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10 OCTOBER\"/>
    </mc:Choice>
  </mc:AlternateContent>
  <xr:revisionPtr revIDLastSave="0" documentId="13_ncr:1_{D25F0020-647E-4608-92D4-007B5E728A5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T31" i="8" l="1"/>
  <c r="B31" i="8"/>
  <c r="AB25" i="8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/>
  <c r="E7" i="5"/>
  <c r="E7" i="10"/>
  <c r="F7" i="5"/>
  <c r="F7" i="10"/>
  <c r="G7" i="5"/>
  <c r="H7" i="5"/>
  <c r="I7" i="5"/>
  <c r="I7" i="10"/>
  <c r="J7" i="5"/>
  <c r="J7" i="10"/>
  <c r="K7" i="5"/>
  <c r="L7" i="5"/>
  <c r="L7" i="10"/>
  <c r="M7" i="5"/>
  <c r="N7" i="5"/>
  <c r="O7" i="5"/>
  <c r="O7" i="10"/>
  <c r="P7" i="5"/>
  <c r="P7" i="10"/>
  <c r="Q7" i="5"/>
  <c r="R7" i="5"/>
  <c r="R7" i="10"/>
  <c r="S7" i="5"/>
  <c r="T7" i="5"/>
  <c r="T7" i="10"/>
  <c r="U7" i="5"/>
  <c r="U7" i="10"/>
  <c r="V7" i="5"/>
  <c r="V7" i="10"/>
  <c r="W7" i="5"/>
  <c r="X7" i="5"/>
  <c r="X7" i="10"/>
  <c r="Y7" i="5"/>
  <c r="Z7" i="5"/>
  <c r="AA7" i="5"/>
  <c r="AA7" i="10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Q8" i="10" s="1"/>
  <c r="R8" i="5"/>
  <c r="R8" i="10" s="1"/>
  <c r="S8" i="5"/>
  <c r="T8" i="5"/>
  <c r="T8" i="10" s="1"/>
  <c r="U8" i="5"/>
  <c r="V8" i="5"/>
  <c r="V8" i="10" s="1"/>
  <c r="W8" i="5"/>
  <c r="X8" i="5"/>
  <c r="X8" i="10" s="1"/>
  <c r="Y8" i="5"/>
  <c r="Z8" i="5"/>
  <c r="AA8" i="5"/>
  <c r="AA8" i="10" s="1"/>
  <c r="C9" i="5"/>
  <c r="D9" i="5"/>
  <c r="D9" i="10" s="1"/>
  <c r="E9" i="5"/>
  <c r="E9" i="10" s="1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P9" i="10" s="1"/>
  <c r="Q9" i="5"/>
  <c r="R9" i="5"/>
  <c r="S9" i="5"/>
  <c r="S9" i="10" s="1"/>
  <c r="T9" i="5"/>
  <c r="U9" i="5"/>
  <c r="V9" i="5"/>
  <c r="W9" i="5"/>
  <c r="W9" i="10" s="1"/>
  <c r="X9" i="5"/>
  <c r="Y9" i="5"/>
  <c r="Y9" i="10" s="1"/>
  <c r="Z9" i="5"/>
  <c r="AA9" i="5"/>
  <c r="C10" i="5"/>
  <c r="D10" i="5"/>
  <c r="D10" i="10" s="1"/>
  <c r="E10" i="5"/>
  <c r="F10" i="5"/>
  <c r="F10" i="10" s="1"/>
  <c r="G10" i="5"/>
  <c r="H10" i="5"/>
  <c r="H10" i="10" s="1"/>
  <c r="I10" i="5"/>
  <c r="J10" i="5"/>
  <c r="J10" i="10" s="1"/>
  <c r="K10" i="5"/>
  <c r="L10" i="5"/>
  <c r="M10" i="5"/>
  <c r="N10" i="5"/>
  <c r="O10" i="5"/>
  <c r="O10" i="10" s="1"/>
  <c r="P10" i="5"/>
  <c r="P10" i="10" s="1"/>
  <c r="Q10" i="5"/>
  <c r="R10" i="5"/>
  <c r="R10" i="10" s="1"/>
  <c r="S10" i="5"/>
  <c r="T10" i="5"/>
  <c r="U10" i="5"/>
  <c r="V10" i="5"/>
  <c r="V10" i="10" s="1"/>
  <c r="W10" i="5"/>
  <c r="X10" i="5"/>
  <c r="X10" i="10" s="1"/>
  <c r="Y10" i="5"/>
  <c r="Z10" i="5"/>
  <c r="Z10" i="10" s="1"/>
  <c r="AA10" i="5"/>
  <c r="AA10" i="10" s="1"/>
  <c r="C11" i="5"/>
  <c r="C11" i="10" s="1"/>
  <c r="D11" i="5"/>
  <c r="E11" i="5"/>
  <c r="F11" i="5"/>
  <c r="G11" i="5"/>
  <c r="H11" i="5"/>
  <c r="I11" i="5"/>
  <c r="I11" i="10" s="1"/>
  <c r="J11" i="5"/>
  <c r="K11" i="5"/>
  <c r="L11" i="5"/>
  <c r="M11" i="5"/>
  <c r="N11" i="5"/>
  <c r="N11" i="10" s="1"/>
  <c r="O11" i="5"/>
  <c r="O11" i="10" s="1"/>
  <c r="P11" i="5"/>
  <c r="Q11" i="5"/>
  <c r="Q11" i="10" s="1"/>
  <c r="R11" i="5"/>
  <c r="S11" i="5"/>
  <c r="T11" i="5"/>
  <c r="U11" i="5"/>
  <c r="U11" i="10" s="1"/>
  <c r="V11" i="5"/>
  <c r="W11" i="5"/>
  <c r="X11" i="5"/>
  <c r="Y11" i="5"/>
  <c r="Y11" i="10" s="1"/>
  <c r="Z11" i="5"/>
  <c r="Z11" i="10" s="1"/>
  <c r="AA11" i="5"/>
  <c r="AA11" i="10" s="1"/>
  <c r="C12" i="5"/>
  <c r="D12" i="5"/>
  <c r="D12" i="10" s="1"/>
  <c r="E12" i="5"/>
  <c r="F12" i="5"/>
  <c r="G12" i="5"/>
  <c r="H12" i="5"/>
  <c r="I12" i="5"/>
  <c r="J12" i="5"/>
  <c r="J12" i="10" s="1"/>
  <c r="K12" i="5"/>
  <c r="L12" i="5"/>
  <c r="M12" i="5"/>
  <c r="M12" i="10" s="1"/>
  <c r="N12" i="5"/>
  <c r="O12" i="5"/>
  <c r="P12" i="5"/>
  <c r="Q12" i="5"/>
  <c r="R12" i="5"/>
  <c r="S12" i="5"/>
  <c r="S12" i="10" s="1"/>
  <c r="T12" i="5"/>
  <c r="T12" i="10" s="1"/>
  <c r="U12" i="5"/>
  <c r="V12" i="5"/>
  <c r="W12" i="5"/>
  <c r="X12" i="5"/>
  <c r="Y12" i="5"/>
  <c r="Y12" i="10" s="1"/>
  <c r="Z12" i="5"/>
  <c r="Z12" i="10" s="1"/>
  <c r="AA12" i="5"/>
  <c r="C13" i="5"/>
  <c r="C13" i="10" s="1"/>
  <c r="D13" i="5"/>
  <c r="E13" i="5"/>
  <c r="F13" i="5"/>
  <c r="G13" i="5"/>
  <c r="G13" i="10" s="1"/>
  <c r="H13" i="5"/>
  <c r="I13" i="5"/>
  <c r="J13" i="5"/>
  <c r="K13" i="5"/>
  <c r="L13" i="5"/>
  <c r="L13" i="10" s="1"/>
  <c r="M13" i="5"/>
  <c r="M13" i="10" s="1"/>
  <c r="N13" i="5"/>
  <c r="O13" i="5"/>
  <c r="O13" i="10" s="1"/>
  <c r="P13" i="5"/>
  <c r="Q13" i="5"/>
  <c r="Q13" i="10" s="1"/>
  <c r="R13" i="5"/>
  <c r="S13" i="5"/>
  <c r="S13" i="10" s="1"/>
  <c r="T13" i="5"/>
  <c r="U13" i="5"/>
  <c r="U13" i="10" s="1"/>
  <c r="V13" i="5"/>
  <c r="W13" i="5"/>
  <c r="W13" i="10" s="1"/>
  <c r="X13" i="5"/>
  <c r="X13" i="10" s="1"/>
  <c r="Y13" i="5"/>
  <c r="Z13" i="5"/>
  <c r="AA13" i="5"/>
  <c r="C14" i="5"/>
  <c r="D14" i="5"/>
  <c r="E14" i="5"/>
  <c r="F14" i="5"/>
  <c r="F14" i="10" s="1"/>
  <c r="G14" i="5"/>
  <c r="H14" i="5"/>
  <c r="I14" i="5"/>
  <c r="J14" i="5"/>
  <c r="K14" i="5"/>
  <c r="K14" i="10" s="1"/>
  <c r="L14" i="5"/>
  <c r="L14" i="10" s="1"/>
  <c r="M14" i="5"/>
  <c r="N14" i="5"/>
  <c r="N14" i="10" s="1"/>
  <c r="O14" i="5"/>
  <c r="P14" i="5"/>
  <c r="P14" i="10" s="1"/>
  <c r="Q14" i="5"/>
  <c r="R14" i="5"/>
  <c r="R14" i="10" s="1"/>
  <c r="S14" i="5"/>
  <c r="T14" i="5"/>
  <c r="U14" i="5"/>
  <c r="V14" i="5"/>
  <c r="W14" i="5"/>
  <c r="W14" i="10" s="1"/>
  <c r="X14" i="5"/>
  <c r="X14" i="10" s="1"/>
  <c r="Y14" i="5"/>
  <c r="Z14" i="5"/>
  <c r="Z14" i="10" s="1"/>
  <c r="AA14" i="5"/>
  <c r="C15" i="5"/>
  <c r="D15" i="5"/>
  <c r="D15" i="10" s="1"/>
  <c r="E15" i="5"/>
  <c r="E15" i="10" s="1"/>
  <c r="F15" i="5"/>
  <c r="G15" i="5"/>
  <c r="G15" i="10" s="1"/>
  <c r="H15" i="5"/>
  <c r="I15" i="5"/>
  <c r="I15" i="10" s="1"/>
  <c r="J15" i="5"/>
  <c r="J15" i="10" s="1"/>
  <c r="K15" i="5"/>
  <c r="K15" i="10" s="1"/>
  <c r="L15" i="5"/>
  <c r="M15" i="5"/>
  <c r="N15" i="5"/>
  <c r="O15" i="5"/>
  <c r="O15" i="10" s="1"/>
  <c r="P15" i="5"/>
  <c r="P15" i="10" s="1"/>
  <c r="Q15" i="5"/>
  <c r="Q15" i="10" s="1"/>
  <c r="R15" i="5"/>
  <c r="S15" i="5"/>
  <c r="T15" i="5"/>
  <c r="U15" i="5"/>
  <c r="V15" i="5"/>
  <c r="V15" i="10" s="1"/>
  <c r="W15" i="5"/>
  <c r="W15" i="10" s="1"/>
  <c r="X15" i="5"/>
  <c r="Y15" i="5"/>
  <c r="Y15" i="10" s="1"/>
  <c r="Z15" i="5"/>
  <c r="AA15" i="5"/>
  <c r="C16" i="5"/>
  <c r="C16" i="10" s="1"/>
  <c r="D16" i="5"/>
  <c r="D16" i="10" s="1"/>
  <c r="E16" i="5"/>
  <c r="F16" i="5"/>
  <c r="G16" i="5"/>
  <c r="H16" i="5"/>
  <c r="I16" i="5"/>
  <c r="I16" i="10" s="1"/>
  <c r="J16" i="5"/>
  <c r="J16" i="10" s="1"/>
  <c r="K16" i="5"/>
  <c r="L16" i="5"/>
  <c r="L16" i="10" s="1"/>
  <c r="M16" i="5"/>
  <c r="M16" i="10" s="1"/>
  <c r="N16" i="5"/>
  <c r="O16" i="5"/>
  <c r="P16" i="5"/>
  <c r="P16" i="10" s="1"/>
  <c r="Q16" i="5"/>
  <c r="R16" i="5"/>
  <c r="R16" i="10" s="1"/>
  <c r="S16" i="5"/>
  <c r="T16" i="5"/>
  <c r="U16" i="5"/>
  <c r="U16" i="10" s="1"/>
  <c r="V16" i="5"/>
  <c r="V16" i="10" s="1"/>
  <c r="W16" i="5"/>
  <c r="X16" i="5"/>
  <c r="Y16" i="5"/>
  <c r="Y16" i="10" s="1"/>
  <c r="Z16" i="5"/>
  <c r="AA16" i="5"/>
  <c r="AA16" i="10" s="1"/>
  <c r="C17" i="5"/>
  <c r="D17" i="5"/>
  <c r="E17" i="5"/>
  <c r="F17" i="5"/>
  <c r="G17" i="5"/>
  <c r="G17" i="10" s="1"/>
  <c r="H17" i="5"/>
  <c r="H17" i="10" s="1"/>
  <c r="I17" i="5"/>
  <c r="I17" i="10" s="1"/>
  <c r="J17" i="5"/>
  <c r="K17" i="5"/>
  <c r="K17" i="10" s="1"/>
  <c r="L17" i="5"/>
  <c r="L17" i="10" s="1"/>
  <c r="M17" i="5"/>
  <c r="N17" i="5"/>
  <c r="N17" i="10" s="1"/>
  <c r="O17" i="5"/>
  <c r="O17" i="10" s="1"/>
  <c r="P17" i="5"/>
  <c r="Q17" i="5"/>
  <c r="R17" i="5"/>
  <c r="S17" i="5"/>
  <c r="T17" i="5"/>
  <c r="T17" i="10" s="1"/>
  <c r="U17" i="5"/>
  <c r="U17" i="10" s="1"/>
  <c r="V17" i="5"/>
  <c r="W17" i="5"/>
  <c r="W17" i="10" s="1"/>
  <c r="X17" i="5"/>
  <c r="X17" i="10" s="1"/>
  <c r="Y17" i="5"/>
  <c r="Y17" i="10" s="1"/>
  <c r="Z17" i="5"/>
  <c r="Z17" i="10" s="1"/>
  <c r="AA17" i="5"/>
  <c r="AA17" i="10" s="1"/>
  <c r="C18" i="5"/>
  <c r="D18" i="5"/>
  <c r="D18" i="10" s="1"/>
  <c r="E18" i="5"/>
  <c r="F18" i="5"/>
  <c r="G18" i="5"/>
  <c r="G18" i="10" s="1"/>
  <c r="H18" i="5"/>
  <c r="H18" i="10" s="1"/>
  <c r="I18" i="5"/>
  <c r="J18" i="5"/>
  <c r="K18" i="5"/>
  <c r="K18" i="10" s="1"/>
  <c r="L18" i="5"/>
  <c r="L18" i="10" s="1"/>
  <c r="M18" i="5"/>
  <c r="M18" i="10" s="1"/>
  <c r="N18" i="5"/>
  <c r="N18" i="10" s="1"/>
  <c r="O18" i="5"/>
  <c r="P18" i="5"/>
  <c r="Q18" i="5"/>
  <c r="R18" i="5"/>
  <c r="R18" i="10" s="1"/>
  <c r="S18" i="5"/>
  <c r="S18" i="10" s="1"/>
  <c r="T18" i="5"/>
  <c r="T18" i="10" s="1"/>
  <c r="U18" i="5"/>
  <c r="V18" i="5"/>
  <c r="V18" i="10" s="1"/>
  <c r="W18" i="5"/>
  <c r="W18" i="10" s="1"/>
  <c r="X18" i="5"/>
  <c r="X18" i="10" s="1"/>
  <c r="Y18" i="5"/>
  <c r="Z18" i="5"/>
  <c r="Z18" i="10" s="1"/>
  <c r="AA18" i="5"/>
  <c r="C19" i="5"/>
  <c r="D19" i="5"/>
  <c r="E19" i="5"/>
  <c r="F19" i="5"/>
  <c r="F19" i="10" s="1"/>
  <c r="G19" i="5"/>
  <c r="G19" i="10" s="1"/>
  <c r="H19" i="5"/>
  <c r="I19" i="5"/>
  <c r="I19" i="10" s="1"/>
  <c r="J19" i="5"/>
  <c r="J19" i="10" s="1"/>
  <c r="K19" i="5"/>
  <c r="L19" i="5"/>
  <c r="M19" i="5"/>
  <c r="M19" i="10" s="1"/>
  <c r="N19" i="5"/>
  <c r="O19" i="5"/>
  <c r="O19" i="10" s="1"/>
  <c r="P19" i="5"/>
  <c r="P19" i="10" s="1"/>
  <c r="Q19" i="5"/>
  <c r="Q19" i="10" s="1"/>
  <c r="R19" i="5"/>
  <c r="R19" i="10" s="1"/>
  <c r="S19" i="5"/>
  <c r="S19" i="10" s="1"/>
  <c r="T19" i="5"/>
  <c r="U19" i="5"/>
  <c r="V19" i="5"/>
  <c r="W19" i="5"/>
  <c r="W19" i="10" s="1"/>
  <c r="X19" i="5"/>
  <c r="X19" i="10" s="1"/>
  <c r="Y19" i="5"/>
  <c r="Y19" i="10" s="1"/>
  <c r="Z19" i="5"/>
  <c r="AA19" i="5"/>
  <c r="C20" i="5"/>
  <c r="C20" i="10" s="1"/>
  <c r="D20" i="5"/>
  <c r="E20" i="5"/>
  <c r="E20" i="10" s="1"/>
  <c r="F20" i="5"/>
  <c r="F20" i="10" s="1"/>
  <c r="G20" i="5"/>
  <c r="H20" i="5"/>
  <c r="H20" i="10" s="1"/>
  <c r="I20" i="5"/>
  <c r="J20" i="5"/>
  <c r="K20" i="5"/>
  <c r="L20" i="5"/>
  <c r="L20" i="10" s="1"/>
  <c r="M20" i="5"/>
  <c r="N20" i="5"/>
  <c r="O20" i="5"/>
  <c r="O20" i="10" s="1"/>
  <c r="P20" i="5"/>
  <c r="Q20" i="5"/>
  <c r="Q20" i="10" s="1"/>
  <c r="R20" i="5"/>
  <c r="R20" i="10" s="1"/>
  <c r="S20" i="5"/>
  <c r="T20" i="5"/>
  <c r="T20" i="10" s="1"/>
  <c r="U20" i="5"/>
  <c r="V20" i="5"/>
  <c r="W20" i="5"/>
  <c r="W20" i="10" s="1"/>
  <c r="X20" i="5"/>
  <c r="X20" i="10" s="1"/>
  <c r="Y20" i="5"/>
  <c r="Z20" i="5"/>
  <c r="Z20" i="10" s="1"/>
  <c r="AA20" i="5"/>
  <c r="AA20" i="10" s="1"/>
  <c r="C21" i="5"/>
  <c r="D21" i="5"/>
  <c r="D21" i="10" s="1"/>
  <c r="E21" i="5"/>
  <c r="E21" i="10" s="1"/>
  <c r="F21" i="5"/>
  <c r="G21" i="5"/>
  <c r="H21" i="5"/>
  <c r="I21" i="5"/>
  <c r="I21" i="10" s="1"/>
  <c r="J21" i="5"/>
  <c r="J21" i="10" s="1"/>
  <c r="K21" i="5"/>
  <c r="K21" i="10" s="1"/>
  <c r="L21" i="5"/>
  <c r="M21" i="5"/>
  <c r="N21" i="5"/>
  <c r="N21" i="10" s="1"/>
  <c r="O21" i="5"/>
  <c r="P21" i="5"/>
  <c r="P21" i="10" s="1"/>
  <c r="Q21" i="5"/>
  <c r="Q21" i="10" s="1"/>
  <c r="R21" i="5"/>
  <c r="S21" i="5"/>
  <c r="S21" i="10" s="1"/>
  <c r="T21" i="5"/>
  <c r="T21" i="10" s="1"/>
  <c r="U21" i="5"/>
  <c r="U21" i="10" s="1"/>
  <c r="V21" i="5"/>
  <c r="V21" i="10" s="1"/>
  <c r="W21" i="5"/>
  <c r="W21" i="10" s="1"/>
  <c r="X21" i="5"/>
  <c r="Y21" i="5"/>
  <c r="Y21" i="10" s="1"/>
  <c r="Z21" i="5"/>
  <c r="Z21" i="10" s="1"/>
  <c r="AA21" i="5"/>
  <c r="C22" i="5"/>
  <c r="C22" i="10" s="1"/>
  <c r="D22" i="5"/>
  <c r="D22" i="10" s="1"/>
  <c r="E22" i="5"/>
  <c r="F22" i="5"/>
  <c r="F22" i="10" s="1"/>
  <c r="G22" i="5"/>
  <c r="H22" i="5"/>
  <c r="I22" i="5"/>
  <c r="I22" i="10" s="1"/>
  <c r="J22" i="5"/>
  <c r="J22" i="10" s="1"/>
  <c r="K22" i="5"/>
  <c r="L22" i="5"/>
  <c r="L22" i="10" s="1"/>
  <c r="M22" i="5"/>
  <c r="M22" i="10" s="1"/>
  <c r="N22" i="5"/>
  <c r="O22" i="5"/>
  <c r="O22" i="10" s="1"/>
  <c r="P22" i="5"/>
  <c r="P22" i="10" s="1"/>
  <c r="Q22" i="5"/>
  <c r="R22" i="5"/>
  <c r="S22" i="5"/>
  <c r="T22" i="5"/>
  <c r="U22" i="5"/>
  <c r="V22" i="5"/>
  <c r="V22" i="10" s="1"/>
  <c r="W22" i="5"/>
  <c r="X22" i="5"/>
  <c r="Y22" i="5"/>
  <c r="Y22" i="10" s="1"/>
  <c r="Z22" i="5"/>
  <c r="AA22" i="5"/>
  <c r="AA22" i="10" s="1"/>
  <c r="C23" i="5"/>
  <c r="C23" i="10" s="1"/>
  <c r="D23" i="5"/>
  <c r="E23" i="5"/>
  <c r="E23" i="10" s="1"/>
  <c r="F23" i="5"/>
  <c r="F23" i="10" s="1"/>
  <c r="G23" i="5"/>
  <c r="H23" i="5"/>
  <c r="I23" i="5"/>
  <c r="I23" i="10" s="1"/>
  <c r="J23" i="5"/>
  <c r="K23" i="5"/>
  <c r="K23" i="10" s="1"/>
  <c r="L23" i="5"/>
  <c r="L23" i="10" s="1"/>
  <c r="M23" i="5"/>
  <c r="N23" i="5"/>
  <c r="N23" i="10" s="1"/>
  <c r="O23" i="5"/>
  <c r="O23" i="10" s="1"/>
  <c r="P23" i="5"/>
  <c r="Q23" i="5"/>
  <c r="Q23" i="10" s="1"/>
  <c r="R23" i="5"/>
  <c r="R23" i="10" s="1"/>
  <c r="S23" i="5"/>
  <c r="T23" i="5"/>
  <c r="T23" i="10" s="1"/>
  <c r="U23" i="5"/>
  <c r="U23" i="10" s="1"/>
  <c r="V23" i="5"/>
  <c r="W23" i="5"/>
  <c r="W23" i="10" s="1"/>
  <c r="X23" i="5"/>
  <c r="Y23" i="5"/>
  <c r="Y23" i="10" s="1"/>
  <c r="Z23" i="5"/>
  <c r="Z23" i="10" s="1"/>
  <c r="AA23" i="5"/>
  <c r="AA23" i="10" s="1"/>
  <c r="C24" i="5"/>
  <c r="D24" i="5"/>
  <c r="E24" i="5"/>
  <c r="E24" i="10" s="1"/>
  <c r="F24" i="5"/>
  <c r="G24" i="5"/>
  <c r="G24" i="10" s="1"/>
  <c r="H24" i="5"/>
  <c r="H24" i="10" s="1"/>
  <c r="I24" i="5"/>
  <c r="J24" i="5"/>
  <c r="K24" i="5"/>
  <c r="L24" i="5"/>
  <c r="L24" i="10" s="1"/>
  <c r="M24" i="5"/>
  <c r="M24" i="10" s="1"/>
  <c r="N24" i="5"/>
  <c r="N24" i="10" s="1"/>
  <c r="O24" i="5"/>
  <c r="P24" i="5"/>
  <c r="P24" i="10" s="1"/>
  <c r="Q24" i="5"/>
  <c r="Q24" i="10" s="1"/>
  <c r="R24" i="5"/>
  <c r="R24" i="10" s="1"/>
  <c r="S24" i="5"/>
  <c r="S24" i="10" s="1"/>
  <c r="T24" i="5"/>
  <c r="T24" i="10" s="1"/>
  <c r="U24" i="5"/>
  <c r="V24" i="5"/>
  <c r="V24" i="10" s="1"/>
  <c r="W24" i="5"/>
  <c r="W24" i="10" s="1"/>
  <c r="X24" i="5"/>
  <c r="X24" i="10" s="1"/>
  <c r="Y24" i="5"/>
  <c r="Y24" i="10" s="1"/>
  <c r="Z24" i="5"/>
  <c r="Z24" i="10" s="1"/>
  <c r="AA24" i="5"/>
  <c r="C25" i="5"/>
  <c r="C25" i="10" s="1"/>
  <c r="D25" i="5"/>
  <c r="E25" i="5"/>
  <c r="F25" i="5"/>
  <c r="G25" i="5"/>
  <c r="G25" i="10" s="1"/>
  <c r="H25" i="5"/>
  <c r="I25" i="5"/>
  <c r="I25" i="10" s="1"/>
  <c r="J25" i="5"/>
  <c r="J25" i="10" s="1"/>
  <c r="K25" i="5"/>
  <c r="L25" i="5"/>
  <c r="L25" i="10" s="1"/>
  <c r="M25" i="5"/>
  <c r="M25" i="10" s="1"/>
  <c r="N25" i="5"/>
  <c r="O25" i="5"/>
  <c r="P25" i="5"/>
  <c r="P25" i="10" s="1"/>
  <c r="Q25" i="5"/>
  <c r="Q25" i="10" s="1"/>
  <c r="R25" i="5"/>
  <c r="R25" i="10" s="1"/>
  <c r="S25" i="5"/>
  <c r="S25" i="10" s="1"/>
  <c r="T25" i="5"/>
  <c r="U25" i="5"/>
  <c r="V25" i="5"/>
  <c r="V25" i="10" s="1"/>
  <c r="W25" i="5"/>
  <c r="W25" i="10" s="1"/>
  <c r="X25" i="5"/>
  <c r="X25" i="10" s="1"/>
  <c r="Y25" i="5"/>
  <c r="Y25" i="10" s="1"/>
  <c r="Z25" i="5"/>
  <c r="AA25" i="5"/>
  <c r="AA25" i="10" s="1"/>
  <c r="C26" i="5"/>
  <c r="C26" i="10" s="1"/>
  <c r="D26" i="5"/>
  <c r="E26" i="5"/>
  <c r="E26" i="10" s="1"/>
  <c r="F26" i="5"/>
  <c r="F26" i="10" s="1"/>
  <c r="G26" i="5"/>
  <c r="H26" i="5"/>
  <c r="H26" i="10" s="1"/>
  <c r="I26" i="5"/>
  <c r="J26" i="5"/>
  <c r="K26" i="5"/>
  <c r="K26" i="10" s="1"/>
  <c r="L26" i="5"/>
  <c r="L26" i="10" s="1"/>
  <c r="M26" i="5"/>
  <c r="N26" i="5"/>
  <c r="N26" i="10" s="1"/>
  <c r="O26" i="5"/>
  <c r="O26" i="10" s="1"/>
  <c r="P26" i="5"/>
  <c r="Q26" i="5"/>
  <c r="Q26" i="10" s="1"/>
  <c r="R26" i="5"/>
  <c r="R26" i="10" s="1"/>
  <c r="S26" i="5"/>
  <c r="T26" i="5"/>
  <c r="T26" i="10" s="1"/>
  <c r="U26" i="5"/>
  <c r="U26" i="10" s="1"/>
  <c r="V26" i="5"/>
  <c r="V26" i="10" s="1"/>
  <c r="W26" i="5"/>
  <c r="W26" i="10" s="1"/>
  <c r="X26" i="5"/>
  <c r="X26" i="10" s="1"/>
  <c r="Y26" i="5"/>
  <c r="Z26" i="5"/>
  <c r="Z26" i="10" s="1"/>
  <c r="AA26" i="5"/>
  <c r="AA26" i="10" s="1"/>
  <c r="C27" i="5"/>
  <c r="D27" i="5"/>
  <c r="E27" i="5"/>
  <c r="F27" i="5"/>
  <c r="F27" i="10" s="1"/>
  <c r="G27" i="5"/>
  <c r="G27" i="10"/>
  <c r="H27" i="5"/>
  <c r="I27" i="5"/>
  <c r="J27" i="5"/>
  <c r="K27" i="5"/>
  <c r="K27" i="10" s="1"/>
  <c r="L27" i="5"/>
  <c r="M27" i="5"/>
  <c r="M27" i="10" s="1"/>
  <c r="N27" i="5"/>
  <c r="O27" i="5"/>
  <c r="O27" i="10" s="1"/>
  <c r="P27" i="5"/>
  <c r="P27" i="10" s="1"/>
  <c r="Q27" i="5"/>
  <c r="R27" i="5"/>
  <c r="R27" i="10" s="1"/>
  <c r="S27" i="5"/>
  <c r="T27" i="5"/>
  <c r="T27" i="10" s="1"/>
  <c r="U27" i="5"/>
  <c r="V27" i="5"/>
  <c r="V27" i="10" s="1"/>
  <c r="W27" i="5"/>
  <c r="W27" i="10" s="1"/>
  <c r="X27" i="5"/>
  <c r="X27" i="10" s="1"/>
  <c r="Y27" i="5"/>
  <c r="Z27" i="5"/>
  <c r="AA27" i="5"/>
  <c r="C28" i="5"/>
  <c r="C28" i="10" s="1"/>
  <c r="D28" i="5"/>
  <c r="D28" i="10" s="1"/>
  <c r="E28" i="5"/>
  <c r="E28" i="10" s="1"/>
  <c r="F28" i="5"/>
  <c r="F28" i="10" s="1"/>
  <c r="G28" i="5"/>
  <c r="H28" i="5"/>
  <c r="H28" i="10" s="1"/>
  <c r="I28" i="5"/>
  <c r="I28" i="10" s="1"/>
  <c r="J28" i="5"/>
  <c r="K28" i="5"/>
  <c r="K28" i="10" s="1"/>
  <c r="L28" i="5"/>
  <c r="L28" i="10" s="1"/>
  <c r="M28" i="5"/>
  <c r="M28" i="10" s="1"/>
  <c r="N28" i="5"/>
  <c r="N28" i="10" s="1"/>
  <c r="O28" i="5"/>
  <c r="O28" i="10" s="1"/>
  <c r="P28" i="5"/>
  <c r="Q28" i="5"/>
  <c r="Q28" i="10" s="1"/>
  <c r="R28" i="5"/>
  <c r="R28" i="10" s="1"/>
  <c r="S28" i="5"/>
  <c r="T28" i="5"/>
  <c r="T28" i="10" s="1"/>
  <c r="U28" i="5"/>
  <c r="U28" i="10" s="1"/>
  <c r="V28" i="5"/>
  <c r="V28" i="10" s="1"/>
  <c r="W28" i="5"/>
  <c r="W28" i="10" s="1"/>
  <c r="X28" i="5"/>
  <c r="X28" i="10" s="1"/>
  <c r="Y28" i="5"/>
  <c r="Z28" i="5"/>
  <c r="Z28" i="10" s="1"/>
  <c r="AA28" i="5"/>
  <c r="AA28" i="10" s="1"/>
  <c r="C29" i="5"/>
  <c r="C29" i="10"/>
  <c r="D29" i="5"/>
  <c r="D29" i="10"/>
  <c r="D61" i="10" s="1"/>
  <c r="E29" i="5"/>
  <c r="E29" i="10"/>
  <c r="F29" i="5"/>
  <c r="F29" i="10"/>
  <c r="G29" i="5"/>
  <c r="G29" i="10"/>
  <c r="AC29" i="10" s="1"/>
  <c r="H29" i="5"/>
  <c r="H29" i="10"/>
  <c r="I29" i="5"/>
  <c r="I29" i="10"/>
  <c r="J29" i="5"/>
  <c r="J29" i="10"/>
  <c r="J61" i="10" s="1"/>
  <c r="K29" i="5"/>
  <c r="K29" i="10"/>
  <c r="L29" i="5"/>
  <c r="L29" i="10"/>
  <c r="M29" i="5"/>
  <c r="M29" i="10"/>
  <c r="M61" i="10" s="1"/>
  <c r="N29" i="5"/>
  <c r="N29" i="10"/>
  <c r="O29" i="5"/>
  <c r="O29" i="10"/>
  <c r="P29" i="5"/>
  <c r="P29" i="10"/>
  <c r="Q29" i="5"/>
  <c r="Q29" i="10"/>
  <c r="R29" i="5"/>
  <c r="R29" i="10"/>
  <c r="S29" i="5"/>
  <c r="S29" i="10"/>
  <c r="T29" i="5"/>
  <c r="T29" i="10"/>
  <c r="U29" i="5"/>
  <c r="U29" i="10"/>
  <c r="V29" i="5"/>
  <c r="V29" i="10"/>
  <c r="V61" i="10" s="1"/>
  <c r="W29" i="5"/>
  <c r="W29" i="10"/>
  <c r="X29" i="5"/>
  <c r="X29" i="10"/>
  <c r="Y29" i="5"/>
  <c r="Y29" i="10"/>
  <c r="Y61" i="10" s="1"/>
  <c r="Z29" i="5"/>
  <c r="Z29" i="10"/>
  <c r="AA29" i="5"/>
  <c r="AA29" i="10"/>
  <c r="C30" i="5"/>
  <c r="C30" i="10"/>
  <c r="C62" i="10" s="1"/>
  <c r="D30" i="5"/>
  <c r="D30" i="10"/>
  <c r="E30" i="5"/>
  <c r="E30" i="10"/>
  <c r="F30" i="5"/>
  <c r="F30" i="10"/>
  <c r="G30" i="5"/>
  <c r="G30" i="10"/>
  <c r="H30" i="5"/>
  <c r="H30" i="10"/>
  <c r="I30" i="5"/>
  <c r="I30" i="10"/>
  <c r="I62" i="10" s="1"/>
  <c r="J30" i="5"/>
  <c r="J30" i="10"/>
  <c r="K30" i="5"/>
  <c r="K30" i="10"/>
  <c r="L30" i="5"/>
  <c r="L30" i="10"/>
  <c r="L62" i="10" s="1"/>
  <c r="M30" i="5"/>
  <c r="M30" i="10"/>
  <c r="N30" i="5"/>
  <c r="N30" i="10"/>
  <c r="O30" i="5"/>
  <c r="O30" i="10"/>
  <c r="O62" i="10" s="1"/>
  <c r="P30" i="5"/>
  <c r="Q30" i="5"/>
  <c r="Q30" i="10"/>
  <c r="R30" i="5"/>
  <c r="R30" i="10"/>
  <c r="S30" i="5"/>
  <c r="S30" i="10"/>
  <c r="T30" i="5"/>
  <c r="T30" i="10"/>
  <c r="T62" i="10" s="1"/>
  <c r="U30" i="5"/>
  <c r="U30" i="10"/>
  <c r="V30" i="5"/>
  <c r="V30" i="10"/>
  <c r="W30" i="5"/>
  <c r="W30" i="10"/>
  <c r="W62" i="10" s="1"/>
  <c r="X30" i="5"/>
  <c r="X30" i="10"/>
  <c r="Y30" i="5"/>
  <c r="Y30" i="10"/>
  <c r="Z30" i="5"/>
  <c r="Z30" i="10"/>
  <c r="Z62" i="10" s="1"/>
  <c r="AA30" i="5"/>
  <c r="AA30" i="10"/>
  <c r="B8" i="5"/>
  <c r="B9" i="5"/>
  <c r="B9" i="10" s="1"/>
  <c r="B10" i="5"/>
  <c r="B11" i="5"/>
  <c r="B12" i="5"/>
  <c r="B12" i="10" s="1"/>
  <c r="B13" i="5"/>
  <c r="B14" i="5"/>
  <c r="B15" i="5"/>
  <c r="B15" i="10" s="1"/>
  <c r="B16" i="5"/>
  <c r="B16" i="10" s="1"/>
  <c r="B17" i="5"/>
  <c r="B18" i="5"/>
  <c r="B18" i="10" s="1"/>
  <c r="B19" i="5"/>
  <c r="B20" i="5"/>
  <c r="B20" i="10" s="1"/>
  <c r="B21" i="5"/>
  <c r="B21" i="10" s="1"/>
  <c r="B22" i="5"/>
  <c r="B22" i="10" s="1"/>
  <c r="B23" i="5"/>
  <c r="B24" i="5"/>
  <c r="B24" i="10" s="1"/>
  <c r="B25" i="5"/>
  <c r="B26" i="5"/>
  <c r="B27" i="5"/>
  <c r="B27" i="10" s="1"/>
  <c r="B28" i="5"/>
  <c r="B28" i="10"/>
  <c r="B29" i="5"/>
  <c r="B29" i="10"/>
  <c r="B30" i="5"/>
  <c r="B30" i="10"/>
  <c r="B62" i="10" s="1"/>
  <c r="B7" i="5"/>
  <c r="P30" i="10"/>
  <c r="C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/>
  <c r="Q7" i="10"/>
  <c r="K7" i="10"/>
  <c r="Z7" i="10"/>
  <c r="N7" i="10"/>
  <c r="H7" i="10"/>
  <c r="Y7" i="10"/>
  <c r="S7" i="10"/>
  <c r="M7" i="10"/>
  <c r="G7" i="10"/>
  <c r="Q27" i="10"/>
  <c r="U25" i="10"/>
  <c r="O25" i="10"/>
  <c r="J24" i="10"/>
  <c r="D24" i="10"/>
  <c r="X22" i="10"/>
  <c r="R22" i="10"/>
  <c r="M21" i="10"/>
  <c r="G21" i="10"/>
  <c r="N20" i="10"/>
  <c r="AA19" i="10"/>
  <c r="U19" i="10"/>
  <c r="C19" i="10"/>
  <c r="P18" i="10"/>
  <c r="J18" i="10"/>
  <c r="Q17" i="10"/>
  <c r="E17" i="10"/>
  <c r="X16" i="10"/>
  <c r="F16" i="10"/>
  <c r="S15" i="10"/>
  <c r="M15" i="10"/>
  <c r="T14" i="10"/>
  <c r="H14" i="10"/>
  <c r="AA13" i="10"/>
  <c r="I13" i="10"/>
  <c r="V12" i="10"/>
  <c r="P12" i="10"/>
  <c r="W11" i="10"/>
  <c r="K11" i="10"/>
  <c r="E11" i="10"/>
  <c r="L10" i="10"/>
  <c r="Z27" i="10"/>
  <c r="N27" i="10"/>
  <c r="AA27" i="10"/>
  <c r="U27" i="10"/>
  <c r="I27" i="10"/>
  <c r="L12" i="10"/>
  <c r="AA9" i="10"/>
  <c r="U9" i="10"/>
  <c r="O9" i="10"/>
  <c r="I9" i="10"/>
  <c r="C9" i="10"/>
  <c r="P8" i="10"/>
  <c r="J8" i="10"/>
  <c r="L27" i="10"/>
  <c r="J27" i="10"/>
  <c r="D27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U8" i="10"/>
  <c r="C8" i="10"/>
  <c r="D19" i="10"/>
  <c r="Q18" i="10"/>
  <c r="E18" i="10"/>
  <c r="R17" i="10"/>
  <c r="F17" i="10"/>
  <c r="S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B14" i="10"/>
  <c r="F11" i="10"/>
  <c r="B26" i="10"/>
  <c r="F25" i="10"/>
  <c r="H23" i="10"/>
  <c r="U22" i="10"/>
  <c r="K20" i="10"/>
  <c r="L19" i="10"/>
  <c r="Y18" i="10"/>
  <c r="O16" i="10"/>
  <c r="Q14" i="10"/>
  <c r="E14" i="10"/>
  <c r="R13" i="10"/>
  <c r="F13" i="10"/>
  <c r="G12" i="10"/>
  <c r="T11" i="10"/>
  <c r="H11" i="10"/>
  <c r="U10" i="10"/>
  <c r="I10" i="10"/>
  <c r="J9" i="10"/>
  <c r="W8" i="10"/>
  <c r="K8" i="10"/>
  <c r="E8" i="10"/>
  <c r="K24" i="10"/>
  <c r="X23" i="10"/>
  <c r="S22" i="10"/>
  <c r="G22" i="10"/>
  <c r="H21" i="10"/>
  <c r="U20" i="10"/>
  <c r="I20" i="10"/>
  <c r="V19" i="10"/>
  <c r="I26" i="10"/>
  <c r="D25" i="10"/>
  <c r="E27" i="10"/>
  <c r="Y13" i="10"/>
  <c r="N12" i="10"/>
  <c r="F8" i="10"/>
  <c r="AB32" i="1"/>
  <c r="AB31" i="1"/>
  <c r="AB9" i="1"/>
  <c r="AB737" i="1"/>
  <c r="AB727" i="1"/>
  <c r="AB706" i="1"/>
  <c r="AB696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B870" i="1" s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CK368" i="1" s="1"/>
  <c r="AB368" i="1"/>
  <c r="AC367" i="1"/>
  <c r="AB367" i="1"/>
  <c r="AC366" i="1"/>
  <c r="AB366" i="1"/>
  <c r="AC365" i="1"/>
  <c r="CK365" i="1" s="1"/>
  <c r="AB365" i="1"/>
  <c r="AC364" i="1"/>
  <c r="AB364" i="1"/>
  <c r="AC363" i="1"/>
  <c r="AB363" i="1"/>
  <c r="AC362" i="1"/>
  <c r="CK362" i="1" s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CK353" i="1" s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C126" i="1" s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/>
  <c r="AB312" i="1"/>
  <c r="D16" i="11"/>
  <c r="AC312" i="1"/>
  <c r="E16" i="1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B963" i="1" s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/>
  <c r="AB281" i="1"/>
  <c r="D15" i="11"/>
  <c r="AE949" i="1"/>
  <c r="BC949" i="1"/>
  <c r="AE948" i="1"/>
  <c r="BD948" i="1"/>
  <c r="AE947" i="1"/>
  <c r="BC947" i="1"/>
  <c r="AE941" i="1"/>
  <c r="AP941" i="1"/>
  <c r="AE940" i="1"/>
  <c r="BD940" i="1"/>
  <c r="AE939" i="1"/>
  <c r="AE918" i="1"/>
  <c r="BC918" i="1"/>
  <c r="AE917" i="1"/>
  <c r="BE917" i="1"/>
  <c r="AE916" i="1"/>
  <c r="AY916" i="1"/>
  <c r="AE910" i="1"/>
  <c r="BE910" i="1"/>
  <c r="AE909" i="1"/>
  <c r="BC909" i="1"/>
  <c r="AE908" i="1"/>
  <c r="BA908" i="1"/>
  <c r="AE887" i="1"/>
  <c r="AS887" i="1"/>
  <c r="AE886" i="1"/>
  <c r="BC886" i="1"/>
  <c r="AE885" i="1"/>
  <c r="AY885" i="1"/>
  <c r="AE879" i="1"/>
  <c r="BC879" i="1"/>
  <c r="AE878" i="1"/>
  <c r="BE878" i="1"/>
  <c r="BE880" i="1" s="1"/>
  <c r="AE877" i="1"/>
  <c r="AE856" i="1"/>
  <c r="BC856" i="1"/>
  <c r="AE855" i="1"/>
  <c r="AJ855" i="1"/>
  <c r="AE854" i="1"/>
  <c r="AL854" i="1"/>
  <c r="AE848" i="1"/>
  <c r="AE847" i="1"/>
  <c r="AJ847" i="1"/>
  <c r="AE846" i="1"/>
  <c r="BC846" i="1"/>
  <c r="AE825" i="1"/>
  <c r="AW825" i="1"/>
  <c r="AE824" i="1"/>
  <c r="AE823" i="1"/>
  <c r="BC823" i="1"/>
  <c r="AE817" i="1"/>
  <c r="AS817" i="1"/>
  <c r="AE816" i="1"/>
  <c r="AE815" i="1"/>
  <c r="BC815" i="1"/>
  <c r="AE794" i="1"/>
  <c r="AY794" i="1"/>
  <c r="AE793" i="1"/>
  <c r="AW793" i="1"/>
  <c r="AE792" i="1"/>
  <c r="BE792" i="1"/>
  <c r="AE786" i="1"/>
  <c r="AU786" i="1"/>
  <c r="AE785" i="1"/>
  <c r="BA785" i="1"/>
  <c r="AE784" i="1"/>
  <c r="AK784" i="1"/>
  <c r="AE763" i="1"/>
  <c r="AE762" i="1"/>
  <c r="AR762" i="1"/>
  <c r="AE761" i="1"/>
  <c r="AY761" i="1"/>
  <c r="AE755" i="1"/>
  <c r="BC755" i="1"/>
  <c r="AE754" i="1"/>
  <c r="AQ754" i="1"/>
  <c r="AE753" i="1"/>
  <c r="AV753" i="1"/>
  <c r="AE732" i="1"/>
  <c r="AE731" i="1"/>
  <c r="BE731" i="1"/>
  <c r="AE730" i="1"/>
  <c r="AS730" i="1"/>
  <c r="AE724" i="1"/>
  <c r="BD724" i="1"/>
  <c r="AE723" i="1"/>
  <c r="AN723" i="1"/>
  <c r="AE722" i="1"/>
  <c r="BD722" i="1"/>
  <c r="AE701" i="1"/>
  <c r="AE700" i="1"/>
  <c r="AJ700" i="1"/>
  <c r="AE699" i="1"/>
  <c r="BE699" i="1"/>
  <c r="AE693" i="1"/>
  <c r="AP693" i="1"/>
  <c r="AE692" i="1"/>
  <c r="AK692" i="1"/>
  <c r="AE691" i="1"/>
  <c r="AE670" i="1"/>
  <c r="AV670" i="1"/>
  <c r="AE669" i="1"/>
  <c r="AE668" i="1"/>
  <c r="AW668" i="1"/>
  <c r="AE662" i="1"/>
  <c r="AR662" i="1"/>
  <c r="AE661" i="1"/>
  <c r="AI661" i="1"/>
  <c r="AE660" i="1"/>
  <c r="AE639" i="1"/>
  <c r="AL639" i="1"/>
  <c r="AE638" i="1"/>
  <c r="AY638" i="1"/>
  <c r="AE637" i="1"/>
  <c r="BA637" i="1"/>
  <c r="AE631" i="1"/>
  <c r="AE630" i="1"/>
  <c r="BC630" i="1"/>
  <c r="AE629" i="1"/>
  <c r="AE608" i="1"/>
  <c r="AS608" i="1"/>
  <c r="AE607" i="1"/>
  <c r="AE606" i="1"/>
  <c r="AQ606" i="1"/>
  <c r="AE600" i="1"/>
  <c r="BD600" i="1"/>
  <c r="AE599" i="1"/>
  <c r="AX599" i="1"/>
  <c r="AE598" i="1"/>
  <c r="AW598" i="1"/>
  <c r="AE577" i="1"/>
  <c r="AZ577" i="1"/>
  <c r="AE576" i="1"/>
  <c r="AV576" i="1"/>
  <c r="AE575" i="1"/>
  <c r="AP575" i="1"/>
  <c r="AE569" i="1"/>
  <c r="BE569" i="1"/>
  <c r="AE568" i="1"/>
  <c r="AE567" i="1"/>
  <c r="BD567" i="1"/>
  <c r="AE545" i="1"/>
  <c r="AQ545" i="1"/>
  <c r="AE544" i="1"/>
  <c r="BC544" i="1"/>
  <c r="AE537" i="1"/>
  <c r="AP537" i="1"/>
  <c r="AE536" i="1"/>
  <c r="AM536" i="1"/>
  <c r="AE514" i="1"/>
  <c r="AQ514" i="1"/>
  <c r="AE513" i="1"/>
  <c r="AO513" i="1"/>
  <c r="AE506" i="1"/>
  <c r="AU506" i="1"/>
  <c r="AE505" i="1"/>
  <c r="AG505" i="1"/>
  <c r="AE483" i="1"/>
  <c r="AS483" i="1"/>
  <c r="AE482" i="1"/>
  <c r="AU482" i="1"/>
  <c r="AE475" i="1"/>
  <c r="AV475" i="1"/>
  <c r="AE474" i="1"/>
  <c r="BE474" i="1"/>
  <c r="AE452" i="1"/>
  <c r="AU452" i="1"/>
  <c r="AE451" i="1"/>
  <c r="BA451" i="1"/>
  <c r="AE444" i="1"/>
  <c r="AH444" i="1"/>
  <c r="AE443" i="1"/>
  <c r="AE421" i="1"/>
  <c r="AH421" i="1"/>
  <c r="AE420" i="1"/>
  <c r="BB420" i="1"/>
  <c r="AE413" i="1"/>
  <c r="BB413" i="1"/>
  <c r="AE412" i="1"/>
  <c r="AK412" i="1"/>
  <c r="AE390" i="1"/>
  <c r="AQ390" i="1"/>
  <c r="AE389" i="1"/>
  <c r="AN389" i="1"/>
  <c r="AE382" i="1"/>
  <c r="AE381" i="1"/>
  <c r="AE359" i="1"/>
  <c r="AW359" i="1"/>
  <c r="AE358" i="1"/>
  <c r="AU358" i="1"/>
  <c r="AE351" i="1"/>
  <c r="AX351" i="1"/>
  <c r="AE350" i="1"/>
  <c r="AX350" i="1"/>
  <c r="AE328" i="1"/>
  <c r="BE328" i="1"/>
  <c r="AE327" i="1"/>
  <c r="BC327" i="1"/>
  <c r="AE320" i="1"/>
  <c r="AE319" i="1"/>
  <c r="BE319" i="1"/>
  <c r="AE297" i="1"/>
  <c r="AX297" i="1"/>
  <c r="AE296" i="1"/>
  <c r="AE289" i="1"/>
  <c r="BC289" i="1"/>
  <c r="AE288" i="1"/>
  <c r="AY288" i="1"/>
  <c r="AE266" i="1"/>
  <c r="AE265" i="1"/>
  <c r="BD265" i="1"/>
  <c r="AE258" i="1"/>
  <c r="BE258" i="1"/>
  <c r="AE257" i="1"/>
  <c r="BC257" i="1"/>
  <c r="AE235" i="1"/>
  <c r="AX235" i="1"/>
  <c r="AE234" i="1"/>
  <c r="AE227" i="1"/>
  <c r="BC227" i="1"/>
  <c r="AE226" i="1"/>
  <c r="BC226" i="1"/>
  <c r="AE204" i="1"/>
  <c r="BD204" i="1"/>
  <c r="AE203" i="1"/>
  <c r="BC203" i="1"/>
  <c r="AE196" i="1"/>
  <c r="BC196" i="1"/>
  <c r="AE195" i="1"/>
  <c r="BD195" i="1"/>
  <c r="AE173" i="1"/>
  <c r="AI173" i="1"/>
  <c r="AE172" i="1"/>
  <c r="BC172" i="1"/>
  <c r="AE165" i="1"/>
  <c r="AE164" i="1"/>
  <c r="AQ164" i="1"/>
  <c r="AE142" i="1"/>
  <c r="BE142" i="1"/>
  <c r="AE141" i="1"/>
  <c r="BC141" i="1"/>
  <c r="AE134" i="1"/>
  <c r="BC134" i="1"/>
  <c r="AE133" i="1"/>
  <c r="BD133" i="1"/>
  <c r="AE111" i="1"/>
  <c r="AY111" i="1"/>
  <c r="AE110" i="1"/>
  <c r="BC110" i="1"/>
  <c r="AE103" i="1"/>
  <c r="BC103" i="1"/>
  <c r="AE102" i="1"/>
  <c r="AY102" i="1"/>
  <c r="AE80" i="1"/>
  <c r="AE79" i="1"/>
  <c r="BC79" i="1"/>
  <c r="AE72" i="1"/>
  <c r="BC72" i="1"/>
  <c r="AE71" i="1"/>
  <c r="BA71" i="1"/>
  <c r="AE49" i="1"/>
  <c r="AY49" i="1"/>
  <c r="AE48" i="1"/>
  <c r="BC48" i="1"/>
  <c r="AE41" i="1"/>
  <c r="BC41" i="1"/>
  <c r="AE40" i="1"/>
  <c r="AY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O849" i="1" s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/>
  <c r="BA514" i="1"/>
  <c r="AF544" i="1"/>
  <c r="AJ576" i="1"/>
  <c r="AF637" i="1"/>
  <c r="AF693" i="1"/>
  <c r="AW731" i="1"/>
  <c r="AU754" i="1"/>
  <c r="AW755" i="1"/>
  <c r="AM762" i="1"/>
  <c r="BB792" i="1"/>
  <c r="AK947" i="1"/>
  <c r="AK950" i="1" s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C361" i="1" s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BE353" i="1" s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N361" i="1" s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AV826" i="1" s="1"/>
  <c r="BD110" i="1"/>
  <c r="AV203" i="1"/>
  <c r="AL327" i="1"/>
  <c r="AW327" i="1"/>
  <c r="AY420" i="1"/>
  <c r="AQ544" i="1"/>
  <c r="AQ547" i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V888" i="1" s="1"/>
  <c r="AG887" i="1"/>
  <c r="AN916" i="1"/>
  <c r="AG917" i="1"/>
  <c r="AL918" i="1"/>
  <c r="AV947" i="1"/>
  <c r="AW885" i="1"/>
  <c r="AJ886" i="1"/>
  <c r="AZ886" i="1"/>
  <c r="BF886" i="1" s="1"/>
  <c r="AL887" i="1"/>
  <c r="AT916" i="1"/>
  <c r="AL917" i="1"/>
  <c r="AF947" i="1"/>
  <c r="AF950" i="1" s="1"/>
  <c r="BA947" i="1"/>
  <c r="AU699" i="1"/>
  <c r="AL755" i="1"/>
  <c r="AV755" i="1"/>
  <c r="BD755" i="1"/>
  <c r="AW792" i="1"/>
  <c r="AQ794" i="1"/>
  <c r="AQ795" i="1" s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/>
  <c r="BA165" i="1"/>
  <c r="AF196" i="1"/>
  <c r="AQ227" i="1"/>
  <c r="AF319" i="1"/>
  <c r="AK350" i="1"/>
  <c r="AK353" i="1" s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BE105" i="1" s="1"/>
  <c r="AH103" i="1"/>
  <c r="AP103" i="1"/>
  <c r="AW103" i="1"/>
  <c r="BD103" i="1"/>
  <c r="AJ110" i="1"/>
  <c r="AR110" i="1"/>
  <c r="AR113" i="1" s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/>
  <c r="BD196" i="1"/>
  <c r="BD198" i="1"/>
  <c r="AH203" i="1"/>
  <c r="AN203" i="1"/>
  <c r="AS203" i="1"/>
  <c r="AX203" i="1"/>
  <c r="BD203" i="1"/>
  <c r="BD206" i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AS353" i="1" s="1"/>
  <c r="BC389" i="1"/>
  <c r="BA389" i="1"/>
  <c r="AV389" i="1"/>
  <c r="AP389" i="1"/>
  <c r="AK389" i="1"/>
  <c r="AF389" i="1"/>
  <c r="AF392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R105" i="1" s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/>
  <c r="AU328" i="1"/>
  <c r="AI350" i="1"/>
  <c r="AU350" i="1"/>
  <c r="AZ351" i="1"/>
  <c r="AR351" i="1"/>
  <c r="AK351" i="1"/>
  <c r="BG351" i="1" s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/>
  <c r="BA513" i="1"/>
  <c r="BE513" i="1"/>
  <c r="AX513" i="1"/>
  <c r="AS513" i="1"/>
  <c r="AN513" i="1"/>
  <c r="AH513" i="1"/>
  <c r="AK513" i="1"/>
  <c r="AK516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C787" i="1" s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BC818" i="1" s="1"/>
  <c r="AN817" i="1"/>
  <c r="BE854" i="1"/>
  <c r="AX854" i="1"/>
  <c r="AQ854" i="1"/>
  <c r="AI854" i="1"/>
  <c r="BB854" i="1"/>
  <c r="BB857" i="1" s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Q826" i="1" s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K818" i="1" s="1"/>
  <c r="AX817" i="1"/>
  <c r="BC793" i="1"/>
  <c r="BA793" i="1"/>
  <c r="AV793" i="1"/>
  <c r="AP793" i="1"/>
  <c r="AK793" i="1"/>
  <c r="AK795" i="1" s="1"/>
  <c r="AF793" i="1"/>
  <c r="BD793" i="1"/>
  <c r="AX793" i="1"/>
  <c r="AS793" i="1"/>
  <c r="AN793" i="1"/>
  <c r="AH793" i="1"/>
  <c r="AH795" i="1" s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X888" i="1" s="1"/>
  <c r="AH917" i="1"/>
  <c r="BB917" i="1"/>
  <c r="AR918" i="1"/>
  <c r="AG947" i="1"/>
  <c r="AL947" i="1"/>
  <c r="AL950" i="1" s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G948" i="1" s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J950" i="1" s="1"/>
  <c r="AO947" i="1"/>
  <c r="AO950" i="1" s="1"/>
  <c r="AT947" i="1"/>
  <c r="AZ947" i="1"/>
  <c r="BE947" i="1"/>
  <c r="AO948" i="1"/>
  <c r="BE948" i="1"/>
  <c r="BE950" i="1" s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/>
  <c r="AX288" i="1"/>
  <c r="AG289" i="1"/>
  <c r="AL289" i="1"/>
  <c r="AR289" i="1"/>
  <c r="AW289" i="1"/>
  <c r="BB289" i="1"/>
  <c r="BA319" i="1"/>
  <c r="AO350" i="1"/>
  <c r="BC351" i="1"/>
  <c r="BA351" i="1"/>
  <c r="BA353" i="1" s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BF815" i="1" s="1"/>
  <c r="AX815" i="1"/>
  <c r="AS816" i="1"/>
  <c r="AF846" i="1"/>
  <c r="AK846" i="1"/>
  <c r="AP846" i="1"/>
  <c r="AV846" i="1"/>
  <c r="AV849" i="1" s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BB818" i="1" s="1"/>
  <c r="AH846" i="1"/>
  <c r="AN846" i="1"/>
  <c r="AN849" i="1" s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AZ849" i="1" s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BF949" i="1" s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G857" i="1" s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BG879" i="1" s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AV880" i="1" s="1"/>
  <c r="BA879" i="1"/>
  <c r="AH910" i="1"/>
  <c r="AX910" i="1"/>
  <c r="AW600" i="1"/>
  <c r="AX848" i="1"/>
  <c r="AG879" i="1"/>
  <c r="AL879" i="1"/>
  <c r="AR879" i="1"/>
  <c r="AR880" i="1" s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BG111" i="1" s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/>
  <c r="AL49" i="1"/>
  <c r="AH49" i="1"/>
  <c r="BD49" i="1"/>
  <c r="AZ49" i="1"/>
  <c r="AV49" i="1"/>
  <c r="AR49" i="1"/>
  <c r="AR51" i="1"/>
  <c r="AN49" i="1"/>
  <c r="AJ49" i="1"/>
  <c r="AJ51" i="1"/>
  <c r="AF49" i="1"/>
  <c r="AM49" i="1"/>
  <c r="AU49" i="1"/>
  <c r="BC49" i="1"/>
  <c r="BC51" i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/>
  <c r="BB102" i="1"/>
  <c r="AX102" i="1"/>
  <c r="AT102" i="1"/>
  <c r="AP102" i="1"/>
  <c r="AL102" i="1"/>
  <c r="AH102" i="1"/>
  <c r="BD102" i="1"/>
  <c r="AZ102" i="1"/>
  <c r="AV102" i="1"/>
  <c r="AV105" i="1" s="1"/>
  <c r="AR102" i="1"/>
  <c r="AN102" i="1"/>
  <c r="AJ102" i="1"/>
  <c r="AF102" i="1"/>
  <c r="AM102" i="1"/>
  <c r="AU102" i="1"/>
  <c r="AU105" i="1" s="1"/>
  <c r="BC102" i="1"/>
  <c r="BC105" i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G113" i="1" s="1"/>
  <c r="AK110" i="1"/>
  <c r="AO110" i="1"/>
  <c r="AS110" i="1"/>
  <c r="AW110" i="1"/>
  <c r="BA110" i="1"/>
  <c r="BE110" i="1"/>
  <c r="BE113" i="1" s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/>
  <c r="AV328" i="1"/>
  <c r="BD328" i="1"/>
  <c r="BD350" i="1"/>
  <c r="AZ350" i="1"/>
  <c r="AZ353" i="1" s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F350" i="1" s="1"/>
  <c r="BF353" i="1" s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/>
  <c r="AI142" i="1"/>
  <c r="AM142" i="1"/>
  <c r="AQ142" i="1"/>
  <c r="AU142" i="1"/>
  <c r="AY142" i="1"/>
  <c r="BC142" i="1"/>
  <c r="BC144" i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/>
  <c r="AG226" i="1"/>
  <c r="AK226" i="1"/>
  <c r="AO226" i="1"/>
  <c r="AS226" i="1"/>
  <c r="AW226" i="1"/>
  <c r="BA226" i="1"/>
  <c r="AH234" i="1"/>
  <c r="AM234" i="1"/>
  <c r="AS234" i="1"/>
  <c r="AX234" i="1"/>
  <c r="AX237" i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Q361" i="1" s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/>
  <c r="AI72" i="1"/>
  <c r="AM72" i="1"/>
  <c r="AQ72" i="1"/>
  <c r="AU72" i="1"/>
  <c r="AY72" i="1"/>
  <c r="AI110" i="1"/>
  <c r="AM110" i="1"/>
  <c r="AM113" i="1" s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/>
  <c r="AX328" i="1"/>
  <c r="AT328" i="1"/>
  <c r="AP328" i="1"/>
  <c r="AL328" i="1"/>
  <c r="AL330" i="1"/>
  <c r="AH328" i="1"/>
  <c r="BC328" i="1"/>
  <c r="BC330" i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/>
  <c r="AS358" i="1"/>
  <c r="AO358" i="1"/>
  <c r="AK358" i="1"/>
  <c r="AG358" i="1"/>
  <c r="BC358" i="1"/>
  <c r="AX358" i="1"/>
  <c r="AX361" i="1" s="1"/>
  <c r="AR358" i="1"/>
  <c r="AM358" i="1"/>
  <c r="AH358" i="1"/>
  <c r="AL358" i="1"/>
  <c r="AT358" i="1"/>
  <c r="AZ358" i="1"/>
  <c r="AZ361" i="1" s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BD361" i="1" s="1"/>
  <c r="AZ359" i="1"/>
  <c r="AV359" i="1"/>
  <c r="AR359" i="1"/>
  <c r="AN359" i="1"/>
  <c r="AJ359" i="1"/>
  <c r="AF359" i="1"/>
  <c r="AF361" i="1" s="1"/>
  <c r="AK359" i="1"/>
  <c r="AP359" i="1"/>
  <c r="AU359" i="1"/>
  <c r="BA359" i="1"/>
  <c r="AG390" i="1"/>
  <c r="AM390" i="1"/>
  <c r="AR390" i="1"/>
  <c r="AW390" i="1"/>
  <c r="BC390" i="1"/>
  <c r="AH420" i="1"/>
  <c r="AH423" i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U353" i="1" s="1"/>
  <c r="AY351" i="1"/>
  <c r="AI389" i="1"/>
  <c r="AM389" i="1"/>
  <c r="AQ389" i="1"/>
  <c r="AQ392" i="1"/>
  <c r="AU389" i="1"/>
  <c r="AY389" i="1"/>
  <c r="AI413" i="1"/>
  <c r="AM413" i="1"/>
  <c r="AQ413" i="1"/>
  <c r="AU413" i="1"/>
  <c r="AY413" i="1"/>
  <c r="AI451" i="1"/>
  <c r="AI454" i="1"/>
  <c r="AM451" i="1"/>
  <c r="AQ451" i="1"/>
  <c r="AU451" i="1"/>
  <c r="AY451" i="1"/>
  <c r="AY454" i="1"/>
  <c r="AI475" i="1"/>
  <c r="AM475" i="1"/>
  <c r="AQ475" i="1"/>
  <c r="AU475" i="1"/>
  <c r="AY475" i="1"/>
  <c r="AI513" i="1"/>
  <c r="AI516" i="1"/>
  <c r="AM513" i="1"/>
  <c r="AQ513" i="1"/>
  <c r="AQ516" i="1"/>
  <c r="AU513" i="1"/>
  <c r="AY513" i="1"/>
  <c r="AI537" i="1"/>
  <c r="AM537" i="1"/>
  <c r="AM539" i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S787" i="1" s="1"/>
  <c r="AO786" i="1"/>
  <c r="AK786" i="1"/>
  <c r="AK787" i="1" s="1"/>
  <c r="AG786" i="1"/>
  <c r="BD786" i="1"/>
  <c r="AY786" i="1"/>
  <c r="AT786" i="1"/>
  <c r="AT787" i="1" s="1"/>
  <c r="AN786" i="1"/>
  <c r="AI786" i="1"/>
  <c r="BG786" i="1" s="1"/>
  <c r="BC786" i="1"/>
  <c r="AX786" i="1"/>
  <c r="AR786" i="1"/>
  <c r="AR787" i="1" s="1"/>
  <c r="AM786" i="1"/>
  <c r="AH786" i="1"/>
  <c r="AP786" i="1"/>
  <c r="AP787" i="1" s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87" i="1" s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X787" i="1" s="1"/>
  <c r="AT785" i="1"/>
  <c r="AP785" i="1"/>
  <c r="AL785" i="1"/>
  <c r="AH785" i="1"/>
  <c r="AJ785" i="1"/>
  <c r="AO785" i="1"/>
  <c r="BG785" i="1" s="1"/>
  <c r="AU785" i="1"/>
  <c r="AZ785" i="1"/>
  <c r="BE785" i="1"/>
  <c r="AI792" i="1"/>
  <c r="AO792" i="1"/>
  <c r="AO795" i="1" s="1"/>
  <c r="AT792" i="1"/>
  <c r="AT795" i="1" s="1"/>
  <c r="AY792" i="1"/>
  <c r="AK794" i="1"/>
  <c r="AS794" i="1"/>
  <c r="AK816" i="1"/>
  <c r="BB847" i="1"/>
  <c r="AX847" i="1"/>
  <c r="AT847" i="1"/>
  <c r="AT849" i="1" s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BF847" i="1" s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Z795" i="1" s="1"/>
  <c r="AV792" i="1"/>
  <c r="AV795" i="1" s="1"/>
  <c r="AR792" i="1"/>
  <c r="AN792" i="1"/>
  <c r="AJ792" i="1"/>
  <c r="AF792" i="1"/>
  <c r="AK792" i="1"/>
  <c r="AP792" i="1"/>
  <c r="AP795" i="1" s="1"/>
  <c r="AU792" i="1"/>
  <c r="BA792" i="1"/>
  <c r="BA795" i="1" s="1"/>
  <c r="BD794" i="1"/>
  <c r="AZ794" i="1"/>
  <c r="AV794" i="1"/>
  <c r="AR794" i="1"/>
  <c r="AR795" i="1" s="1"/>
  <c r="AN794" i="1"/>
  <c r="AJ794" i="1"/>
  <c r="AF794" i="1"/>
  <c r="BB794" i="1"/>
  <c r="AX794" i="1"/>
  <c r="AT794" i="1"/>
  <c r="AP794" i="1"/>
  <c r="AL794" i="1"/>
  <c r="AL795" i="1" s="1"/>
  <c r="AH794" i="1"/>
  <c r="AM794" i="1"/>
  <c r="AU794" i="1"/>
  <c r="BC794" i="1"/>
  <c r="BD816" i="1"/>
  <c r="AZ816" i="1"/>
  <c r="AV816" i="1"/>
  <c r="AV818" i="1" s="1"/>
  <c r="AR816" i="1"/>
  <c r="AN816" i="1"/>
  <c r="AN818" i="1" s="1"/>
  <c r="BB816" i="1"/>
  <c r="AW816" i="1"/>
  <c r="AW818" i="1" s="1"/>
  <c r="AQ816" i="1"/>
  <c r="AL816" i="1"/>
  <c r="AH816" i="1"/>
  <c r="BE816" i="1"/>
  <c r="AY816" i="1"/>
  <c r="AT816" i="1"/>
  <c r="AT818" i="1" s="1"/>
  <c r="AO816" i="1"/>
  <c r="AJ816" i="1"/>
  <c r="BF816" i="1" s="1"/>
  <c r="AF816" i="1"/>
  <c r="AM816" i="1"/>
  <c r="BG816" i="1" s="1"/>
  <c r="AX816" i="1"/>
  <c r="BE877" i="1"/>
  <c r="BA877" i="1"/>
  <c r="BA880" i="1" s="1"/>
  <c r="AW877" i="1"/>
  <c r="AW880" i="1" s="1"/>
  <c r="AS877" i="1"/>
  <c r="AS880" i="1" s="1"/>
  <c r="AO877" i="1"/>
  <c r="AK877" i="1"/>
  <c r="AG877" i="1"/>
  <c r="AJ877" i="1"/>
  <c r="AJ880" i="1" s="1"/>
  <c r="AP877" i="1"/>
  <c r="AU877" i="1"/>
  <c r="AU880" i="1" s="1"/>
  <c r="AZ877" i="1"/>
  <c r="BB939" i="1"/>
  <c r="AX939" i="1"/>
  <c r="AT939" i="1"/>
  <c r="AT942" i="1" s="1"/>
  <c r="AP939" i="1"/>
  <c r="AL939" i="1"/>
  <c r="AH939" i="1"/>
  <c r="BD939" i="1"/>
  <c r="AY939" i="1"/>
  <c r="AS939" i="1"/>
  <c r="AS942" i="1" s="1"/>
  <c r="AN939" i="1"/>
  <c r="AN942" i="1" s="1"/>
  <c r="AI939" i="1"/>
  <c r="BC939" i="1"/>
  <c r="AW939" i="1"/>
  <c r="AR939" i="1"/>
  <c r="AM939" i="1"/>
  <c r="AM942" i="1" s="1"/>
  <c r="AG939" i="1"/>
  <c r="AG942" i="1" s="1"/>
  <c r="BA939" i="1"/>
  <c r="AV939" i="1"/>
  <c r="AQ939" i="1"/>
  <c r="AQ942" i="1" s="1"/>
  <c r="AK939" i="1"/>
  <c r="AF939" i="1"/>
  <c r="AF942" i="1" s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U787" i="1" s="1"/>
  <c r="AY784" i="1"/>
  <c r="AY787" i="1" s="1"/>
  <c r="AI793" i="1"/>
  <c r="AM793" i="1"/>
  <c r="AM795" i="1" s="1"/>
  <c r="AQ793" i="1"/>
  <c r="AU793" i="1"/>
  <c r="AY793" i="1"/>
  <c r="AY795" i="1" s="1"/>
  <c r="AG815" i="1"/>
  <c r="AK815" i="1"/>
  <c r="AO815" i="1"/>
  <c r="AS815" i="1"/>
  <c r="AS818" i="1" s="1"/>
  <c r="AW815" i="1"/>
  <c r="BA815" i="1"/>
  <c r="BA818" i="1" s="1"/>
  <c r="BE815" i="1"/>
  <c r="AG823" i="1"/>
  <c r="AM823" i="1"/>
  <c r="AR823" i="1"/>
  <c r="AR826" i="1" s="1"/>
  <c r="AW823" i="1"/>
  <c r="BE824" i="1"/>
  <c r="BA824" i="1"/>
  <c r="AW824" i="1"/>
  <c r="AS824" i="1"/>
  <c r="AO824" i="1"/>
  <c r="AO826" i="1" s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BF848" i="1" s="1"/>
  <c r="AT848" i="1"/>
  <c r="AY848" i="1"/>
  <c r="BD854" i="1"/>
  <c r="AZ854" i="1"/>
  <c r="AV854" i="1"/>
  <c r="AR854" i="1"/>
  <c r="AR857" i="1" s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BF856" i="1" s="1"/>
  <c r="AH856" i="1"/>
  <c r="AJ856" i="1"/>
  <c r="AO856" i="1"/>
  <c r="AU856" i="1"/>
  <c r="AZ856" i="1"/>
  <c r="BE856" i="1"/>
  <c r="BE857" i="1" s="1"/>
  <c r="AF877" i="1"/>
  <c r="BF877" i="1" s="1"/>
  <c r="AL877" i="1"/>
  <c r="AQ877" i="1"/>
  <c r="AV877" i="1"/>
  <c r="BB877" i="1"/>
  <c r="AI878" i="1"/>
  <c r="AO878" i="1"/>
  <c r="AO880" i="1" s="1"/>
  <c r="AT878" i="1"/>
  <c r="AY878" i="1"/>
  <c r="AI885" i="1"/>
  <c r="AQ885" i="1"/>
  <c r="AQ888" i="1" s="1"/>
  <c r="BD887" i="1"/>
  <c r="AZ887" i="1"/>
  <c r="AZ888" i="1" s="1"/>
  <c r="AV887" i="1"/>
  <c r="AR887" i="1"/>
  <c r="AN887" i="1"/>
  <c r="AJ887" i="1"/>
  <c r="BC887" i="1"/>
  <c r="BC888" i="1" s="1"/>
  <c r="AY887" i="1"/>
  <c r="AU887" i="1"/>
  <c r="AQ887" i="1"/>
  <c r="BB887" i="1"/>
  <c r="AT887" i="1"/>
  <c r="AM887" i="1"/>
  <c r="AH887" i="1"/>
  <c r="BF887" i="1" s="1"/>
  <c r="AX887" i="1"/>
  <c r="AP887" i="1"/>
  <c r="AK887" i="1"/>
  <c r="AF887" i="1"/>
  <c r="AO887" i="1"/>
  <c r="BE887" i="1"/>
  <c r="BE888" i="1" s="1"/>
  <c r="AO939" i="1"/>
  <c r="BD941" i="1"/>
  <c r="AZ941" i="1"/>
  <c r="AV941" i="1"/>
  <c r="AR941" i="1"/>
  <c r="AN941" i="1"/>
  <c r="AJ941" i="1"/>
  <c r="AF941" i="1"/>
  <c r="BE941" i="1"/>
  <c r="AY941" i="1"/>
  <c r="AY942" i="1" s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L942" i="1" s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U849" i="1" s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BF878" i="1" s="1"/>
  <c r="AK878" i="1"/>
  <c r="AK880" i="1" s="1"/>
  <c r="AP878" i="1"/>
  <c r="AU878" i="1"/>
  <c r="BA878" i="1"/>
  <c r="AZ939" i="1"/>
  <c r="AZ942" i="1" s="1"/>
  <c r="AI815" i="1"/>
  <c r="AM815" i="1"/>
  <c r="AM818" i="1" s="1"/>
  <c r="AQ815" i="1"/>
  <c r="AU815" i="1"/>
  <c r="AY815" i="1"/>
  <c r="BB823" i="1"/>
  <c r="AX823" i="1"/>
  <c r="AT823" i="1"/>
  <c r="AT826" i="1" s="1"/>
  <c r="AP823" i="1"/>
  <c r="AL823" i="1"/>
  <c r="AL826" i="1" s="1"/>
  <c r="AH823" i="1"/>
  <c r="AJ823" i="1"/>
  <c r="AJ826" i="1" s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Q849" i="1" s="1"/>
  <c r="AV848" i="1"/>
  <c r="BB848" i="1"/>
  <c r="AI877" i="1"/>
  <c r="AN877" i="1"/>
  <c r="AT877" i="1"/>
  <c r="AT880" i="1" s="1"/>
  <c r="AY877" i="1"/>
  <c r="AY880" i="1" s="1"/>
  <c r="BD877" i="1"/>
  <c r="BD880" i="1" s="1"/>
  <c r="AG878" i="1"/>
  <c r="AL878" i="1"/>
  <c r="AQ878" i="1"/>
  <c r="AW878" i="1"/>
  <c r="BB878" i="1"/>
  <c r="BD885" i="1"/>
  <c r="BD888" i="1" s="1"/>
  <c r="AZ885" i="1"/>
  <c r="AV885" i="1"/>
  <c r="AR885" i="1"/>
  <c r="AN885" i="1"/>
  <c r="AN888" i="1" s="1"/>
  <c r="AJ885" i="1"/>
  <c r="AF885" i="1"/>
  <c r="BB885" i="1"/>
  <c r="BB888" i="1" s="1"/>
  <c r="AX885" i="1"/>
  <c r="AT885" i="1"/>
  <c r="AP885" i="1"/>
  <c r="AL885" i="1"/>
  <c r="AH885" i="1"/>
  <c r="AH888" i="1" s="1"/>
  <c r="AM885" i="1"/>
  <c r="AM888" i="1" s="1"/>
  <c r="AU885" i="1"/>
  <c r="BC885" i="1"/>
  <c r="AW887" i="1"/>
  <c r="BA941" i="1"/>
  <c r="BA942" i="1" s="1"/>
  <c r="AI817" i="1"/>
  <c r="AM817" i="1"/>
  <c r="AQ817" i="1"/>
  <c r="AU817" i="1"/>
  <c r="AY817" i="1"/>
  <c r="AI846" i="1"/>
  <c r="AI849" i="1" s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O888" i="1" s="1"/>
  <c r="AS886" i="1"/>
  <c r="AS888" i="1" s="1"/>
  <c r="AW886" i="1"/>
  <c r="BA886" i="1"/>
  <c r="BE886" i="1"/>
  <c r="AM909" i="1"/>
  <c r="AI886" i="1"/>
  <c r="BG886" i="1" s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J919" i="1" s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J911" i="1" s="1"/>
  <c r="AN910" i="1"/>
  <c r="AR910" i="1"/>
  <c r="AV910" i="1"/>
  <c r="AZ910" i="1"/>
  <c r="BD910" i="1"/>
  <c r="BD911" i="1" s="1"/>
  <c r="AF916" i="1"/>
  <c r="AL916" i="1"/>
  <c r="AQ916" i="1"/>
  <c r="AV916" i="1"/>
  <c r="BB916" i="1"/>
  <c r="AI917" i="1"/>
  <c r="BG917" i="1" s="1"/>
  <c r="AO917" i="1"/>
  <c r="AT917" i="1"/>
  <c r="AY917" i="1"/>
  <c r="BE940" i="1"/>
  <c r="BE942" i="1" s="1"/>
  <c r="BA940" i="1"/>
  <c r="AW940" i="1"/>
  <c r="AS940" i="1"/>
  <c r="AO940" i="1"/>
  <c r="AK940" i="1"/>
  <c r="AG940" i="1"/>
  <c r="AJ940" i="1"/>
  <c r="AP940" i="1"/>
  <c r="AU940" i="1"/>
  <c r="AU942" i="1" s="1"/>
  <c r="AZ940" i="1"/>
  <c r="AI908" i="1"/>
  <c r="AM908" i="1"/>
  <c r="AQ908" i="1"/>
  <c r="AU908" i="1"/>
  <c r="AU911" i="1" s="1"/>
  <c r="AY908" i="1"/>
  <c r="BC908" i="1"/>
  <c r="AG910" i="1"/>
  <c r="AK910" i="1"/>
  <c r="AO910" i="1"/>
  <c r="AS910" i="1"/>
  <c r="AW910" i="1"/>
  <c r="AW911" i="1" s="1"/>
  <c r="BA910" i="1"/>
  <c r="AH916" i="1"/>
  <c r="AM916" i="1"/>
  <c r="AR916" i="1"/>
  <c r="AX916" i="1"/>
  <c r="AX919" i="1" s="1"/>
  <c r="BC916" i="1"/>
  <c r="BG916" i="1" s="1"/>
  <c r="BD917" i="1"/>
  <c r="BD919" i="1" s="1"/>
  <c r="AZ917" i="1"/>
  <c r="AV917" i="1"/>
  <c r="AR917" i="1"/>
  <c r="AN917" i="1"/>
  <c r="AN919" i="1" s="1"/>
  <c r="AJ917" i="1"/>
  <c r="AF917" i="1"/>
  <c r="AK917" i="1"/>
  <c r="AP917" i="1"/>
  <c r="AU917" i="1"/>
  <c r="BA917" i="1"/>
  <c r="BA919" i="1" s="1"/>
  <c r="AF940" i="1"/>
  <c r="AL940" i="1"/>
  <c r="AQ940" i="1"/>
  <c r="AV940" i="1"/>
  <c r="AV942" i="1" s="1"/>
  <c r="BB940" i="1"/>
  <c r="AI918" i="1"/>
  <c r="BG918" i="1" s="1"/>
  <c r="AM918" i="1"/>
  <c r="AM919" i="1" s="1"/>
  <c r="AQ918" i="1"/>
  <c r="AU918" i="1"/>
  <c r="AY918" i="1"/>
  <c r="AI947" i="1"/>
  <c r="AM947" i="1"/>
  <c r="AQ947" i="1"/>
  <c r="AU947" i="1"/>
  <c r="AY947" i="1"/>
  <c r="AY950" i="1" s="1"/>
  <c r="AH948" i="1"/>
  <c r="AH950" i="1" s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M950" i="1" s="1"/>
  <c r="AQ948" i="1"/>
  <c r="AU948" i="1"/>
  <c r="AU950" i="1" s="1"/>
  <c r="AY948" i="1"/>
  <c r="BC948" i="1"/>
  <c r="BC950" i="1" s="1"/>
  <c r="AH949" i="1"/>
  <c r="AL949" i="1"/>
  <c r="AP949" i="1"/>
  <c r="AP950" i="1" s="1"/>
  <c r="AT949" i="1"/>
  <c r="AT950" i="1" s="1"/>
  <c r="AX949" i="1"/>
  <c r="BB949" i="1"/>
  <c r="AF948" i="1"/>
  <c r="BF948" i="1" s="1"/>
  <c r="AJ948" i="1"/>
  <c r="AN948" i="1"/>
  <c r="AN950" i="1" s="1"/>
  <c r="AR948" i="1"/>
  <c r="AV948" i="1"/>
  <c r="AZ948" i="1"/>
  <c r="AI949" i="1"/>
  <c r="AM949" i="1"/>
  <c r="AQ949" i="1"/>
  <c r="BG949" i="1" s="1"/>
  <c r="AU949" i="1"/>
  <c r="AY949" i="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AH601" i="1"/>
  <c r="AV578" i="1"/>
  <c r="AU632" i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S950" i="1"/>
  <c r="AT911" i="1"/>
  <c r="AT919" i="1"/>
  <c r="AL919" i="1"/>
  <c r="AS911" i="1"/>
  <c r="AL640" i="1"/>
  <c r="AS82" i="1"/>
  <c r="BE82" i="1"/>
  <c r="AS43" i="1"/>
  <c r="AQ725" i="1"/>
  <c r="AQ485" i="1"/>
  <c r="AY485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BB725" i="1"/>
  <c r="BC609" i="1"/>
  <c r="AL516" i="1"/>
  <c r="AY423" i="1"/>
  <c r="AO423" i="1"/>
  <c r="BB392" i="1"/>
  <c r="AZ136" i="1"/>
  <c r="BA136" i="1"/>
  <c r="BE136" i="1"/>
  <c r="AT144" i="1"/>
  <c r="BG2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BB260" i="1"/>
  <c r="AZ198" i="1"/>
  <c r="AW198" i="1"/>
  <c r="AP175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S105" i="1"/>
  <c r="AO82" i="1"/>
  <c r="AG43" i="1"/>
  <c r="BA43" i="1"/>
  <c r="AO43" i="1"/>
  <c r="AT43" i="1"/>
  <c r="BF12" i="1"/>
  <c r="BF13" i="1"/>
  <c r="AY857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X880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BD105" i="1"/>
  <c r="BD113" i="1"/>
  <c r="AT113" i="1"/>
  <c r="AW43" i="1"/>
  <c r="AW299" i="1"/>
  <c r="AX291" i="1"/>
  <c r="BE291" i="1"/>
  <c r="AW260" i="1"/>
  <c r="AH260" i="1"/>
  <c r="AH105" i="1"/>
  <c r="AX105" i="1"/>
  <c r="AO105" i="1"/>
  <c r="AK82" i="1"/>
  <c r="BB826" i="1"/>
  <c r="BD818" i="1"/>
  <c r="AX4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J849" i="1"/>
  <c r="AX857" i="1"/>
  <c r="AN857" i="1"/>
  <c r="BB849" i="1"/>
  <c r="AJ787" i="1"/>
  <c r="BD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BE795" i="1"/>
  <c r="AO671" i="1"/>
  <c r="BE663" i="1"/>
  <c r="BF575" i="1"/>
  <c r="BA547" i="1"/>
  <c r="AX547" i="1"/>
  <c r="AO539" i="1"/>
  <c r="BF134" i="1"/>
  <c r="AK105" i="1"/>
  <c r="AW105" i="1"/>
  <c r="BA105" i="1"/>
  <c r="BF72" i="1"/>
  <c r="AZ82" i="1"/>
  <c r="BE43" i="1"/>
  <c r="AR950" i="1"/>
  <c r="AW919" i="1"/>
  <c r="BE919" i="1"/>
  <c r="AQ857" i="1"/>
  <c r="BA849" i="1"/>
  <c r="AX849" i="1"/>
  <c r="BF846" i="1"/>
  <c r="BF849" i="1" s="1"/>
  <c r="BC857" i="1"/>
  <c r="AZ818" i="1"/>
  <c r="AX795" i="1"/>
  <c r="BE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AJ888" i="1"/>
  <c r="AH880" i="1"/>
  <c r="AK857" i="1"/>
  <c r="AR849" i="1"/>
  <c r="AH849" i="1"/>
  <c r="AO857" i="1"/>
  <c r="AT857" i="1"/>
  <c r="AF826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P105" i="1"/>
  <c r="AZ113" i="1"/>
  <c r="AP113" i="1"/>
  <c r="AL113" i="1"/>
  <c r="AN105" i="1"/>
  <c r="AI74" i="1"/>
  <c r="AV82" i="1"/>
  <c r="BD82" i="1"/>
  <c r="AY919" i="1"/>
  <c r="AY888" i="1"/>
  <c r="AK888" i="1"/>
  <c r="AR888" i="1"/>
  <c r="AN880" i="1"/>
  <c r="BC849" i="1"/>
  <c r="AH826" i="1"/>
  <c r="AN826" i="1"/>
  <c r="AX818" i="1"/>
  <c r="AS795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AX911" i="1"/>
  <c r="AH911" i="1"/>
  <c r="AF911" i="1"/>
  <c r="BG723" i="1"/>
  <c r="AS826" i="1"/>
  <c r="BG12" i="1"/>
  <c r="BF608" i="1"/>
  <c r="BF196" i="1"/>
  <c r="BF41" i="1"/>
  <c r="BF731" i="1"/>
  <c r="BA113" i="1"/>
  <c r="AW113" i="1"/>
  <c r="BG49" i="1"/>
  <c r="BE516" i="1"/>
  <c r="AW392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BC919" i="1"/>
  <c r="AR911" i="1"/>
  <c r="AG911" i="1"/>
  <c r="AW888" i="1"/>
  <c r="AL849" i="1"/>
  <c r="AW849" i="1"/>
  <c r="AP85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/>
  <c r="AK942" i="1"/>
  <c r="AX950" i="1"/>
  <c r="AV911" i="1"/>
  <c r="AK911" i="1"/>
  <c r="BA911" i="1"/>
  <c r="AU919" i="1"/>
  <c r="AK919" i="1"/>
  <c r="AZ911" i="1"/>
  <c r="AO911" i="1"/>
  <c r="AV919" i="1"/>
  <c r="BB911" i="1"/>
  <c r="AL911" i="1"/>
  <c r="AN911" i="1"/>
  <c r="AP888" i="1"/>
  <c r="AT888" i="1"/>
  <c r="AM880" i="1"/>
  <c r="AH857" i="1"/>
  <c r="AP849" i="1"/>
  <c r="BE826" i="1"/>
  <c r="BA826" i="1"/>
  <c r="AU795" i="1"/>
  <c r="BG794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L105" i="1"/>
  <c r="BB105" i="1"/>
  <c r="AU113" i="1"/>
  <c r="AO74" i="1"/>
  <c r="BG80" i="1"/>
  <c r="BC74" i="1"/>
  <c r="AL74" i="1"/>
  <c r="BB74" i="1"/>
  <c r="AR74" i="1"/>
  <c r="BG79" i="1"/>
  <c r="AV74" i="1"/>
  <c r="AG756" i="1"/>
  <c r="BG753" i="1"/>
  <c r="BG691" i="1"/>
  <c r="AG694" i="1"/>
  <c r="AZ764" i="1"/>
  <c r="AI756" i="1"/>
  <c r="BF753" i="1"/>
  <c r="BG692" i="1"/>
  <c r="AF857" i="1"/>
  <c r="AW942" i="1"/>
  <c r="BB942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BG110" i="1"/>
  <c r="BF544" i="1"/>
  <c r="AG446" i="1"/>
  <c r="BG443" i="1"/>
  <c r="AP446" i="1"/>
  <c r="BG320" i="1"/>
  <c r="BF319" i="1"/>
  <c r="AV237" i="1"/>
  <c r="AF105" i="1"/>
  <c r="AF113" i="1"/>
  <c r="AS74" i="1"/>
  <c r="AI950" i="1"/>
  <c r="AI911" i="1"/>
  <c r="AQ818" i="1"/>
  <c r="AQ880" i="1"/>
  <c r="AJ857" i="1"/>
  <c r="AZ857" i="1"/>
  <c r="AM725" i="1"/>
  <c r="AJ942" i="1"/>
  <c r="BC942" i="1"/>
  <c r="AP942" i="1"/>
  <c r="AP880" i="1"/>
  <c r="BD795" i="1"/>
  <c r="AI795" i="1"/>
  <c r="BD756" i="1"/>
  <c r="AY733" i="1"/>
  <c r="AU694" i="1"/>
  <c r="AO764" i="1"/>
  <c r="BB764" i="1"/>
  <c r="AN764" i="1"/>
  <c r="AG733" i="1"/>
  <c r="BG730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F506" i="1"/>
  <c r="BF420" i="1"/>
  <c r="AJ392" i="1"/>
  <c r="BG389" i="1"/>
  <c r="AU446" i="1"/>
  <c r="AR361" i="1"/>
  <c r="AK361" i="1"/>
  <c r="BA36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/>
  <c r="AZ43" i="1"/>
  <c r="BC167" i="1"/>
  <c r="AY911" i="1"/>
  <c r="AP919" i="1"/>
  <c r="AX826" i="1"/>
  <c r="AY849" i="1"/>
  <c r="AO942" i="1"/>
  <c r="BD942" i="1"/>
  <c r="AI857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AI299" i="1"/>
  <c r="BG288" i="1"/>
  <c r="AG291" i="1"/>
  <c r="AO268" i="1"/>
  <c r="AP268" i="1"/>
  <c r="AM198" i="1"/>
  <c r="AJ446" i="1"/>
  <c r="AF384" i="1"/>
  <c r="BF381" i="1"/>
  <c r="BA384" i="1"/>
  <c r="AP384" i="1"/>
  <c r="AL353" i="1"/>
  <c r="AF353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BF917" i="1"/>
  <c r="AG950" i="1"/>
  <c r="AS919" i="1"/>
  <c r="AL880" i="1"/>
  <c r="AM787" i="1"/>
  <c r="AI942" i="1"/>
  <c r="AU756" i="1"/>
  <c r="BE756" i="1"/>
  <c r="BG722" i="1"/>
  <c r="AQ950" i="1"/>
  <c r="AR919" i="1"/>
  <c r="AQ911" i="1"/>
  <c r="AF919" i="1"/>
  <c r="BF916" i="1"/>
  <c r="BF919" i="1" s="1"/>
  <c r="AP911" i="1"/>
  <c r="AZ919" i="1"/>
  <c r="AG919" i="1"/>
  <c r="AI919" i="1"/>
  <c r="AU888" i="1"/>
  <c r="AF888" i="1"/>
  <c r="AI880" i="1"/>
  <c r="AP826" i="1"/>
  <c r="AY818" i="1"/>
  <c r="AI818" i="1"/>
  <c r="BB880" i="1"/>
  <c r="AW826" i="1"/>
  <c r="AO818" i="1"/>
  <c r="AU725" i="1"/>
  <c r="AR942" i="1"/>
  <c r="AH942" i="1"/>
  <c r="AX942" i="1"/>
  <c r="AZ880" i="1"/>
  <c r="AG880" i="1"/>
  <c r="AF818" i="1"/>
  <c r="AF795" i="1"/>
  <c r="AG787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W74" i="1"/>
  <c r="AF43" i="1"/>
  <c r="BF40" i="1"/>
  <c r="AV43" i="1"/>
  <c r="BF173" i="1"/>
  <c r="AG144" i="1"/>
  <c r="AH74" i="1"/>
  <c r="AX74" i="1"/>
  <c r="AN74" i="1"/>
  <c r="BD74" i="1"/>
  <c r="AG206" i="1"/>
  <c r="AG136" i="1"/>
  <c r="BF206" i="1"/>
  <c r="BF477" i="1"/>
  <c r="BG330" i="1"/>
  <c r="BF167" i="1"/>
  <c r="BF415" i="1"/>
  <c r="BF175" i="1"/>
  <c r="BF454" i="1"/>
  <c r="BF144" i="1"/>
  <c r="BG756" i="1"/>
  <c r="BG477" i="1"/>
  <c r="BG725" i="1"/>
  <c r="BG640" i="1"/>
  <c r="BF609" i="1"/>
  <c r="BF733" i="1"/>
  <c r="BF51" i="1"/>
  <c r="BF578" i="1"/>
  <c r="BG167" i="1"/>
  <c r="BF82" i="1"/>
  <c r="BF725" i="1"/>
  <c r="BG516" i="1"/>
  <c r="BG51" i="1"/>
  <c r="BG671" i="1"/>
  <c r="BG578" i="1"/>
  <c r="BG454" i="1"/>
  <c r="BF485" i="1"/>
  <c r="BF640" i="1"/>
  <c r="BG485" i="1"/>
  <c r="BF516" i="1"/>
  <c r="BG764" i="1"/>
  <c r="BG539" i="1"/>
  <c r="BG547" i="1"/>
  <c r="BF384" i="1"/>
  <c r="BG299" i="1"/>
  <c r="BF260" i="1"/>
  <c r="BG136" i="1"/>
  <c r="BG82" i="1"/>
  <c r="BG43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G229" i="1"/>
  <c r="BF268" i="1"/>
  <c r="BG268" i="1"/>
  <c r="BF570" i="1"/>
  <c r="BG237" i="1"/>
  <c r="BF756" i="1"/>
  <c r="BF43" i="1"/>
  <c r="BF237" i="1"/>
  <c r="BG570" i="1"/>
  <c r="BF702" i="1"/>
  <c r="BG508" i="1"/>
  <c r="BG175" i="1"/>
  <c r="BG392" i="1"/>
  <c r="BG446" i="1"/>
  <c r="BG113" i="1"/>
  <c r="AC746" i="1"/>
  <c r="AA61" i="10"/>
  <c r="K61" i="10"/>
  <c r="AC29" i="5"/>
  <c r="C7" i="11"/>
  <c r="W653" i="1"/>
  <c r="X653" i="1"/>
  <c r="Y653" i="1"/>
  <c r="Z653" i="1"/>
  <c r="AA653" i="1"/>
  <c r="AB13" i="8"/>
  <c r="AB17" i="8"/>
  <c r="AC24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AC60" i="9" s="1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AB61" i="9" s="1"/>
  <c r="J61" i="9"/>
  <c r="L61" i="9"/>
  <c r="M61" i="9"/>
  <c r="N61" i="9"/>
  <c r="Q61" i="10"/>
  <c r="R61" i="9"/>
  <c r="T61" i="9"/>
  <c r="U61" i="9"/>
  <c r="V61" i="9"/>
  <c r="X61" i="9"/>
  <c r="Z61" i="9"/>
  <c r="C62" i="9"/>
  <c r="AC62" i="9" s="1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X62" i="9"/>
  <c r="Y62" i="9"/>
  <c r="AA62" i="9"/>
  <c r="AB8" i="9"/>
  <c r="AB16" i="9"/>
  <c r="B60" i="9"/>
  <c r="B61" i="9"/>
  <c r="AA963" i="1"/>
  <c r="Z963" i="1"/>
  <c r="CH940" i="1" s="1"/>
  <c r="Y963" i="1"/>
  <c r="CG948" i="1" s="1"/>
  <c r="X963" i="1"/>
  <c r="W963" i="1"/>
  <c r="V963" i="1"/>
  <c r="CD941" i="1" s="1"/>
  <c r="U963" i="1"/>
  <c r="T963" i="1"/>
  <c r="CB940" i="1" s="1"/>
  <c r="S963" i="1"/>
  <c r="CA941" i="1" s="1"/>
  <c r="R963" i="1"/>
  <c r="Q963" i="1"/>
  <c r="P963" i="1"/>
  <c r="BX941" i="1" s="1"/>
  <c r="O963" i="1"/>
  <c r="N963" i="1"/>
  <c r="BV940" i="1" s="1"/>
  <c r="M963" i="1"/>
  <c r="BU949" i="1" s="1"/>
  <c r="L963" i="1"/>
  <c r="K963" i="1"/>
  <c r="J963" i="1"/>
  <c r="BR941" i="1" s="1"/>
  <c r="I963" i="1"/>
  <c r="H963" i="1"/>
  <c r="BP940" i="1" s="1"/>
  <c r="G963" i="1"/>
  <c r="BO941" i="1" s="1"/>
  <c r="F963" i="1"/>
  <c r="E963" i="1"/>
  <c r="D963" i="1"/>
  <c r="BL941" i="1" s="1"/>
  <c r="C963" i="1"/>
  <c r="B963" i="1"/>
  <c r="BJ940" i="1" s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A932" i="1"/>
  <c r="CI916" i="1" s="1"/>
  <c r="Z932" i="1"/>
  <c r="Y932" i="1"/>
  <c r="X932" i="1"/>
  <c r="W932" i="1"/>
  <c r="V932" i="1"/>
  <c r="CD911" i="1" s="1"/>
  <c r="U932" i="1"/>
  <c r="CC908" i="1" s="1"/>
  <c r="T932" i="1"/>
  <c r="S932" i="1"/>
  <c r="R932" i="1"/>
  <c r="Q932" i="1"/>
  <c r="P932" i="1"/>
  <c r="BX913" i="1" s="1"/>
  <c r="O932" i="1"/>
  <c r="BW917" i="1" s="1"/>
  <c r="N932" i="1"/>
  <c r="M932" i="1"/>
  <c r="L932" i="1"/>
  <c r="K932" i="1"/>
  <c r="J932" i="1"/>
  <c r="BR911" i="1" s="1"/>
  <c r="I932" i="1"/>
  <c r="BQ908" i="1" s="1"/>
  <c r="H932" i="1"/>
  <c r="G932" i="1"/>
  <c r="F932" i="1"/>
  <c r="E932" i="1"/>
  <c r="D932" i="1"/>
  <c r="BL913" i="1" s="1"/>
  <c r="C932" i="1"/>
  <c r="BK912" i="1" s="1"/>
  <c r="B932" i="1"/>
  <c r="AA901" i="1"/>
  <c r="Z901" i="1"/>
  <c r="Y901" i="1"/>
  <c r="X901" i="1"/>
  <c r="CF887" i="1" s="1"/>
  <c r="W901" i="1"/>
  <c r="V901" i="1"/>
  <c r="U901" i="1"/>
  <c r="T901" i="1"/>
  <c r="S901" i="1"/>
  <c r="R901" i="1"/>
  <c r="BZ887" i="1" s="1"/>
  <c r="Q901" i="1"/>
  <c r="BY885" i="1" s="1"/>
  <c r="P901" i="1"/>
  <c r="O901" i="1"/>
  <c r="N901" i="1"/>
  <c r="M901" i="1"/>
  <c r="L901" i="1"/>
  <c r="BT886" i="1" s="1"/>
  <c r="K901" i="1"/>
  <c r="BS879" i="1" s="1"/>
  <c r="J901" i="1"/>
  <c r="I901" i="1"/>
  <c r="H901" i="1"/>
  <c r="G901" i="1"/>
  <c r="F901" i="1"/>
  <c r="BN888" i="1" s="1"/>
  <c r="E901" i="1"/>
  <c r="BM879" i="1" s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CI824" i="1" s="1"/>
  <c r="Z839" i="1"/>
  <c r="CH825" i="1" s="1"/>
  <c r="Y839" i="1"/>
  <c r="X839" i="1"/>
  <c r="W839" i="1"/>
  <c r="V839" i="1"/>
  <c r="U839" i="1"/>
  <c r="CC819" i="1" s="1"/>
  <c r="T839" i="1"/>
  <c r="CB816" i="1" s="1"/>
  <c r="S839" i="1"/>
  <c r="R839" i="1"/>
  <c r="Q839" i="1"/>
  <c r="P839" i="1"/>
  <c r="O839" i="1"/>
  <c r="BW816" i="1" s="1"/>
  <c r="N839" i="1"/>
  <c r="BV817" i="1" s="1"/>
  <c r="M839" i="1"/>
  <c r="L839" i="1"/>
  <c r="K839" i="1"/>
  <c r="J839" i="1"/>
  <c r="I839" i="1"/>
  <c r="BQ819" i="1" s="1"/>
  <c r="H839" i="1"/>
  <c r="BP817" i="1" s="1"/>
  <c r="G839" i="1"/>
  <c r="F839" i="1"/>
  <c r="E839" i="1"/>
  <c r="D839" i="1"/>
  <c r="C839" i="1"/>
  <c r="BK829" i="1" s="1"/>
  <c r="B839" i="1"/>
  <c r="BJ815" i="1" s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K786" i="1" s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AB60" i="9" s="1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AB62" i="8" s="1"/>
  <c r="E62" i="8"/>
  <c r="D62" i="8"/>
  <c r="B62" i="8"/>
  <c r="AA61" i="8"/>
  <c r="Z61" i="8"/>
  <c r="Y61" i="8"/>
  <c r="X61" i="8"/>
  <c r="W61" i="8"/>
  <c r="V61" i="8"/>
  <c r="S61" i="8"/>
  <c r="R61" i="8"/>
  <c r="Q61" i="8"/>
  <c r="AC61" i="8" s="1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AB60" i="8" s="1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K62" i="10"/>
  <c r="M62" i="10"/>
  <c r="S62" i="10"/>
  <c r="AA62" i="10"/>
  <c r="H62" i="10"/>
  <c r="J62" i="10"/>
  <c r="N62" i="10"/>
  <c r="P62" i="10"/>
  <c r="R62" i="10"/>
  <c r="X62" i="10"/>
  <c r="E61" i="10"/>
  <c r="O61" i="10"/>
  <c r="S61" i="10"/>
  <c r="U61" i="10"/>
  <c r="W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CH354" i="1" s="1"/>
  <c r="Y374" i="1"/>
  <c r="X374" i="1"/>
  <c r="W374" i="1"/>
  <c r="V374" i="1"/>
  <c r="U374" i="1"/>
  <c r="T374" i="1"/>
  <c r="CB354" i="1" s="1"/>
  <c r="S374" i="1"/>
  <c r="R374" i="1"/>
  <c r="Q374" i="1"/>
  <c r="P374" i="1"/>
  <c r="O374" i="1"/>
  <c r="N374" i="1"/>
  <c r="BV354" i="1" s="1"/>
  <c r="M374" i="1"/>
  <c r="L374" i="1"/>
  <c r="K374" i="1"/>
  <c r="J374" i="1"/>
  <c r="I374" i="1"/>
  <c r="H374" i="1"/>
  <c r="BP354" i="1" s="1"/>
  <c r="G374" i="1"/>
  <c r="F374" i="1"/>
  <c r="E374" i="1"/>
  <c r="D374" i="1"/>
  <c r="C374" i="1"/>
  <c r="B374" i="1"/>
  <c r="BJ354" i="1" s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AB16" i="8"/>
  <c r="AC39" i="5"/>
  <c r="AB62" i="5"/>
  <c r="AC62" i="5"/>
  <c r="AB61" i="5"/>
  <c r="AB39" i="5"/>
  <c r="AC61" i="5"/>
  <c r="AC777" i="1"/>
  <c r="E31" i="11"/>
  <c r="AC529" i="1"/>
  <c r="CK510" i="1"/>
  <c r="AC622" i="1"/>
  <c r="CK620" i="1"/>
  <c r="AC498" i="1"/>
  <c r="E22" i="11"/>
  <c r="AC188" i="1"/>
  <c r="CK181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63" i="1" s="1"/>
  <c r="BY947" i="1"/>
  <c r="BY961" i="1"/>
  <c r="BY962" i="1"/>
  <c r="BY943" i="1"/>
  <c r="BY960" i="1"/>
  <c r="BJ939" i="1"/>
  <c r="BJ945" i="1"/>
  <c r="BJ951" i="1"/>
  <c r="BJ957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3" i="1"/>
  <c r="BR945" i="1"/>
  <c r="BR946" i="1"/>
  <c r="BR949" i="1"/>
  <c r="BR951" i="1"/>
  <c r="BR952" i="1"/>
  <c r="BR955" i="1"/>
  <c r="BR957" i="1"/>
  <c r="BR958" i="1"/>
  <c r="BR960" i="1"/>
  <c r="BV939" i="1"/>
  <c r="BV945" i="1"/>
  <c r="BV951" i="1"/>
  <c r="BV957" i="1"/>
  <c r="BZ939" i="1"/>
  <c r="BZ963" i="1" s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3" i="1"/>
  <c r="CD945" i="1"/>
  <c r="CD946" i="1"/>
  <c r="CD949" i="1"/>
  <c r="CD951" i="1"/>
  <c r="CD952" i="1"/>
  <c r="CD955" i="1"/>
  <c r="CD957" i="1"/>
  <c r="CD958" i="1"/>
  <c r="CD962" i="1"/>
  <c r="CH939" i="1"/>
  <c r="CH945" i="1"/>
  <c r="CH951" i="1"/>
  <c r="CH957" i="1"/>
  <c r="CC939" i="1"/>
  <c r="CC963" i="1" s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63" i="1" s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5" i="1"/>
  <c r="BO946" i="1"/>
  <c r="BO952" i="1"/>
  <c r="BO956" i="1"/>
  <c r="BO955" i="1"/>
  <c r="BO959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63" i="1" s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5" i="1"/>
  <c r="CA946" i="1"/>
  <c r="CA951" i="1"/>
  <c r="CA955" i="1"/>
  <c r="CA954" i="1"/>
  <c r="CA958" i="1"/>
  <c r="CE939" i="1"/>
  <c r="CE963" i="1" s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63" i="1" s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63" i="1" s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51" i="1"/>
  <c r="BU952" i="1"/>
  <c r="BU957" i="1"/>
  <c r="BU958" i="1"/>
  <c r="BU946" i="1"/>
  <c r="BU960" i="1"/>
  <c r="CG940" i="1"/>
  <c r="CG944" i="1"/>
  <c r="CG951" i="1"/>
  <c r="CG952" i="1"/>
  <c r="CG957" i="1"/>
  <c r="CG958" i="1"/>
  <c r="CG941" i="1"/>
  <c r="CG945" i="1"/>
  <c r="BL939" i="1"/>
  <c r="BL940" i="1"/>
  <c r="BL943" i="1"/>
  <c r="BL945" i="1"/>
  <c r="BL946" i="1"/>
  <c r="BL949" i="1"/>
  <c r="BL951" i="1"/>
  <c r="BL952" i="1"/>
  <c r="BL955" i="1"/>
  <c r="BL957" i="1"/>
  <c r="BL958" i="1"/>
  <c r="BL961" i="1"/>
  <c r="BP939" i="1"/>
  <c r="BP945" i="1"/>
  <c r="BP951" i="1"/>
  <c r="BP957" i="1"/>
  <c r="BT939" i="1"/>
  <c r="BT963" i="1" s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3" i="1"/>
  <c r="BX945" i="1"/>
  <c r="BX946" i="1"/>
  <c r="BX949" i="1"/>
  <c r="BX951" i="1"/>
  <c r="BX952" i="1"/>
  <c r="BX955" i="1"/>
  <c r="BX957" i="1"/>
  <c r="BX958" i="1"/>
  <c r="BX961" i="1"/>
  <c r="CB939" i="1"/>
  <c r="CB945" i="1"/>
  <c r="CB951" i="1"/>
  <c r="CB957" i="1"/>
  <c r="CF939" i="1"/>
  <c r="CF963" i="1" s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4" i="1"/>
  <c r="BR915" i="1"/>
  <c r="BR921" i="1"/>
  <c r="BR922" i="1"/>
  <c r="BR927" i="1"/>
  <c r="BR931" i="1"/>
  <c r="CD908" i="1"/>
  <c r="CD909" i="1"/>
  <c r="CD914" i="1"/>
  <c r="CD916" i="1"/>
  <c r="CD921" i="1"/>
  <c r="CD922" i="1"/>
  <c r="CD930" i="1"/>
  <c r="CD927" i="1"/>
  <c r="BF939" i="1"/>
  <c r="BF908" i="1"/>
  <c r="BK915" i="1"/>
  <c r="BK919" i="1"/>
  <c r="BK921" i="1"/>
  <c r="BK925" i="1"/>
  <c r="BK920" i="1"/>
  <c r="BK924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8" i="1"/>
  <c r="BW909" i="1"/>
  <c r="BW924" i="1"/>
  <c r="BW927" i="1"/>
  <c r="BW925" i="1"/>
  <c r="BW915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5" i="1"/>
  <c r="CI917" i="1"/>
  <c r="CI919" i="1"/>
  <c r="CI923" i="1"/>
  <c r="CI927" i="1"/>
  <c r="CI931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10" i="1"/>
  <c r="BL911" i="1"/>
  <c r="BL916" i="1"/>
  <c r="BL917" i="1"/>
  <c r="BL922" i="1"/>
  <c r="BL923" i="1"/>
  <c r="BL928" i="1"/>
  <c r="BL929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10" i="1"/>
  <c r="BX911" i="1"/>
  <c r="BX916" i="1"/>
  <c r="BX917" i="1"/>
  <c r="BX922" i="1"/>
  <c r="BX923" i="1"/>
  <c r="BX928" i="1"/>
  <c r="BX929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10" i="1"/>
  <c r="BQ911" i="1"/>
  <c r="BQ912" i="1"/>
  <c r="BQ913" i="1"/>
  <c r="BQ918" i="1"/>
  <c r="BQ919" i="1"/>
  <c r="BQ920" i="1"/>
  <c r="BQ921" i="1"/>
  <c r="BQ924" i="1"/>
  <c r="BQ925" i="1"/>
  <c r="BQ926" i="1"/>
  <c r="BQ916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10" i="1"/>
  <c r="CC911" i="1"/>
  <c r="CC912" i="1"/>
  <c r="CC913" i="1"/>
  <c r="CC917" i="1"/>
  <c r="CC918" i="1"/>
  <c r="CC920" i="1"/>
  <c r="CC921" i="1"/>
  <c r="CC924" i="1"/>
  <c r="CC925" i="1"/>
  <c r="CC919" i="1"/>
  <c r="CC926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BN880" i="1"/>
  <c r="BN882" i="1"/>
  <c r="BN884" i="1"/>
  <c r="BN886" i="1"/>
  <c r="BN890" i="1"/>
  <c r="BN891" i="1"/>
  <c r="BN892" i="1"/>
  <c r="BN893" i="1"/>
  <c r="BN879" i="1"/>
  <c r="BN887" i="1"/>
  <c r="BN881" i="1"/>
  <c r="BN885" i="1"/>
  <c r="BN898" i="1"/>
  <c r="BN899" i="1"/>
  <c r="BN900" i="1"/>
  <c r="BN883" i="1"/>
  <c r="BZ879" i="1"/>
  <c r="BZ881" i="1"/>
  <c r="BZ883" i="1"/>
  <c r="BZ885" i="1"/>
  <c r="BZ890" i="1"/>
  <c r="BZ891" i="1"/>
  <c r="BZ892" i="1"/>
  <c r="BZ893" i="1"/>
  <c r="BZ880" i="1"/>
  <c r="BZ888" i="1"/>
  <c r="BZ895" i="1"/>
  <c r="BZ896" i="1"/>
  <c r="BZ899" i="1"/>
  <c r="BZ900" i="1"/>
  <c r="BZ884" i="1"/>
  <c r="BZ878" i="1"/>
  <c r="BK877" i="1"/>
  <c r="BK878" i="1"/>
  <c r="BK901" i="1" s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8" i="1"/>
  <c r="BO879" i="1"/>
  <c r="BO880" i="1"/>
  <c r="BO881" i="1"/>
  <c r="BO884" i="1"/>
  <c r="BO885" i="1"/>
  <c r="BO886" i="1"/>
  <c r="BO887" i="1"/>
  <c r="BO890" i="1"/>
  <c r="BO891" i="1"/>
  <c r="BO892" i="1"/>
  <c r="BO893" i="1"/>
  <c r="BO896" i="1"/>
  <c r="BO897" i="1"/>
  <c r="BO898" i="1"/>
  <c r="BO899" i="1"/>
  <c r="BS881" i="1"/>
  <c r="BS891" i="1"/>
  <c r="BS899" i="1"/>
  <c r="BW877" i="1"/>
  <c r="BW878" i="1"/>
  <c r="BW901" i="1" s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8" i="1"/>
  <c r="CA879" i="1"/>
  <c r="CA880" i="1"/>
  <c r="CA881" i="1"/>
  <c r="CA884" i="1"/>
  <c r="CA885" i="1"/>
  <c r="CA886" i="1"/>
  <c r="CA887" i="1"/>
  <c r="CA890" i="1"/>
  <c r="CA891" i="1"/>
  <c r="CA892" i="1"/>
  <c r="CA893" i="1"/>
  <c r="CA896" i="1"/>
  <c r="CA897" i="1"/>
  <c r="CA898" i="1"/>
  <c r="CA899" i="1"/>
  <c r="CE879" i="1"/>
  <c r="CE887" i="1"/>
  <c r="CE897" i="1"/>
  <c r="CI877" i="1"/>
  <c r="CI878" i="1"/>
  <c r="CI879" i="1"/>
  <c r="CI880" i="1"/>
  <c r="CI901" i="1" s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901" i="1" s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901" i="1" s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8" i="1"/>
  <c r="BL880" i="1"/>
  <c r="BL882" i="1"/>
  <c r="BL884" i="1"/>
  <c r="BL879" i="1"/>
  <c r="BL881" i="1"/>
  <c r="BL883" i="1"/>
  <c r="BL885" i="1"/>
  <c r="BL896" i="1"/>
  <c r="BL897" i="1"/>
  <c r="BL891" i="1"/>
  <c r="BL895" i="1"/>
  <c r="BL890" i="1"/>
  <c r="BL894" i="1"/>
  <c r="BL898" i="1"/>
  <c r="BL899" i="1"/>
  <c r="BP877" i="1"/>
  <c r="BP879" i="1"/>
  <c r="BP901" i="1" s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8" i="1"/>
  <c r="BT880" i="1"/>
  <c r="BT882" i="1"/>
  <c r="BT884" i="1"/>
  <c r="BT879" i="1"/>
  <c r="BT881" i="1"/>
  <c r="BT883" i="1"/>
  <c r="BT885" i="1"/>
  <c r="BT894" i="1"/>
  <c r="BT891" i="1"/>
  <c r="BT889" i="1"/>
  <c r="BT893" i="1"/>
  <c r="BT897" i="1"/>
  <c r="BT892" i="1"/>
  <c r="BT900" i="1"/>
  <c r="BT899" i="1"/>
  <c r="BX879" i="1"/>
  <c r="BX881" i="1"/>
  <c r="BX883" i="1"/>
  <c r="BX885" i="1"/>
  <c r="BX880" i="1"/>
  <c r="BX882" i="1"/>
  <c r="BX884" i="1"/>
  <c r="BX886" i="1"/>
  <c r="BX892" i="1"/>
  <c r="BX895" i="1"/>
  <c r="BX896" i="1"/>
  <c r="BX897" i="1"/>
  <c r="BX889" i="1"/>
  <c r="BX893" i="1"/>
  <c r="BX900" i="1"/>
  <c r="BX898" i="1"/>
  <c r="CB878" i="1"/>
  <c r="CB880" i="1"/>
  <c r="CB882" i="1"/>
  <c r="CB884" i="1"/>
  <c r="CB886" i="1"/>
  <c r="CB888" i="1"/>
  <c r="CB877" i="1"/>
  <c r="CB879" i="1"/>
  <c r="CB881" i="1"/>
  <c r="CB883" i="1"/>
  <c r="CB901" i="1" s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9" i="1"/>
  <c r="CF881" i="1"/>
  <c r="CF883" i="1"/>
  <c r="CF885" i="1"/>
  <c r="CF880" i="1"/>
  <c r="CF882" i="1"/>
  <c r="CF884" i="1"/>
  <c r="CF886" i="1"/>
  <c r="CF893" i="1"/>
  <c r="CF895" i="1"/>
  <c r="CF892" i="1"/>
  <c r="CF890" i="1"/>
  <c r="CF896" i="1"/>
  <c r="CF899" i="1"/>
  <c r="CF898" i="1"/>
  <c r="CF900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81" i="1"/>
  <c r="BR883" i="1"/>
  <c r="BR885" i="1"/>
  <c r="BR887" i="1"/>
  <c r="BR891" i="1"/>
  <c r="BR892" i="1"/>
  <c r="BR893" i="1"/>
  <c r="BR894" i="1"/>
  <c r="BR878" i="1"/>
  <c r="BR886" i="1"/>
  <c r="BR895" i="1"/>
  <c r="BR896" i="1"/>
  <c r="BR899" i="1"/>
  <c r="BR900" i="1"/>
  <c r="BR882" i="1"/>
  <c r="BR877" i="1"/>
  <c r="CD880" i="1"/>
  <c r="CD882" i="1"/>
  <c r="CD884" i="1"/>
  <c r="CD886" i="1"/>
  <c r="CD890" i="1"/>
  <c r="CD891" i="1"/>
  <c r="CD892" i="1"/>
  <c r="CD893" i="1"/>
  <c r="CD885" i="1"/>
  <c r="CD881" i="1"/>
  <c r="CD895" i="1"/>
  <c r="CD896" i="1"/>
  <c r="CD899" i="1"/>
  <c r="CD900" i="1"/>
  <c r="CD877" i="1"/>
  <c r="CD879" i="1"/>
  <c r="BM881" i="1"/>
  <c r="BM891" i="1"/>
  <c r="BM899" i="1"/>
  <c r="BQ877" i="1"/>
  <c r="BQ878" i="1"/>
  <c r="BQ901" i="1" s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8" i="1"/>
  <c r="BU879" i="1"/>
  <c r="BU880" i="1"/>
  <c r="BU881" i="1"/>
  <c r="BU884" i="1"/>
  <c r="BU885" i="1"/>
  <c r="BU886" i="1"/>
  <c r="BU887" i="1"/>
  <c r="BU890" i="1"/>
  <c r="BU891" i="1"/>
  <c r="BU892" i="1"/>
  <c r="BU893" i="1"/>
  <c r="BU896" i="1"/>
  <c r="BU897" i="1"/>
  <c r="BU898" i="1"/>
  <c r="BU899" i="1"/>
  <c r="BY879" i="1"/>
  <c r="BY887" i="1"/>
  <c r="BY897" i="1"/>
  <c r="CC877" i="1"/>
  <c r="CC878" i="1"/>
  <c r="CC879" i="1"/>
  <c r="CC880" i="1"/>
  <c r="CC901" i="1" s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8" i="1"/>
  <c r="CG879" i="1"/>
  <c r="CG880" i="1"/>
  <c r="CG881" i="1"/>
  <c r="CG884" i="1"/>
  <c r="CG885" i="1"/>
  <c r="CG886" i="1"/>
  <c r="CG887" i="1"/>
  <c r="CG890" i="1"/>
  <c r="CG891" i="1"/>
  <c r="CG892" i="1"/>
  <c r="CG893" i="1"/>
  <c r="CG896" i="1"/>
  <c r="CG897" i="1"/>
  <c r="CG898" i="1"/>
  <c r="CG899" i="1"/>
  <c r="AC23" i="8"/>
  <c r="AC17" i="8"/>
  <c r="AC13" i="8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70" i="1" s="1"/>
  <c r="BR850" i="1"/>
  <c r="BR849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63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20" i="1"/>
  <c r="BN828" i="1"/>
  <c r="BN831" i="1"/>
  <c r="BN822" i="1"/>
  <c r="CH820" i="1"/>
  <c r="CH821" i="1"/>
  <c r="CH828" i="1"/>
  <c r="CH822" i="1"/>
  <c r="CH832" i="1"/>
  <c r="CH835" i="1"/>
  <c r="CH838" i="1"/>
  <c r="CH826" i="1"/>
  <c r="BK821" i="1"/>
  <c r="BK818" i="1"/>
  <c r="BK822" i="1"/>
  <c r="BK826" i="1"/>
  <c r="BK819" i="1"/>
  <c r="BK824" i="1"/>
  <c r="BK831" i="1"/>
  <c r="BK833" i="1"/>
  <c r="BK835" i="1"/>
  <c r="BK836" i="1"/>
  <c r="BK838" i="1"/>
  <c r="BK816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20" i="1"/>
  <c r="BW817" i="1"/>
  <c r="BW821" i="1"/>
  <c r="BW825" i="1"/>
  <c r="BW818" i="1"/>
  <c r="BW828" i="1"/>
  <c r="BW830" i="1"/>
  <c r="BW831" i="1"/>
  <c r="BW832" i="1"/>
  <c r="BW833" i="1"/>
  <c r="BW836" i="1"/>
  <c r="BW837" i="1"/>
  <c r="BW838" i="1"/>
  <c r="BW826" i="1"/>
  <c r="BW829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16" i="1"/>
  <c r="CI820" i="1"/>
  <c r="CI817" i="1"/>
  <c r="CI825" i="1"/>
  <c r="CI829" i="1"/>
  <c r="CI818" i="1"/>
  <c r="CI822" i="1"/>
  <c r="CI831" i="1"/>
  <c r="CI833" i="1"/>
  <c r="CI834" i="1"/>
  <c r="CI835" i="1"/>
  <c r="CI836" i="1"/>
  <c r="CI821" i="1"/>
  <c r="CI828" i="1"/>
  <c r="CI826" i="1"/>
  <c r="BJ822" i="1"/>
  <c r="BJ819" i="1"/>
  <c r="BJ827" i="1"/>
  <c r="BJ830" i="1"/>
  <c r="BJ820" i="1"/>
  <c r="BJ824" i="1"/>
  <c r="BJ833" i="1"/>
  <c r="BJ835" i="1"/>
  <c r="BJ838" i="1"/>
  <c r="BJ825" i="1"/>
  <c r="BV821" i="1"/>
  <c r="BV822" i="1"/>
  <c r="BV827" i="1"/>
  <c r="BV815" i="1"/>
  <c r="BV819" i="1"/>
  <c r="BV816" i="1"/>
  <c r="BV831" i="1"/>
  <c r="BV834" i="1"/>
  <c r="BV835" i="1"/>
  <c r="BV836" i="1"/>
  <c r="BV820" i="1"/>
  <c r="BV823" i="1"/>
  <c r="BZ822" i="1"/>
  <c r="BZ827" i="1"/>
  <c r="BZ816" i="1"/>
  <c r="BZ832" i="1"/>
  <c r="BZ835" i="1"/>
  <c r="BZ817" i="1"/>
  <c r="BZ821" i="1"/>
  <c r="BL821" i="1"/>
  <c r="BL818" i="1"/>
  <c r="BL819" i="1"/>
  <c r="BL831" i="1"/>
  <c r="BL836" i="1"/>
  <c r="BL830" i="1"/>
  <c r="BP821" i="1"/>
  <c r="BP818" i="1"/>
  <c r="BP822" i="1"/>
  <c r="BP815" i="1"/>
  <c r="BP823" i="1"/>
  <c r="BP828" i="1"/>
  <c r="BP830" i="1"/>
  <c r="BP832" i="1"/>
  <c r="BP835" i="1"/>
  <c r="BP836" i="1"/>
  <c r="BP837" i="1"/>
  <c r="BP838" i="1"/>
  <c r="BP816" i="1"/>
  <c r="BT822" i="1"/>
  <c r="BT816" i="1"/>
  <c r="BT817" i="1"/>
  <c r="BT830" i="1"/>
  <c r="BT833" i="1"/>
  <c r="BT828" i="1"/>
  <c r="BT838" i="1"/>
  <c r="BX820" i="1"/>
  <c r="BX817" i="1"/>
  <c r="BX830" i="1"/>
  <c r="BX832" i="1"/>
  <c r="BX829" i="1"/>
  <c r="BX827" i="1"/>
  <c r="CB820" i="1"/>
  <c r="CB817" i="1"/>
  <c r="CB821" i="1"/>
  <c r="CB818" i="1"/>
  <c r="CB819" i="1"/>
  <c r="CB823" i="1"/>
  <c r="CB827" i="1"/>
  <c r="CB822" i="1"/>
  <c r="CB832" i="1"/>
  <c r="CB833" i="1"/>
  <c r="CB834" i="1"/>
  <c r="CB837" i="1"/>
  <c r="CB838" i="1"/>
  <c r="CF821" i="1"/>
  <c r="CF826" i="1"/>
  <c r="CF819" i="1"/>
  <c r="CF823" i="1"/>
  <c r="CF831" i="1"/>
  <c r="CF835" i="1"/>
  <c r="CF820" i="1"/>
  <c r="CF837" i="1"/>
  <c r="BR820" i="1"/>
  <c r="BR825" i="1"/>
  <c r="BR828" i="1"/>
  <c r="BR830" i="1"/>
  <c r="BR832" i="1"/>
  <c r="BR836" i="1"/>
  <c r="BR838" i="1"/>
  <c r="BR819" i="1"/>
  <c r="CD819" i="1"/>
  <c r="CD824" i="1"/>
  <c r="CD828" i="1"/>
  <c r="CD821" i="1"/>
  <c r="CD831" i="1"/>
  <c r="CD835" i="1"/>
  <c r="CD837" i="1"/>
  <c r="CD822" i="1"/>
  <c r="BM815" i="1"/>
  <c r="BM816" i="1"/>
  <c r="BM817" i="1"/>
  <c r="BM818" i="1"/>
  <c r="BM819" i="1"/>
  <c r="BM820" i="1"/>
  <c r="BM839" i="1" s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20" i="1"/>
  <c r="BQ821" i="1"/>
  <c r="BQ822" i="1"/>
  <c r="BQ823" i="1"/>
  <c r="BQ824" i="1"/>
  <c r="BQ826" i="1"/>
  <c r="BQ827" i="1"/>
  <c r="BQ828" i="1"/>
  <c r="BQ829" i="1"/>
  <c r="BQ833" i="1"/>
  <c r="BQ830" i="1"/>
  <c r="BQ834" i="1"/>
  <c r="BQ832" i="1"/>
  <c r="BQ836" i="1"/>
  <c r="BQ838" i="1"/>
  <c r="BQ835" i="1"/>
  <c r="BU815" i="1"/>
  <c r="BU816" i="1"/>
  <c r="BU839" i="1" s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39" i="1" s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20" i="1"/>
  <c r="CC821" i="1"/>
  <c r="CC822" i="1"/>
  <c r="CC823" i="1"/>
  <c r="CC824" i="1"/>
  <c r="CC826" i="1"/>
  <c r="CC827" i="1"/>
  <c r="CC828" i="1"/>
  <c r="CC829" i="1"/>
  <c r="CC832" i="1"/>
  <c r="CC831" i="1"/>
  <c r="CC835" i="1"/>
  <c r="CC837" i="1"/>
  <c r="CC833" i="1"/>
  <c r="CC838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8" i="1"/>
  <c r="BQ789" i="1"/>
  <c r="BQ790" i="1"/>
  <c r="BQ791" i="1"/>
  <c r="BQ794" i="1"/>
  <c r="BQ795" i="1"/>
  <c r="BQ796" i="1"/>
  <c r="BQ797" i="1"/>
  <c r="BQ800" i="1"/>
  <c r="BQ801" i="1"/>
  <c r="BQ802" i="1"/>
  <c r="BQ803" i="1"/>
  <c r="BQ806" i="1"/>
  <c r="BQ807" i="1"/>
  <c r="CC784" i="1"/>
  <c r="CC785" i="1"/>
  <c r="CC788" i="1"/>
  <c r="CC789" i="1"/>
  <c r="CC790" i="1"/>
  <c r="CC791" i="1"/>
  <c r="CC794" i="1"/>
  <c r="CC795" i="1"/>
  <c r="CC796" i="1"/>
  <c r="CC797" i="1"/>
  <c r="CC800" i="1"/>
  <c r="CC801" i="1"/>
  <c r="CC802" i="1"/>
  <c r="CC803" i="1"/>
  <c r="CC806" i="1"/>
  <c r="CC807" i="1"/>
  <c r="BL785" i="1"/>
  <c r="BL798" i="1"/>
  <c r="BL799" i="1"/>
  <c r="BL804" i="1"/>
  <c r="BL784" i="1"/>
  <c r="BL788" i="1"/>
  <c r="BL795" i="1"/>
  <c r="BL807" i="1"/>
  <c r="BL794" i="1"/>
  <c r="BP786" i="1"/>
  <c r="BP790" i="1"/>
  <c r="BP797" i="1"/>
  <c r="BP798" i="1"/>
  <c r="BP799" i="1"/>
  <c r="BP800" i="1"/>
  <c r="BP803" i="1"/>
  <c r="BP804" i="1"/>
  <c r="BP805" i="1"/>
  <c r="BP785" i="1"/>
  <c r="BP784" i="1"/>
  <c r="BP788" i="1"/>
  <c r="BP792" i="1"/>
  <c r="BP795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9" i="1"/>
  <c r="BX803" i="1"/>
  <c r="BX804" i="1"/>
  <c r="BX790" i="1"/>
  <c r="BX785" i="1"/>
  <c r="BX806" i="1"/>
  <c r="CB785" i="1"/>
  <c r="CB789" i="1"/>
  <c r="CB797" i="1"/>
  <c r="CB798" i="1"/>
  <c r="CB799" i="1"/>
  <c r="CB800" i="1"/>
  <c r="CB803" i="1"/>
  <c r="CB804" i="1"/>
  <c r="CB784" i="1"/>
  <c r="CB788" i="1"/>
  <c r="CB791" i="1"/>
  <c r="CB795" i="1"/>
  <c r="CB790" i="1"/>
  <c r="CB805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J784" i="1"/>
  <c r="BJ785" i="1"/>
  <c r="BJ788" i="1"/>
  <c r="BJ789" i="1"/>
  <c r="BJ790" i="1"/>
  <c r="BJ791" i="1"/>
  <c r="BJ794" i="1"/>
  <c r="BJ795" i="1"/>
  <c r="BJ796" i="1"/>
  <c r="BJ797" i="1"/>
  <c r="BJ800" i="1"/>
  <c r="BJ801" i="1"/>
  <c r="BJ802" i="1"/>
  <c r="BJ803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8" i="1"/>
  <c r="BR789" i="1"/>
  <c r="BR794" i="1"/>
  <c r="BR796" i="1"/>
  <c r="BR797" i="1"/>
  <c r="BR802" i="1"/>
  <c r="BR807" i="1"/>
  <c r="BR805" i="1"/>
  <c r="BV784" i="1"/>
  <c r="BV785" i="1"/>
  <c r="BV788" i="1"/>
  <c r="BV789" i="1"/>
  <c r="BV790" i="1"/>
  <c r="BV791" i="1"/>
  <c r="BV794" i="1"/>
  <c r="BV795" i="1"/>
  <c r="BV796" i="1"/>
  <c r="BV797" i="1"/>
  <c r="BV800" i="1"/>
  <c r="BV801" i="1"/>
  <c r="BV802" i="1"/>
  <c r="BV803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90" i="1"/>
  <c r="CD794" i="1"/>
  <c r="CD795" i="1"/>
  <c r="CD800" i="1"/>
  <c r="CD802" i="1"/>
  <c r="CD803" i="1"/>
  <c r="CH784" i="1"/>
  <c r="CH785" i="1"/>
  <c r="CH788" i="1"/>
  <c r="CH789" i="1"/>
  <c r="CH790" i="1"/>
  <c r="CH791" i="1"/>
  <c r="CH794" i="1"/>
  <c r="CH795" i="1"/>
  <c r="CH796" i="1"/>
  <c r="CH797" i="1"/>
  <c r="CH800" i="1"/>
  <c r="CH801" i="1"/>
  <c r="CH802" i="1"/>
  <c r="CH803" i="1"/>
  <c r="CH806" i="1"/>
  <c r="CH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96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6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74" i="1" s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74" i="1" s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3" i="1"/>
  <c r="BJ359" i="1"/>
  <c r="BJ365" i="1"/>
  <c r="BJ371" i="1"/>
  <c r="BN350" i="1"/>
  <c r="BN351" i="1"/>
  <c r="BN352" i="1"/>
  <c r="BN353" i="1"/>
  <c r="BN374" i="1" s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74" i="1" s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3" i="1"/>
  <c r="BV359" i="1"/>
  <c r="BV365" i="1"/>
  <c r="BV371" i="1"/>
  <c r="BZ350" i="1"/>
  <c r="BZ351" i="1"/>
  <c r="BZ352" i="1"/>
  <c r="BZ353" i="1"/>
  <c r="BZ374" i="1" s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74" i="1" s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3" i="1"/>
  <c r="CH359" i="1"/>
  <c r="CH365" i="1"/>
  <c r="CH371" i="1"/>
  <c r="BQ351" i="1"/>
  <c r="BQ355" i="1"/>
  <c r="BQ350" i="1"/>
  <c r="BQ354" i="1"/>
  <c r="BQ374" i="1" s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74" i="1" s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74" i="1" s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74" i="1" s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74" i="1" s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74" i="1" s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74" i="1" s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74" i="1" s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74" i="1" s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74" i="1" s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74" i="1" s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3" i="1"/>
  <c r="BP359" i="1"/>
  <c r="BP365" i="1"/>
  <c r="BP371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74" i="1" s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3" i="1"/>
  <c r="CB359" i="1"/>
  <c r="CB365" i="1"/>
  <c r="CB371" i="1"/>
  <c r="CF350" i="1"/>
  <c r="CF351" i="1"/>
  <c r="CF352" i="1"/>
  <c r="CF353" i="1"/>
  <c r="CF374" i="1" s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/>
  <c r="S31" i="8"/>
  <c r="S91" i="8"/>
  <c r="O31" i="8"/>
  <c r="O87" i="8"/>
  <c r="K31" i="8"/>
  <c r="K91" i="8" s="1"/>
  <c r="G31" i="8"/>
  <c r="G89" i="8"/>
  <c r="AC11" i="8"/>
  <c r="X31" i="8"/>
  <c r="X79" i="8" s="1"/>
  <c r="L31" i="8"/>
  <c r="L90" i="8" s="1"/>
  <c r="AB10" i="8"/>
  <c r="Q31" i="8"/>
  <c r="Q77" i="8"/>
  <c r="M31" i="8"/>
  <c r="M72" i="8"/>
  <c r="AC9" i="8"/>
  <c r="R31" i="8"/>
  <c r="R93" i="8" s="1"/>
  <c r="N31" i="8"/>
  <c r="N80" i="8"/>
  <c r="J31" i="8"/>
  <c r="J84" i="8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2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26" i="1" s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26" i="1" s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26" i="1" s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AB29" i="9"/>
  <c r="N61" i="10"/>
  <c r="F61" i="10"/>
  <c r="U62" i="10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AC30" i="5"/>
  <c r="T86" i="8"/>
  <c r="AB15" i="8"/>
  <c r="Z61" i="10"/>
  <c r="R61" i="10"/>
  <c r="B61" i="10"/>
  <c r="E62" i="10"/>
  <c r="AB27" i="9"/>
  <c r="Y31" i="9"/>
  <c r="Y85" i="9" s="1"/>
  <c r="AB19" i="8"/>
  <c r="U31" i="8"/>
  <c r="U82" i="8" s="1"/>
  <c r="AB21" i="8"/>
  <c r="AC20" i="8"/>
  <c r="AC18" i="8"/>
  <c r="AC14" i="8"/>
  <c r="AC12" i="8"/>
  <c r="F31" i="8"/>
  <c r="F82" i="8" s="1"/>
  <c r="AA31" i="8"/>
  <c r="AC10" i="8"/>
  <c r="C31" i="8"/>
  <c r="C78" i="8" s="1"/>
  <c r="H31" i="8"/>
  <c r="D31" i="8"/>
  <c r="D73" i="8" s="1"/>
  <c r="Y31" i="8"/>
  <c r="Y79" i="8" s="1"/>
  <c r="E31" i="8"/>
  <c r="E72" i="8"/>
  <c r="E95" i="8" s="1"/>
  <c r="AB33" i="1"/>
  <c r="AC8" i="8"/>
  <c r="AB9" i="8"/>
  <c r="AC33" i="1"/>
  <c r="AC9" i="5"/>
  <c r="AB61" i="8"/>
  <c r="E20" i="11"/>
  <c r="D62" i="10"/>
  <c r="Y61" i="9"/>
  <c r="I61" i="9"/>
  <c r="AB11" i="8"/>
  <c r="AB157" i="1"/>
  <c r="AC62" i="8"/>
  <c r="AB932" i="1"/>
  <c r="CJ912" i="1" s="1"/>
  <c r="CJ932" i="1" s="1"/>
  <c r="B80" i="8"/>
  <c r="AC405" i="1"/>
  <c r="E19" i="11"/>
  <c r="AC95" i="1"/>
  <c r="AB343" i="1"/>
  <c r="AC839" i="1"/>
  <c r="E33" i="11"/>
  <c r="AB560" i="1"/>
  <c r="AB28" i="5"/>
  <c r="AB30" i="5"/>
  <c r="AC219" i="1"/>
  <c r="AC901" i="1"/>
  <c r="AB498" i="1"/>
  <c r="AB126" i="1"/>
  <c r="AC157" i="1"/>
  <c r="AC963" i="1"/>
  <c r="E37" i="11"/>
  <c r="AB715" i="1"/>
  <c r="AB95" i="1"/>
  <c r="AC7" i="5"/>
  <c r="AB29" i="5"/>
  <c r="AB8" i="8"/>
  <c r="T72" i="8"/>
  <c r="T84" i="8"/>
  <c r="T90" i="8"/>
  <c r="T94" i="8"/>
  <c r="T75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C64" i="1"/>
  <c r="E8" i="11"/>
  <c r="AC467" i="1"/>
  <c r="AC374" i="1"/>
  <c r="CK361" i="1" s="1"/>
  <c r="AC343" i="1"/>
  <c r="AC715" i="1"/>
  <c r="CK697" i="1"/>
  <c r="AB436" i="1"/>
  <c r="AB64" i="1"/>
  <c r="D8" i="11"/>
  <c r="AB684" i="1"/>
  <c r="AC684" i="1"/>
  <c r="CK680" i="1"/>
  <c r="AB467" i="1"/>
  <c r="AB405" i="1"/>
  <c r="D19" i="11"/>
  <c r="G19" i="11"/>
  <c r="AB250" i="1"/>
  <c r="D14" i="11"/>
  <c r="AC653" i="1"/>
  <c r="E27" i="11"/>
  <c r="AB622" i="1"/>
  <c r="AB374" i="1"/>
  <c r="D18" i="11"/>
  <c r="G18" i="11" s="1"/>
  <c r="AB839" i="1"/>
  <c r="D33" i="11"/>
  <c r="G33" i="11" s="1"/>
  <c r="AC870" i="1"/>
  <c r="AB188" i="1"/>
  <c r="AC808" i="1"/>
  <c r="AB653" i="1"/>
  <c r="D27" i="11"/>
  <c r="AB7" i="5"/>
  <c r="AB777" i="1"/>
  <c r="CK238" i="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K82" i="8"/>
  <c r="I87" i="8"/>
  <c r="CK619" i="1"/>
  <c r="CK575" i="1"/>
  <c r="CK581" i="1"/>
  <c r="CK587" i="1"/>
  <c r="CK569" i="1"/>
  <c r="CK573" i="1"/>
  <c r="CK579" i="1"/>
  <c r="BQ963" i="1"/>
  <c r="CK912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M93" i="8"/>
  <c r="CK617" i="1"/>
  <c r="CK614" i="1"/>
  <c r="CK608" i="1"/>
  <c r="CK603" i="1"/>
  <c r="CK612" i="1"/>
  <c r="K74" i="8"/>
  <c r="J76" i="8"/>
  <c r="L84" i="8"/>
  <c r="N90" i="8"/>
  <c r="Q94" i="8"/>
  <c r="S85" i="8"/>
  <c r="BM932" i="1"/>
  <c r="BW870" i="1"/>
  <c r="K90" i="8"/>
  <c r="P73" i="8"/>
  <c r="K77" i="8"/>
  <c r="K81" i="8"/>
  <c r="BJ746" i="1"/>
  <c r="BO684" i="1"/>
  <c r="BV653" i="1"/>
  <c r="BK653" i="1"/>
  <c r="BT653" i="1"/>
  <c r="BV622" i="1"/>
  <c r="BK622" i="1"/>
  <c r="R74" i="8"/>
  <c r="BS529" i="1"/>
  <c r="CJ181" i="1"/>
  <c r="CJ617" i="1"/>
  <c r="CJ42" i="1"/>
  <c r="CK146" i="1"/>
  <c r="CK215" i="1"/>
  <c r="CJ542" i="1"/>
  <c r="CJ321" i="1"/>
  <c r="CJ15" i="1"/>
  <c r="D7" i="11"/>
  <c r="G7" i="11"/>
  <c r="CJ580" i="1"/>
  <c r="CJ605" i="1"/>
  <c r="CJ738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J706" i="1"/>
  <c r="CJ479" i="1"/>
  <c r="CJ927" i="1"/>
  <c r="CJ153" i="1"/>
  <c r="CK15" i="1"/>
  <c r="CK546" i="1"/>
  <c r="CK580" i="1"/>
  <c r="CJ599" i="1"/>
  <c r="CJ883" i="1"/>
  <c r="CJ825" i="1"/>
  <c r="CK678" i="1"/>
  <c r="CK692" i="1"/>
  <c r="CJ524" i="1"/>
  <c r="CJ351" i="1"/>
  <c r="CJ675" i="1"/>
  <c r="CK946" i="1"/>
  <c r="CK227" i="1"/>
  <c r="CJ523" i="1"/>
  <c r="CJ516" i="1"/>
  <c r="CJ576" i="1"/>
  <c r="CJ585" i="1"/>
  <c r="CJ83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K958" i="1"/>
  <c r="CK940" i="1"/>
  <c r="CK959" i="1"/>
  <c r="CK944" i="1"/>
  <c r="CK963" i="1" s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91" i="1"/>
  <c r="CJ878" i="1"/>
  <c r="CJ896" i="1"/>
  <c r="CJ889" i="1"/>
  <c r="CJ862" i="1"/>
  <c r="CK858" i="1"/>
  <c r="CK848" i="1"/>
  <c r="CK849" i="1"/>
  <c r="CK859" i="1"/>
  <c r="CK864" i="1"/>
  <c r="M83" i="8"/>
  <c r="M82" i="8"/>
  <c r="CK819" i="1"/>
  <c r="O89" i="8"/>
  <c r="J74" i="8"/>
  <c r="J80" i="8"/>
  <c r="CJ824" i="1"/>
  <c r="M73" i="8"/>
  <c r="O78" i="8"/>
  <c r="O73" i="8"/>
  <c r="J94" i="8"/>
  <c r="CJ831" i="1"/>
  <c r="CJ833" i="1"/>
  <c r="M80" i="8"/>
  <c r="M71" i="8"/>
  <c r="M95" i="8" s="1"/>
  <c r="O92" i="8"/>
  <c r="O84" i="8"/>
  <c r="J79" i="8"/>
  <c r="CJ830" i="1"/>
  <c r="CK797" i="1"/>
  <c r="CJ730" i="1"/>
  <c r="CK695" i="1"/>
  <c r="CK696" i="1"/>
  <c r="CK711" i="1"/>
  <c r="CK698" i="1"/>
  <c r="CK675" i="1"/>
  <c r="CK673" i="1"/>
  <c r="CK664" i="1"/>
  <c r="L76" i="8"/>
  <c r="K87" i="8"/>
  <c r="K88" i="8"/>
  <c r="K79" i="8"/>
  <c r="K83" i="8"/>
  <c r="K72" i="8"/>
  <c r="K78" i="8"/>
  <c r="K75" i="8"/>
  <c r="L72" i="8"/>
  <c r="L75" i="8"/>
  <c r="K86" i="8"/>
  <c r="CJ616" i="1"/>
  <c r="CJ601" i="1"/>
  <c r="CJ615" i="1"/>
  <c r="CJ600" i="1"/>
  <c r="K85" i="8"/>
  <c r="K73" i="8"/>
  <c r="K84" i="8"/>
  <c r="K89" i="8"/>
  <c r="K94" i="8"/>
  <c r="L87" i="8"/>
  <c r="K93" i="8"/>
  <c r="CJ606" i="1"/>
  <c r="K92" i="8"/>
  <c r="K71" i="8"/>
  <c r="K76" i="8"/>
  <c r="K80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M78" i="8"/>
  <c r="M92" i="8"/>
  <c r="M75" i="8"/>
  <c r="M81" i="8"/>
  <c r="M84" i="8"/>
  <c r="X94" i="8"/>
  <c r="J88" i="8"/>
  <c r="O74" i="8"/>
  <c r="O83" i="8"/>
  <c r="O71" i="8"/>
  <c r="O82" i="8"/>
  <c r="O90" i="8"/>
  <c r="J87" i="8"/>
  <c r="J75" i="8"/>
  <c r="J82" i="8"/>
  <c r="J85" i="8"/>
  <c r="J89" i="8"/>
  <c r="M79" i="8"/>
  <c r="M90" i="8"/>
  <c r="M88" i="8"/>
  <c r="M87" i="8"/>
  <c r="M86" i="8"/>
  <c r="M77" i="8"/>
  <c r="X89" i="8"/>
  <c r="O81" i="8"/>
  <c r="O72" i="8"/>
  <c r="O93" i="8"/>
  <c r="O88" i="8"/>
  <c r="O77" i="8"/>
  <c r="J71" i="8"/>
  <c r="J81" i="8"/>
  <c r="J86" i="8"/>
  <c r="J93" i="8"/>
  <c r="J83" i="8"/>
  <c r="X85" i="8"/>
  <c r="M91" i="8"/>
  <c r="M89" i="8"/>
  <c r="M94" i="8"/>
  <c r="M74" i="8"/>
  <c r="M76" i="8"/>
  <c r="X73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J363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CK196" i="1"/>
  <c r="CJ199" i="1"/>
  <c r="CJ205" i="1"/>
  <c r="CJ206" i="1"/>
  <c r="CJ215" i="1"/>
  <c r="CK201" i="1"/>
  <c r="CK202" i="1"/>
  <c r="CK211" i="1"/>
  <c r="I92" i="8"/>
  <c r="W94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91" i="8"/>
  <c r="G87" i="8"/>
  <c r="CK154" i="1"/>
  <c r="CK137" i="1"/>
  <c r="CK153" i="1"/>
  <c r="CK136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K948" i="1"/>
  <c r="CK943" i="1"/>
  <c r="CK941" i="1"/>
  <c r="CK957" i="1"/>
  <c r="BN963" i="1"/>
  <c r="CK939" i="1"/>
  <c r="CK960" i="1"/>
  <c r="CK961" i="1"/>
  <c r="CK962" i="1"/>
  <c r="CK952" i="1"/>
  <c r="CK951" i="1"/>
  <c r="CK945" i="1"/>
  <c r="BS963" i="1"/>
  <c r="CK950" i="1"/>
  <c r="CK947" i="1"/>
  <c r="CJ958" i="1"/>
  <c r="CJ925" i="1"/>
  <c r="CJ920" i="1"/>
  <c r="CJ922" i="1"/>
  <c r="CK913" i="1"/>
  <c r="CK925" i="1"/>
  <c r="CK919" i="1"/>
  <c r="CH932" i="1"/>
  <c r="BV932" i="1"/>
  <c r="CJ923" i="1"/>
  <c r="CA932" i="1"/>
  <c r="CJ924" i="1"/>
  <c r="BY932" i="1"/>
  <c r="CJ913" i="1"/>
  <c r="BG942" i="1"/>
  <c r="CJ914" i="1"/>
  <c r="CJ926" i="1"/>
  <c r="E36" i="11"/>
  <c r="CK908" i="1"/>
  <c r="CK929" i="1"/>
  <c r="CK930" i="1"/>
  <c r="CK931" i="1"/>
  <c r="CF932" i="1"/>
  <c r="CB932" i="1"/>
  <c r="BT932" i="1"/>
  <c r="BP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BF942" i="1"/>
  <c r="CK923" i="1"/>
  <c r="BJ932" i="1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900" i="1"/>
  <c r="CJ899" i="1"/>
  <c r="CJ898" i="1"/>
  <c r="CK891" i="1"/>
  <c r="CJ893" i="1"/>
  <c r="CK888" i="1"/>
  <c r="CJ895" i="1"/>
  <c r="CJ882" i="1"/>
  <c r="CK897" i="1"/>
  <c r="S79" i="8"/>
  <c r="P91" i="8"/>
  <c r="P89" i="8"/>
  <c r="S88" i="8"/>
  <c r="Q89" i="8"/>
  <c r="Q87" i="8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J881" i="1"/>
  <c r="CJ897" i="1"/>
  <c r="CK892" i="1"/>
  <c r="CK878" i="1"/>
  <c r="CJ886" i="1"/>
  <c r="CJ887" i="1"/>
  <c r="P81" i="8"/>
  <c r="S84" i="8"/>
  <c r="Q71" i="8"/>
  <c r="Q79" i="8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CJ885" i="1"/>
  <c r="CK880" i="1"/>
  <c r="CK896" i="1"/>
  <c r="CK894" i="1"/>
  <c r="CJ890" i="1"/>
  <c r="CK889" i="1"/>
  <c r="CK882" i="1"/>
  <c r="BN870" i="1"/>
  <c r="CK862" i="1"/>
  <c r="CK865" i="1"/>
  <c r="CK847" i="1"/>
  <c r="CK863" i="1"/>
  <c r="CK857" i="1"/>
  <c r="CK846" i="1"/>
  <c r="CK869" i="1"/>
  <c r="CK868" i="1"/>
  <c r="CK867" i="1"/>
  <c r="CK850" i="1"/>
  <c r="CK866" i="1"/>
  <c r="CJ847" i="1"/>
  <c r="CK851" i="1"/>
  <c r="CK861" i="1"/>
  <c r="CK856" i="1"/>
  <c r="CD870" i="1"/>
  <c r="CK854" i="1"/>
  <c r="CK855" i="1"/>
  <c r="CJ848" i="1"/>
  <c r="CK860" i="1"/>
  <c r="CK853" i="1"/>
  <c r="CK829" i="1"/>
  <c r="BS839" i="1"/>
  <c r="CK820" i="1"/>
  <c r="CJ819" i="1"/>
  <c r="CJ835" i="1"/>
  <c r="CG839" i="1"/>
  <c r="CK817" i="1"/>
  <c r="CK839" i="1" s="1"/>
  <c r="CK833" i="1"/>
  <c r="CJ828" i="1"/>
  <c r="CJ822" i="1"/>
  <c r="CK826" i="1"/>
  <c r="CJ821" i="1"/>
  <c r="CE839" i="1"/>
  <c r="BO839" i="1"/>
  <c r="CK815" i="1"/>
  <c r="CK837" i="1"/>
  <c r="CK836" i="1"/>
  <c r="CK838" i="1"/>
  <c r="CK816" i="1"/>
  <c r="CK831" i="1"/>
  <c r="CK824" i="1"/>
  <c r="CJ823" i="1"/>
  <c r="CK823" i="1"/>
  <c r="CK821" i="1"/>
  <c r="CJ816" i="1"/>
  <c r="CJ832" i="1"/>
  <c r="CJ834" i="1"/>
  <c r="CK830" i="1"/>
  <c r="CA839" i="1"/>
  <c r="CK835" i="1"/>
  <c r="CK832" i="1"/>
  <c r="CK822" i="1"/>
  <c r="CJ815" i="1"/>
  <c r="CJ839" i="1" s="1"/>
  <c r="CJ836" i="1"/>
  <c r="CJ837" i="1"/>
  <c r="CJ838" i="1"/>
  <c r="CK828" i="1"/>
  <c r="CJ827" i="1"/>
  <c r="CJ818" i="1"/>
  <c r="CK825" i="1"/>
  <c r="CJ820" i="1"/>
  <c r="CK827" i="1"/>
  <c r="CK818" i="1"/>
  <c r="CK834" i="1"/>
  <c r="CJ829" i="1"/>
  <c r="CJ826" i="1"/>
  <c r="CK785" i="1"/>
  <c r="CK801" i="1"/>
  <c r="CK803" i="1"/>
  <c r="CF808" i="1"/>
  <c r="CK805" i="1"/>
  <c r="CK791" i="1"/>
  <c r="CK800" i="1"/>
  <c r="BN808" i="1"/>
  <c r="CK802" i="1"/>
  <c r="CK788" i="1"/>
  <c r="CK804" i="1"/>
  <c r="CJ753" i="1"/>
  <c r="CJ775" i="1"/>
  <c r="CJ774" i="1"/>
  <c r="CJ776" i="1"/>
  <c r="CJ768" i="1"/>
  <c r="CJ761" i="1"/>
  <c r="CJ766" i="1"/>
  <c r="CE777" i="1"/>
  <c r="CA777" i="1"/>
  <c r="BW777" i="1"/>
  <c r="CJ759" i="1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/>
  <c r="CJ743" i="1"/>
  <c r="CJ744" i="1"/>
  <c r="CJ745" i="1"/>
  <c r="CJ722" i="1"/>
  <c r="BZ746" i="1"/>
  <c r="BR746" i="1"/>
  <c r="BX746" i="1"/>
  <c r="CJ736" i="1"/>
  <c r="CF746" i="1"/>
  <c r="CJ739" i="1"/>
  <c r="CJ731" i="1"/>
  <c r="CJ723" i="1"/>
  <c r="CJ732" i="1"/>
  <c r="CJ734" i="1"/>
  <c r="CJ694" i="1"/>
  <c r="CJ697" i="1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9" i="8"/>
  <c r="R77" i="8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W82" i="8"/>
  <c r="W81" i="8"/>
  <c r="W89" i="8"/>
  <c r="W87" i="8"/>
  <c r="W72" i="8"/>
  <c r="R94" i="8"/>
  <c r="R72" i="8"/>
  <c r="G72" i="8"/>
  <c r="G79" i="8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76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BY591" i="1"/>
  <c r="BQ591" i="1"/>
  <c r="CH591" i="1"/>
  <c r="CD591" i="1"/>
  <c r="BZ591" i="1"/>
  <c r="BR591" i="1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BV591" i="1"/>
  <c r="BN591" i="1"/>
  <c r="BJ591" i="1"/>
  <c r="D25" i="11"/>
  <c r="G25" i="1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CJ474" i="1"/>
  <c r="CJ495" i="1"/>
  <c r="CJ496" i="1"/>
  <c r="CJ497" i="1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BY436" i="1"/>
  <c r="BM436" i="1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CJ356" i="1"/>
  <c r="BT374" i="1"/>
  <c r="CJ357" i="1"/>
  <c r="CK367" i="1"/>
  <c r="BO374" i="1"/>
  <c r="CJ366" i="1"/>
  <c r="CK350" i="1"/>
  <c r="CJ360" i="1"/>
  <c r="CJ355" i="1"/>
  <c r="CJ361" i="1"/>
  <c r="CJ359" i="1"/>
  <c r="CJ354" i="1"/>
  <c r="CJ374" i="1" s="1"/>
  <c r="CJ370" i="1"/>
  <c r="CJ350" i="1"/>
  <c r="CJ371" i="1"/>
  <c r="CJ372" i="1"/>
  <c r="CJ373" i="1"/>
  <c r="CJ364" i="1"/>
  <c r="CJ365" i="1"/>
  <c r="CK359" i="1"/>
  <c r="CJ367" i="1"/>
  <c r="CJ358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B83" i="8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CJ268" i="1"/>
  <c r="CK262" i="1"/>
  <c r="CJ261" i="1"/>
  <c r="CJ277" i="1"/>
  <c r="CK271" i="1"/>
  <c r="BQ281" i="1"/>
  <c r="CJ266" i="1"/>
  <c r="CK264" i="1"/>
  <c r="CJ259" i="1"/>
  <c r="CJ275" i="1"/>
  <c r="CK273" i="1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CJ236" i="1"/>
  <c r="Z81" i="8"/>
  <c r="Z77" i="8"/>
  <c r="Z93" i="8"/>
  <c r="Z91" i="8"/>
  <c r="Z80" i="8"/>
  <c r="Z94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95" i="8" s="1"/>
  <c r="I84" i="8"/>
  <c r="I86" i="8"/>
  <c r="I77" i="8"/>
  <c r="I82" i="8"/>
  <c r="I81" i="8"/>
  <c r="I91" i="8"/>
  <c r="CJ239" i="1"/>
  <c r="CJ234" i="1"/>
  <c r="I73" i="8"/>
  <c r="P78" i="8"/>
  <c r="P90" i="8"/>
  <c r="D13" i="11"/>
  <c r="G13" i="1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CK195" i="1"/>
  <c r="CK217" i="1"/>
  <c r="CK218" i="1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CK133" i="1"/>
  <c r="CK156" i="1"/>
  <c r="CK155" i="1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CJ102" i="1"/>
  <c r="CJ125" i="1"/>
  <c r="CJ122" i="1"/>
  <c r="CK106" i="1"/>
  <c r="CK122" i="1"/>
  <c r="CH126" i="1"/>
  <c r="BV126" i="1"/>
  <c r="BR126" i="1"/>
  <c r="BJ126" i="1"/>
  <c r="CK111" i="1"/>
  <c r="CJ119" i="1"/>
  <c r="CK120" i="1"/>
  <c r="CK105" i="1"/>
  <c r="CK121" i="1"/>
  <c r="BU126" i="1"/>
  <c r="CG126" i="1"/>
  <c r="CK123" i="1"/>
  <c r="CK110" i="1"/>
  <c r="CK115" i="1"/>
  <c r="BY126" i="1"/>
  <c r="CK104" i="1"/>
  <c r="CJ117" i="1"/>
  <c r="BQ126" i="1"/>
  <c r="CK102" i="1"/>
  <c r="CK124" i="1"/>
  <c r="CK125" i="1"/>
  <c r="CK114" i="1"/>
  <c r="CK119" i="1"/>
  <c r="CJ104" i="1"/>
  <c r="CK116" i="1"/>
  <c r="CJ105" i="1"/>
  <c r="CK113" i="1"/>
  <c r="CK107" i="1"/>
  <c r="CK112" i="1"/>
  <c r="BO95" i="1"/>
  <c r="BU95" i="1"/>
  <c r="CJ88" i="1"/>
  <c r="CK86" i="1"/>
  <c r="CJ91" i="1"/>
  <c r="CJ81" i="1"/>
  <c r="CK75" i="1"/>
  <c r="CK91" i="1"/>
  <c r="CK81" i="1"/>
  <c r="CG95" i="1"/>
  <c r="BQ95" i="1"/>
  <c r="CJ86" i="1"/>
  <c r="CK84" i="1"/>
  <c r="BJ95" i="1"/>
  <c r="CE95" i="1"/>
  <c r="BW95" i="1"/>
  <c r="CC95" i="1"/>
  <c r="BM95" i="1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CK77" i="1"/>
  <c r="Y90" i="9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1" i="8"/>
  <c r="C72" i="8"/>
  <c r="C86" i="8"/>
  <c r="C83" i="8"/>
  <c r="C90" i="8"/>
  <c r="C87" i="8"/>
  <c r="C80" i="8"/>
  <c r="C84" i="8"/>
  <c r="E88" i="8"/>
  <c r="D86" i="8"/>
  <c r="D78" i="8"/>
  <c r="D91" i="8"/>
  <c r="D77" i="8"/>
  <c r="D76" i="8"/>
  <c r="D71" i="8"/>
  <c r="D81" i="8"/>
  <c r="D88" i="8"/>
  <c r="B71" i="8"/>
  <c r="B72" i="8"/>
  <c r="B93" i="8"/>
  <c r="B82" i="8"/>
  <c r="B81" i="8"/>
  <c r="B87" i="8"/>
  <c r="B84" i="8"/>
  <c r="Y88" i="8"/>
  <c r="Y83" i="8"/>
  <c r="Y89" i="8"/>
  <c r="Y90" i="8"/>
  <c r="Y77" i="8"/>
  <c r="Y84" i="8"/>
  <c r="Y86" i="8"/>
  <c r="Y91" i="8"/>
  <c r="Y81" i="8"/>
  <c r="Y93" i="8"/>
  <c r="Y72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95" i="8" s="1"/>
  <c r="H77" i="8"/>
  <c r="H79" i="8"/>
  <c r="H78" i="8"/>
  <c r="H82" i="8"/>
  <c r="H89" i="8"/>
  <c r="H88" i="8"/>
  <c r="H90" i="8"/>
  <c r="H83" i="8"/>
  <c r="H75" i="8"/>
  <c r="H84" i="8"/>
  <c r="H73" i="8"/>
  <c r="F90" i="8"/>
  <c r="F73" i="8"/>
  <c r="F77" i="8"/>
  <c r="F75" i="8"/>
  <c r="F81" i="8"/>
  <c r="F84" i="8"/>
  <c r="F85" i="8"/>
  <c r="F80" i="8"/>
  <c r="U84" i="8"/>
  <c r="U90" i="8"/>
  <c r="U75" i="8"/>
  <c r="U94" i="8"/>
  <c r="U79" i="8"/>
  <c r="U74" i="8"/>
  <c r="U91" i="8"/>
  <c r="U86" i="8"/>
  <c r="D29" i="11"/>
  <c r="G29" i="11"/>
  <c r="D22" i="11"/>
  <c r="G22" i="11"/>
  <c r="D36" i="11"/>
  <c r="G36" i="11" s="1"/>
  <c r="D11" i="11"/>
  <c r="G11" i="11"/>
  <c r="E35" i="11"/>
  <c r="I61" i="10"/>
  <c r="E11" i="11"/>
  <c r="E13" i="11"/>
  <c r="D24" i="11"/>
  <c r="G24" i="11"/>
  <c r="D17" i="11"/>
  <c r="G17" i="11"/>
  <c r="AC61" i="9"/>
  <c r="D9" i="11"/>
  <c r="G9" i="11"/>
  <c r="D10" i="11"/>
  <c r="G10" i="11" s="1"/>
  <c r="E9" i="11"/>
  <c r="D28" i="11"/>
  <c r="G28" i="11"/>
  <c r="G14" i="11"/>
  <c r="E15" i="11"/>
  <c r="D31" i="11"/>
  <c r="G31" i="11"/>
  <c r="D26" i="11"/>
  <c r="G26" i="11"/>
  <c r="D23" i="11"/>
  <c r="G23" i="11"/>
  <c r="E34" i="11"/>
  <c r="D21" i="11"/>
  <c r="G21" i="11"/>
  <c r="D20" i="11"/>
  <c r="G20" i="11"/>
  <c r="G15" i="11"/>
  <c r="E17" i="11"/>
  <c r="D12" i="11"/>
  <c r="G12" i="11"/>
  <c r="D34" i="11"/>
  <c r="G34" i="11"/>
  <c r="E28" i="11"/>
  <c r="E29" i="11"/>
  <c r="E10" i="11"/>
  <c r="E21" i="11"/>
  <c r="CK188" i="1"/>
  <c r="CK498" i="1"/>
  <c r="CK529" i="1"/>
  <c r="CK622" i="1"/>
  <c r="CK777" i="1"/>
  <c r="CJ591" i="1"/>
  <c r="CK250" i="1"/>
  <c r="CK64" i="1"/>
  <c r="CJ64" i="1"/>
  <c r="CJ33" i="1"/>
  <c r="CK33" i="1"/>
  <c r="CK932" i="1"/>
  <c r="CK870" i="1"/>
  <c r="CJ777" i="1"/>
  <c r="CJ746" i="1"/>
  <c r="CK715" i="1"/>
  <c r="CJ715" i="1"/>
  <c r="CK684" i="1"/>
  <c r="CJ684" i="1"/>
  <c r="CK653" i="1"/>
  <c r="CJ653" i="1"/>
  <c r="CJ622" i="1"/>
  <c r="CK591" i="1"/>
  <c r="CJ560" i="1"/>
  <c r="CK560" i="1"/>
  <c r="CJ529" i="1"/>
  <c r="CJ498" i="1"/>
  <c r="CJ436" i="1"/>
  <c r="CK467" i="1"/>
  <c r="CJ467" i="1"/>
  <c r="CK405" i="1"/>
  <c r="CJ405" i="1"/>
  <c r="CJ343" i="1"/>
  <c r="CK343" i="1"/>
  <c r="CK312" i="1"/>
  <c r="CJ312" i="1"/>
  <c r="CK281" i="1"/>
  <c r="CJ281" i="1"/>
  <c r="CJ250" i="1"/>
  <c r="CJ219" i="1"/>
  <c r="CK219" i="1"/>
  <c r="CJ188" i="1"/>
  <c r="CK157" i="1"/>
  <c r="CJ157" i="1"/>
  <c r="CK95" i="1"/>
  <c r="CJ95" i="1"/>
  <c r="D59" i="11"/>
  <c r="AA95" i="8" l="1"/>
  <c r="C73" i="8"/>
  <c r="C74" i="8"/>
  <c r="C93" i="8"/>
  <c r="C75" i="8"/>
  <c r="Z86" i="8"/>
  <c r="Z89" i="8"/>
  <c r="Z79" i="8"/>
  <c r="Z82" i="8"/>
  <c r="G95" i="8"/>
  <c r="N95" i="8"/>
  <c r="C71" i="8"/>
  <c r="C95" i="8" s="1"/>
  <c r="C92" i="8"/>
  <c r="C85" i="8"/>
  <c r="C89" i="8"/>
  <c r="Z87" i="8"/>
  <c r="Z73" i="8"/>
  <c r="Z85" i="8"/>
  <c r="Z83" i="8"/>
  <c r="G61" i="10"/>
  <c r="AC61" i="10" s="1"/>
  <c r="C76" i="8"/>
  <c r="C88" i="8"/>
  <c r="C91" i="8"/>
  <c r="AB29" i="10"/>
  <c r="Z74" i="8"/>
  <c r="Z78" i="8"/>
  <c r="Z71" i="8"/>
  <c r="P95" i="8"/>
  <c r="O95" i="8"/>
  <c r="AC30" i="10"/>
  <c r="AC7" i="10"/>
  <c r="W95" i="8"/>
  <c r="S95" i="8"/>
  <c r="C77" i="8"/>
  <c r="C79" i="8"/>
  <c r="C94" i="8"/>
  <c r="Z90" i="8"/>
  <c r="Z76" i="8"/>
  <c r="Z75" i="8"/>
  <c r="Q95" i="8"/>
  <c r="K95" i="8"/>
  <c r="J95" i="8"/>
  <c r="AB31" i="8"/>
  <c r="AB74" i="8" s="1"/>
  <c r="AB30" i="10"/>
  <c r="AB61" i="10"/>
  <c r="B95" i="8"/>
  <c r="AB62" i="10"/>
  <c r="Q62" i="10"/>
  <c r="AC62" i="10" s="1"/>
  <c r="AB7" i="10"/>
  <c r="CJ944" i="1"/>
  <c r="CJ959" i="1"/>
  <c r="CJ953" i="1"/>
  <c r="CJ956" i="1"/>
  <c r="CJ946" i="1"/>
  <c r="CJ950" i="1"/>
  <c r="CJ955" i="1"/>
  <c r="CJ957" i="1"/>
  <c r="CJ940" i="1"/>
  <c r="CJ939" i="1"/>
  <c r="CJ949" i="1"/>
  <c r="CJ960" i="1"/>
  <c r="CJ947" i="1"/>
  <c r="CJ952" i="1"/>
  <c r="CJ943" i="1"/>
  <c r="CJ962" i="1"/>
  <c r="CJ954" i="1"/>
  <c r="D37" i="11"/>
  <c r="G37" i="11" s="1"/>
  <c r="CJ961" i="1"/>
  <c r="CJ941" i="1"/>
  <c r="CJ945" i="1"/>
  <c r="CJ948" i="1"/>
  <c r="CJ951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J942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CA963" i="1" s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BJ963" i="1" s="1"/>
  <c r="BG947" i="1"/>
  <c r="BG950" i="1" s="1"/>
  <c r="CB960" i="1"/>
  <c r="CB954" i="1"/>
  <c r="CB948" i="1"/>
  <c r="CB942" i="1"/>
  <c r="BX960" i="1"/>
  <c r="BX954" i="1"/>
  <c r="BX948" i="1"/>
  <c r="BX942" i="1"/>
  <c r="BX963" i="1" s="1"/>
  <c r="BP960" i="1"/>
  <c r="BP954" i="1"/>
  <c r="BP948" i="1"/>
  <c r="BP942" i="1"/>
  <c r="BP963" i="1" s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BO963" i="1" s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R963" i="1" s="1"/>
  <c r="BJ960" i="1"/>
  <c r="BJ954" i="1"/>
  <c r="BJ948" i="1"/>
  <c r="BJ942" i="1"/>
  <c r="CB959" i="1"/>
  <c r="CB953" i="1"/>
  <c r="CB947" i="1"/>
  <c r="CB941" i="1"/>
  <c r="CB963" i="1" s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H963" i="1" s="1"/>
  <c r="CD959" i="1"/>
  <c r="CD953" i="1"/>
  <c r="CD947" i="1"/>
  <c r="CD963" i="1" s="1"/>
  <c r="BV959" i="1"/>
  <c r="BV953" i="1"/>
  <c r="BV947" i="1"/>
  <c r="BV941" i="1"/>
  <c r="BV963" i="1" s="1"/>
  <c r="BR959" i="1"/>
  <c r="BR953" i="1"/>
  <c r="BR947" i="1"/>
  <c r="BJ959" i="1"/>
  <c r="BJ953" i="1"/>
  <c r="BJ947" i="1"/>
  <c r="BJ941" i="1"/>
  <c r="BF947" i="1"/>
  <c r="BF950" i="1" s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G919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Q932" i="1" s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32" i="1" s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CK885" i="1"/>
  <c r="CK886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CJ894" i="1"/>
  <c r="CJ880" i="1"/>
  <c r="CJ884" i="1"/>
  <c r="CJ877" i="1"/>
  <c r="CJ901" i="1" s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901" i="1" s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901" i="1" s="1"/>
  <c r="CG883" i="1"/>
  <c r="CG889" i="1"/>
  <c r="CG895" i="1"/>
  <c r="BG877" i="1"/>
  <c r="BG880" i="1" s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F879" i="1"/>
  <c r="BF880" i="1" s="1"/>
  <c r="BG885" i="1"/>
  <c r="BY899" i="1"/>
  <c r="BY891" i="1"/>
  <c r="BY881" i="1"/>
  <c r="BM893" i="1"/>
  <c r="BM885" i="1"/>
  <c r="BJ901" i="1"/>
  <c r="CE899" i="1"/>
  <c r="CE891" i="1"/>
  <c r="CE881" i="1"/>
  <c r="BS893" i="1"/>
  <c r="BS885" i="1"/>
  <c r="BF885" i="1"/>
  <c r="BF888" i="1" s="1"/>
  <c r="AF880" i="1"/>
  <c r="CK881" i="1"/>
  <c r="CK884" i="1"/>
  <c r="CK887" i="1"/>
  <c r="CK890" i="1"/>
  <c r="CK893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AI888" i="1"/>
  <c r="BC880" i="1"/>
  <c r="BG887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Y77" i="9"/>
  <c r="CI870" i="1"/>
  <c r="CE870" i="1"/>
  <c r="CA870" i="1"/>
  <c r="BS870" i="1"/>
  <c r="BO870" i="1"/>
  <c r="BK870" i="1"/>
  <c r="CC870" i="1"/>
  <c r="BM870" i="1"/>
  <c r="B25" i="10"/>
  <c r="AB25" i="9"/>
  <c r="AB19" i="9"/>
  <c r="B31" i="9"/>
  <c r="B89" i="9" s="1"/>
  <c r="AB13" i="9"/>
  <c r="S84" i="9"/>
  <c r="Y72" i="9"/>
  <c r="Y86" i="9"/>
  <c r="Y82" i="9"/>
  <c r="Y73" i="9"/>
  <c r="Y88" i="9"/>
  <c r="Y74" i="9"/>
  <c r="Y93" i="9"/>
  <c r="Y92" i="9"/>
  <c r="Y81" i="9"/>
  <c r="Y76" i="9"/>
  <c r="Y80" i="9"/>
  <c r="Y83" i="9"/>
  <c r="Y89" i="9"/>
  <c r="Y75" i="9"/>
  <c r="Y71" i="9"/>
  <c r="Y94" i="9"/>
  <c r="Y79" i="9"/>
  <c r="Y87" i="9"/>
  <c r="Y91" i="9"/>
  <c r="CG870" i="1"/>
  <c r="BU870" i="1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Y84" i="9"/>
  <c r="AC18" i="9"/>
  <c r="AB17" i="9"/>
  <c r="AC16" i="9"/>
  <c r="Y78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/>
  <c r="AA24" i="10"/>
  <c r="E16" i="10"/>
  <c r="K10" i="10"/>
  <c r="S8" i="10"/>
  <c r="M8" i="10"/>
  <c r="BX870" i="1"/>
  <c r="BT870" i="1"/>
  <c r="AM857" i="1"/>
  <c r="BG855" i="1"/>
  <c r="W74" i="9"/>
  <c r="F31" i="9"/>
  <c r="F73" i="9" s="1"/>
  <c r="I31" i="9"/>
  <c r="I82" i="9" s="1"/>
  <c r="BZ870" i="1"/>
  <c r="AB15" i="9"/>
  <c r="C76" i="9"/>
  <c r="X73" i="9"/>
  <c r="R73" i="9"/>
  <c r="S31" i="9"/>
  <c r="S90" i="9" s="1"/>
  <c r="AC20" i="9"/>
  <c r="CF870" i="1"/>
  <c r="B10" i="10"/>
  <c r="AB10" i="5"/>
  <c r="AC17" i="5"/>
  <c r="C17" i="10"/>
  <c r="H12" i="10"/>
  <c r="H31" i="5"/>
  <c r="H82" i="5" s="1"/>
  <c r="AF849" i="1"/>
  <c r="BL870" i="1"/>
  <c r="BY870" i="1"/>
  <c r="BQ870" i="1"/>
  <c r="AU857" i="1"/>
  <c r="BG854" i="1"/>
  <c r="BG857" i="1" s="1"/>
  <c r="BG847" i="1"/>
  <c r="AM849" i="1"/>
  <c r="AS849" i="1"/>
  <c r="BG856" i="1"/>
  <c r="BG846" i="1"/>
  <c r="AG849" i="1"/>
  <c r="BG848" i="1"/>
  <c r="BF855" i="1"/>
  <c r="AV857" i="1"/>
  <c r="BD857" i="1"/>
  <c r="AL857" i="1"/>
  <c r="BF854" i="1"/>
  <c r="CJ855" i="1"/>
  <c r="CJ852" i="1"/>
  <c r="CJ846" i="1"/>
  <c r="CJ864" i="1"/>
  <c r="CJ850" i="1"/>
  <c r="CJ867" i="1"/>
  <c r="CJ853" i="1"/>
  <c r="CJ861" i="1"/>
  <c r="CJ866" i="1"/>
  <c r="CJ859" i="1"/>
  <c r="CJ856" i="1"/>
  <c r="CJ868" i="1"/>
  <c r="CJ858" i="1"/>
  <c r="CJ869" i="1"/>
  <c r="CJ849" i="1"/>
  <c r="CJ851" i="1"/>
  <c r="CJ854" i="1"/>
  <c r="CJ857" i="1"/>
  <c r="CJ860" i="1"/>
  <c r="CJ863" i="1"/>
  <c r="O18" i="10"/>
  <c r="AB78" i="8"/>
  <c r="AB94" i="8"/>
  <c r="AB76" i="8"/>
  <c r="AB79" i="8"/>
  <c r="AB89" i="8"/>
  <c r="AB80" i="8"/>
  <c r="AB90" i="8"/>
  <c r="AB87" i="8"/>
  <c r="AB83" i="8"/>
  <c r="AB85" i="8"/>
  <c r="AB86" i="8"/>
  <c r="AB84" i="8"/>
  <c r="AB81" i="8"/>
  <c r="AB71" i="8"/>
  <c r="AB88" i="8"/>
  <c r="X75" i="8"/>
  <c r="X74" i="8"/>
  <c r="X84" i="8"/>
  <c r="X80" i="8"/>
  <c r="AZ826" i="1"/>
  <c r="BG825" i="1"/>
  <c r="AM826" i="1"/>
  <c r="BG823" i="1"/>
  <c r="AI826" i="1"/>
  <c r="T76" i="8"/>
  <c r="T79" i="8"/>
  <c r="T92" i="8"/>
  <c r="T91" i="8"/>
  <c r="T80" i="8"/>
  <c r="T77" i="8"/>
  <c r="U71" i="8"/>
  <c r="U85" i="8"/>
  <c r="U80" i="8"/>
  <c r="U77" i="8"/>
  <c r="F92" i="8"/>
  <c r="F74" i="8"/>
  <c r="F94" i="8"/>
  <c r="F71" i="8"/>
  <c r="Y75" i="8"/>
  <c r="Y94" i="8"/>
  <c r="Y71" i="8"/>
  <c r="Y92" i="8"/>
  <c r="D79" i="8"/>
  <c r="D92" i="8"/>
  <c r="D84" i="8"/>
  <c r="D94" i="8"/>
  <c r="L86" i="8"/>
  <c r="R92" i="8"/>
  <c r="R88" i="8"/>
  <c r="R82" i="8"/>
  <c r="R86" i="8"/>
  <c r="X81" i="8"/>
  <c r="X88" i="8"/>
  <c r="X78" i="8"/>
  <c r="L74" i="8"/>
  <c r="X91" i="8"/>
  <c r="X72" i="8"/>
  <c r="X93" i="8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39" i="1" s="1"/>
  <c r="CD827" i="1"/>
  <c r="CD830" i="1"/>
  <c r="CD836" i="1"/>
  <c r="BG815" i="1"/>
  <c r="U78" i="8"/>
  <c r="U76" i="8"/>
  <c r="U73" i="8"/>
  <c r="U83" i="8"/>
  <c r="F79" i="8"/>
  <c r="F83" i="8"/>
  <c r="F88" i="8"/>
  <c r="F93" i="8"/>
  <c r="Y78" i="8"/>
  <c r="Y74" i="8"/>
  <c r="Y82" i="8"/>
  <c r="Y85" i="8"/>
  <c r="D72" i="8"/>
  <c r="D83" i="8"/>
  <c r="D75" i="8"/>
  <c r="R75" i="8"/>
  <c r="R87" i="8"/>
  <c r="X71" i="8"/>
  <c r="X76" i="8"/>
  <c r="X92" i="8"/>
  <c r="L88" i="8"/>
  <c r="L89" i="8"/>
  <c r="L81" i="8"/>
  <c r="L78" i="8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9" i="1" s="1"/>
  <c r="CF830" i="1"/>
  <c r="CF836" i="1"/>
  <c r="BF823" i="1"/>
  <c r="U72" i="8"/>
  <c r="U81" i="8"/>
  <c r="U88" i="8"/>
  <c r="U92" i="8"/>
  <c r="F91" i="8"/>
  <c r="F72" i="8"/>
  <c r="F87" i="8"/>
  <c r="F78" i="8"/>
  <c r="D80" i="8"/>
  <c r="D90" i="8"/>
  <c r="D74" i="8"/>
  <c r="X90" i="8"/>
  <c r="X87" i="8"/>
  <c r="X83" i="8"/>
  <c r="L85" i="8"/>
  <c r="L77" i="8"/>
  <c r="L80" i="8"/>
  <c r="X82" i="8"/>
  <c r="L94" i="8"/>
  <c r="AU826" i="1"/>
  <c r="BG824" i="1"/>
  <c r="BE818" i="1"/>
  <c r="AL818" i="1"/>
  <c r="AR818" i="1"/>
  <c r="BF824" i="1"/>
  <c r="BF825" i="1"/>
  <c r="U89" i="8"/>
  <c r="U93" i="8"/>
  <c r="U87" i="8"/>
  <c r="F89" i="8"/>
  <c r="F86" i="8"/>
  <c r="F76" i="8"/>
  <c r="Y73" i="8"/>
  <c r="Y87" i="8"/>
  <c r="Y80" i="8"/>
  <c r="D82" i="8"/>
  <c r="D87" i="8"/>
  <c r="D89" i="8"/>
  <c r="D93" i="8"/>
  <c r="R79" i="8"/>
  <c r="R90" i="8"/>
  <c r="R83" i="8"/>
  <c r="X77" i="8"/>
  <c r="X86" i="8"/>
  <c r="L71" i="8"/>
  <c r="L95" i="8" s="1"/>
  <c r="L73" i="8"/>
  <c r="L83" i="8"/>
  <c r="L91" i="8"/>
  <c r="L93" i="8"/>
  <c r="BN834" i="1"/>
  <c r="AJ818" i="1"/>
  <c r="BD826" i="1"/>
  <c r="AK826" i="1"/>
  <c r="AC22" i="8"/>
  <c r="V31" i="8"/>
  <c r="BV818" i="1"/>
  <c r="BJ836" i="1"/>
  <c r="BJ821" i="1"/>
  <c r="BJ823" i="1"/>
  <c r="CH836" i="1"/>
  <c r="CH818" i="1"/>
  <c r="CC830" i="1"/>
  <c r="CC836" i="1"/>
  <c r="CC825" i="1"/>
  <c r="CC839" i="1" s="1"/>
  <c r="BQ831" i="1"/>
  <c r="BQ837" i="1"/>
  <c r="BQ825" i="1"/>
  <c r="BQ839" i="1" s="1"/>
  <c r="CB828" i="1"/>
  <c r="CB831" i="1"/>
  <c r="CB815" i="1"/>
  <c r="BP829" i="1"/>
  <c r="BP834" i="1"/>
  <c r="BP819" i="1"/>
  <c r="BP839" i="1" s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AG826" i="1"/>
  <c r="BG817" i="1"/>
  <c r="AG818" i="1"/>
  <c r="BF817" i="1"/>
  <c r="BF818" i="1" s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39" i="1" s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AC14" i="10" s="1"/>
  <c r="Z13" i="10"/>
  <c r="T13" i="10"/>
  <c r="N13" i="10"/>
  <c r="H13" i="10"/>
  <c r="AA12" i="10"/>
  <c r="O12" i="10"/>
  <c r="I12" i="10"/>
  <c r="C12" i="10"/>
  <c r="AC12" i="10" s="1"/>
  <c r="V11" i="10"/>
  <c r="P11" i="10"/>
  <c r="J11" i="10"/>
  <c r="AB11" i="5"/>
  <c r="Q10" i="10"/>
  <c r="E10" i="10"/>
  <c r="X9" i="10"/>
  <c r="R9" i="10"/>
  <c r="L9" i="10"/>
  <c r="Y8" i="10"/>
  <c r="BG361" i="1"/>
  <c r="E18" i="11"/>
  <c r="CK360" i="1"/>
  <c r="CK351" i="1"/>
  <c r="CK374" i="1" s="1"/>
  <c r="CK357" i="1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BF359" i="1"/>
  <c r="BG359" i="1"/>
  <c r="W10" i="10"/>
  <c r="F21" i="10"/>
  <c r="H19" i="10"/>
  <c r="CK352" i="1"/>
  <c r="CK355" i="1"/>
  <c r="CK366" i="1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BG350" i="1"/>
  <c r="BG353" i="1" s="1"/>
  <c r="D11" i="10"/>
  <c r="CK373" i="1"/>
  <c r="AC22" i="5"/>
  <c r="Y31" i="5"/>
  <c r="Y76" i="5" s="1"/>
  <c r="CB368" i="1"/>
  <c r="CB362" i="1"/>
  <c r="CB356" i="1"/>
  <c r="CB350" i="1"/>
  <c r="BP368" i="1"/>
  <c r="BP362" i="1"/>
  <c r="BP356" i="1"/>
  <c r="BP350" i="1"/>
  <c r="BP374" i="1" s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BF358" i="1"/>
  <c r="CK364" i="1"/>
  <c r="CK372" i="1"/>
  <c r="CK369" i="1"/>
  <c r="CK370" i="1"/>
  <c r="CK363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K358" i="1"/>
  <c r="CK371" i="1"/>
  <c r="CK354" i="1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L126" i="1"/>
  <c r="BX126" i="1"/>
  <c r="BP126" i="1"/>
  <c r="CI126" i="1"/>
  <c r="CA126" i="1"/>
  <c r="BW126" i="1"/>
  <c r="BO126" i="1"/>
  <c r="BK126" i="1"/>
  <c r="CB126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BG103" i="1"/>
  <c r="AI105" i="1"/>
  <c r="AT105" i="1"/>
  <c r="BF102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H76" i="5"/>
  <c r="H73" i="5"/>
  <c r="CD126" i="1"/>
  <c r="BZ112" i="1"/>
  <c r="Y80" i="5"/>
  <c r="BN120" i="1"/>
  <c r="CJ109" i="1"/>
  <c r="CJ112" i="1"/>
  <c r="CJ107" i="1"/>
  <c r="CJ118" i="1"/>
  <c r="CJ124" i="1"/>
  <c r="CJ108" i="1"/>
  <c r="CJ103" i="1"/>
  <c r="CJ126" i="1" s="1"/>
  <c r="CJ111" i="1"/>
  <c r="CJ115" i="1"/>
  <c r="CJ121" i="1"/>
  <c r="CJ123" i="1"/>
  <c r="CJ113" i="1"/>
  <c r="CJ120" i="1"/>
  <c r="CJ110" i="1"/>
  <c r="CJ106" i="1"/>
  <c r="CJ116" i="1"/>
  <c r="CJ114" i="1"/>
  <c r="CF121" i="1"/>
  <c r="Q9" i="10"/>
  <c r="Q31" i="5"/>
  <c r="Q73" i="5" s="1"/>
  <c r="K9" i="10"/>
  <c r="K31" i="5"/>
  <c r="K83" i="5" s="1"/>
  <c r="F9" i="10"/>
  <c r="AB9" i="5"/>
  <c r="F31" i="5"/>
  <c r="F79" i="5" s="1"/>
  <c r="P72" i="5"/>
  <c r="P81" i="5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AJ105" i="1"/>
  <c r="BF103" i="1"/>
  <c r="AH113" i="1"/>
  <c r="BF110" i="1"/>
  <c r="BF113" i="1" s="1"/>
  <c r="BG102" i="1"/>
  <c r="BG105" i="1" s="1"/>
  <c r="AG105" i="1"/>
  <c r="CK118" i="1"/>
  <c r="CK109" i="1"/>
  <c r="CK108" i="1"/>
  <c r="CK103" i="1"/>
  <c r="CK126" i="1" s="1"/>
  <c r="CK117" i="1"/>
  <c r="BF111" i="1"/>
  <c r="B23" i="10"/>
  <c r="AB23" i="5"/>
  <c r="B17" i="10"/>
  <c r="AB17" i="5"/>
  <c r="B11" i="10"/>
  <c r="B31" i="5"/>
  <c r="B87" i="5" s="1"/>
  <c r="P28" i="10"/>
  <c r="J28" i="10"/>
  <c r="AB27" i="10"/>
  <c r="L8" i="10"/>
  <c r="AB8" i="5"/>
  <c r="L31" i="5"/>
  <c r="G8" i="10"/>
  <c r="AC8" i="5"/>
  <c r="G31" i="5"/>
  <c r="G72" i="5" s="1"/>
  <c r="AB808" i="1"/>
  <c r="BT808" i="1"/>
  <c r="BO808" i="1"/>
  <c r="BK808" i="1"/>
  <c r="CG808" i="1"/>
  <c r="BU808" i="1"/>
  <c r="O91" i="5"/>
  <c r="O79" i="5"/>
  <c r="O88" i="5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H79" i="5"/>
  <c r="H90" i="5"/>
  <c r="V92" i="5"/>
  <c r="V74" i="5"/>
  <c r="BS786" i="1"/>
  <c r="BM790" i="1"/>
  <c r="BY790" i="1"/>
  <c r="CI808" i="1"/>
  <c r="CK799" i="1"/>
  <c r="CK790" i="1"/>
  <c r="E32" i="11"/>
  <c r="CK807" i="1"/>
  <c r="CK795" i="1"/>
  <c r="CK792" i="1"/>
  <c r="CK787" i="1"/>
  <c r="CK789" i="1"/>
  <c r="CK793" i="1"/>
  <c r="CK798" i="1"/>
  <c r="CK796" i="1"/>
  <c r="CK794" i="1"/>
  <c r="CK784" i="1"/>
  <c r="CK786" i="1"/>
  <c r="CK806" i="1"/>
  <c r="AA90" i="5"/>
  <c r="AA76" i="5"/>
  <c r="CE803" i="1"/>
  <c r="CA808" i="1"/>
  <c r="BW808" i="1"/>
  <c r="F82" i="5"/>
  <c r="F77" i="5"/>
  <c r="Y87" i="5"/>
  <c r="Z82" i="5"/>
  <c r="Z87" i="5"/>
  <c r="S86" i="5"/>
  <c r="S88" i="5"/>
  <c r="BZ808" i="1"/>
  <c r="AI787" i="1"/>
  <c r="BG784" i="1"/>
  <c r="BG787" i="1" s="1"/>
  <c r="AJ795" i="1"/>
  <c r="BF794" i="1"/>
  <c r="AN795" i="1"/>
  <c r="BF792" i="1"/>
  <c r="Y81" i="5"/>
  <c r="F78" i="5"/>
  <c r="X84" i="5"/>
  <c r="X89" i="5"/>
  <c r="X83" i="5"/>
  <c r="X79" i="5"/>
  <c r="AO787" i="1"/>
  <c r="BL793" i="1"/>
  <c r="BL802" i="1"/>
  <c r="BL792" i="1"/>
  <c r="BL806" i="1"/>
  <c r="BL797" i="1"/>
  <c r="BL803" i="1"/>
  <c r="BL796" i="1"/>
  <c r="BL790" i="1"/>
  <c r="BL800" i="1"/>
  <c r="BL787" i="1"/>
  <c r="BL808" i="1" s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808" i="1" s="1"/>
  <c r="BR795" i="1"/>
  <c r="BR803" i="1"/>
  <c r="BX792" i="1"/>
  <c r="BX801" i="1"/>
  <c r="BX795" i="1"/>
  <c r="BX793" i="1"/>
  <c r="BX796" i="1"/>
  <c r="BX802" i="1"/>
  <c r="BX786" i="1"/>
  <c r="BX808" i="1" s="1"/>
  <c r="BX805" i="1"/>
  <c r="BX797" i="1"/>
  <c r="BX787" i="1"/>
  <c r="BX807" i="1"/>
  <c r="BX798" i="1"/>
  <c r="BX791" i="1"/>
  <c r="BX789" i="1"/>
  <c r="BX800" i="1"/>
  <c r="BX794" i="1"/>
  <c r="CD786" i="1"/>
  <c r="CD808" i="1" s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G793" i="1"/>
  <c r="BF786" i="1"/>
  <c r="BG792" i="1"/>
  <c r="BC795" i="1"/>
  <c r="BF784" i="1"/>
  <c r="AV787" i="1"/>
  <c r="AF787" i="1"/>
  <c r="BF785" i="1"/>
  <c r="BJ786" i="1"/>
  <c r="BJ808" i="1" s="1"/>
  <c r="BJ792" i="1"/>
  <c r="BJ798" i="1"/>
  <c r="BJ804" i="1"/>
  <c r="BJ787" i="1"/>
  <c r="BJ793" i="1"/>
  <c r="BJ799" i="1"/>
  <c r="BJ805" i="1"/>
  <c r="BP794" i="1"/>
  <c r="BP801" i="1"/>
  <c r="BP789" i="1"/>
  <c r="BP808" i="1" s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808" i="1" s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F793" i="1"/>
  <c r="BQ786" i="1"/>
  <c r="BQ792" i="1"/>
  <c r="BQ798" i="1"/>
  <c r="BQ804" i="1"/>
  <c r="BQ787" i="1"/>
  <c r="BQ793" i="1"/>
  <c r="BQ799" i="1"/>
  <c r="BQ805" i="1"/>
  <c r="CC786" i="1"/>
  <c r="CC808" i="1" s="1"/>
  <c r="CC792" i="1"/>
  <c r="CC798" i="1"/>
  <c r="CC804" i="1"/>
  <c r="CC787" i="1"/>
  <c r="CC793" i="1"/>
  <c r="CC799" i="1"/>
  <c r="CC805" i="1"/>
  <c r="D95" i="8" l="1"/>
  <c r="AB82" i="8"/>
  <c r="AB77" i="8"/>
  <c r="AB72" i="8"/>
  <c r="AB92" i="8"/>
  <c r="Z95" i="8"/>
  <c r="AC28" i="10"/>
  <c r="R95" i="8"/>
  <c r="AB75" i="8"/>
  <c r="AB73" i="8"/>
  <c r="AB91" i="8"/>
  <c r="AB93" i="8"/>
  <c r="H77" i="9"/>
  <c r="AC20" i="10"/>
  <c r="H78" i="5"/>
  <c r="O90" i="5"/>
  <c r="X88" i="5"/>
  <c r="H87" i="5"/>
  <c r="O78" i="5"/>
  <c r="C87" i="5"/>
  <c r="CG963" i="1"/>
  <c r="O74" i="5"/>
  <c r="H80" i="5"/>
  <c r="CJ963" i="1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CK901" i="1"/>
  <c r="BY901" i="1"/>
  <c r="AB15" i="10"/>
  <c r="J81" i="9"/>
  <c r="J87" i="9"/>
  <c r="CF901" i="1"/>
  <c r="BX901" i="1"/>
  <c r="AC26" i="10"/>
  <c r="U88" i="9"/>
  <c r="BG888" i="1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CJ870" i="1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AB81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BF857" i="1"/>
  <c r="AB79" i="9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BG849" i="1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AC78" i="9"/>
  <c r="E80" i="9"/>
  <c r="P81" i="9"/>
  <c r="I88" i="9"/>
  <c r="Y95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AB87" i="9"/>
  <c r="O88" i="9"/>
  <c r="AA82" i="9"/>
  <c r="Q86" i="9"/>
  <c r="M90" i="9"/>
  <c r="AB83" i="9"/>
  <c r="BW839" i="1"/>
  <c r="BV839" i="1"/>
  <c r="F95" i="8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G818" i="1"/>
  <c r="BX839" i="1"/>
  <c r="U95" i="8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F826" i="1"/>
  <c r="BR839" i="1"/>
  <c r="BL839" i="1"/>
  <c r="V81" i="8"/>
  <c r="T95" i="8"/>
  <c r="BT839" i="1"/>
  <c r="Y89" i="5"/>
  <c r="Y73" i="5"/>
  <c r="U77" i="5"/>
  <c r="R86" i="5"/>
  <c r="P31" i="10"/>
  <c r="P73" i="10" s="1"/>
  <c r="Z86" i="5"/>
  <c r="Y92" i="5"/>
  <c r="Y74" i="5"/>
  <c r="Y85" i="5"/>
  <c r="Y95" i="8"/>
  <c r="AB95" i="8"/>
  <c r="AB21" i="10"/>
  <c r="X95" i="8"/>
  <c r="U86" i="5"/>
  <c r="R31" i="10"/>
  <c r="R80" i="10" s="1"/>
  <c r="U83" i="5"/>
  <c r="Y78" i="5"/>
  <c r="R88" i="5"/>
  <c r="X31" i="10"/>
  <c r="X87" i="10" s="1"/>
  <c r="Y72" i="5"/>
  <c r="Y77" i="5"/>
  <c r="CB839" i="1"/>
  <c r="BG826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BF361" i="1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89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X71" i="10"/>
  <c r="AA31" i="10"/>
  <c r="AA79" i="10" s="1"/>
  <c r="AB22" i="10"/>
  <c r="AC10" i="10"/>
  <c r="Q31" i="10"/>
  <c r="Q73" i="10" s="1"/>
  <c r="O84" i="5"/>
  <c r="O75" i="5"/>
  <c r="O89" i="5"/>
  <c r="W78" i="10"/>
  <c r="W88" i="10"/>
  <c r="W86" i="10"/>
  <c r="W83" i="10"/>
  <c r="W73" i="10"/>
  <c r="W91" i="10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BF105" i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R90" i="10"/>
  <c r="R91" i="10"/>
  <c r="R82" i="10"/>
  <c r="R71" i="10"/>
  <c r="R74" i="10"/>
  <c r="R79" i="10"/>
  <c r="R81" i="10"/>
  <c r="R78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F795" i="1"/>
  <c r="BM808" i="1"/>
  <c r="AB31" i="5"/>
  <c r="AB72" i="5" s="1"/>
  <c r="BS808" i="1"/>
  <c r="L31" i="10"/>
  <c r="L72" i="10" s="1"/>
  <c r="AB8" i="10"/>
  <c r="H78" i="10"/>
  <c r="CH808" i="1"/>
  <c r="BF787" i="1"/>
  <c r="E41" i="11"/>
  <c r="E62" i="11" a="1"/>
  <c r="E62" i="11" s="1"/>
  <c r="E60" i="11" a="1"/>
  <c r="E60" i="11" s="1"/>
  <c r="E38" i="11"/>
  <c r="E59" i="11" a="1"/>
  <c r="E59" i="11" s="1"/>
  <c r="E61" i="11" a="1"/>
  <c r="E61" i="11" s="1"/>
  <c r="E63" i="11" a="1"/>
  <c r="E63" i="11" s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Y93" i="10"/>
  <c r="Y87" i="10"/>
  <c r="Y79" i="10"/>
  <c r="Y81" i="10"/>
  <c r="Y74" i="10"/>
  <c r="Y71" i="10"/>
  <c r="Y82" i="10"/>
  <c r="BY808" i="1"/>
  <c r="CJ790" i="1"/>
  <c r="AC31" i="5"/>
  <c r="BG795" i="1"/>
  <c r="CK808" i="1"/>
  <c r="CE808" i="1"/>
  <c r="CJ787" i="1"/>
  <c r="AC8" i="10"/>
  <c r="G31" i="10"/>
  <c r="G72" i="10" s="1"/>
  <c r="P82" i="10"/>
  <c r="P84" i="10"/>
  <c r="P93" i="10"/>
  <c r="P80" i="10"/>
  <c r="P78" i="10"/>
  <c r="P76" i="10"/>
  <c r="X72" i="10" l="1"/>
  <c r="W90" i="10"/>
  <c r="P72" i="10"/>
  <c r="P85" i="10"/>
  <c r="Y88" i="10"/>
  <c r="R87" i="10"/>
  <c r="R88" i="10"/>
  <c r="W74" i="10"/>
  <c r="W79" i="10"/>
  <c r="X89" i="10"/>
  <c r="W85" i="10"/>
  <c r="W72" i="10"/>
  <c r="W77" i="10"/>
  <c r="X91" i="10"/>
  <c r="X90" i="10"/>
  <c r="W75" i="10"/>
  <c r="P79" i="10"/>
  <c r="P74" i="10"/>
  <c r="W94" i="10"/>
  <c r="W71" i="10"/>
  <c r="W80" i="10"/>
  <c r="X82" i="10"/>
  <c r="P92" i="10"/>
  <c r="R94" i="10"/>
  <c r="R92" i="10"/>
  <c r="R76" i="10"/>
  <c r="W93" i="10"/>
  <c r="W92" i="10"/>
  <c r="W76" i="10"/>
  <c r="X74" i="10"/>
  <c r="W87" i="10"/>
  <c r="Y92" i="10"/>
  <c r="Y72" i="10"/>
  <c r="Y78" i="10"/>
  <c r="Y91" i="10"/>
  <c r="X73" i="10"/>
  <c r="X77" i="10"/>
  <c r="Y85" i="10"/>
  <c r="Y80" i="10"/>
  <c r="Y76" i="10"/>
  <c r="Y90" i="10"/>
  <c r="Y75" i="10"/>
  <c r="H82" i="10"/>
  <c r="X88" i="10"/>
  <c r="X75" i="10"/>
  <c r="X86" i="10"/>
  <c r="S71" i="10"/>
  <c r="Y86" i="10"/>
  <c r="Y84" i="10"/>
  <c r="Y77" i="10"/>
  <c r="Y83" i="10"/>
  <c r="Y89" i="10"/>
  <c r="Y94" i="10"/>
  <c r="H80" i="10"/>
  <c r="X83" i="10"/>
  <c r="X81" i="10"/>
  <c r="X94" i="10"/>
  <c r="AC86" i="9"/>
  <c r="AB85" i="9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32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E42" i="11"/>
  <c r="E49" i="11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E45" i="11" s="1"/>
  <c r="D38" i="11"/>
  <c r="AB32" i="5" s="1"/>
  <c r="D63" i="11" a="1"/>
  <c r="D63" i="11" s="1"/>
  <c r="Y95" i="10" l="1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<sst xmlns="http://schemas.openxmlformats.org/spreadsheetml/2006/main" count="7877" uniqueCount="88">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</sst>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841" zoomScale="80" zoomScaleNormal="80" zoomScalePageLayoutView="50" workbookViewId="0">
      <selection activeCell="CO942" sqref="CO942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09" t="s">
        <v>56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BI2" s="309" t="s">
        <v>56</v>
      </c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</row>
    <row r="5" spans="1:93" x14ac:dyDescent="0.2">
      <c r="A5" s="303">
        <v>44835</v>
      </c>
      <c r="B5" s="303"/>
      <c r="C5" s="303"/>
      <c r="D5" s="303"/>
      <c r="BI5" s="308">
        <f>A5</f>
        <v>44835</v>
      </c>
      <c r="BJ5" s="308"/>
      <c r="BK5" s="308"/>
      <c r="BL5" s="308"/>
    </row>
    <row r="6" spans="1:93" ht="13.5" thickBot="1" x14ac:dyDescent="0.25">
      <c r="AE6" s="232" t="s">
        <v>84</v>
      </c>
    </row>
    <row r="7" spans="1:93" ht="14.25" thickTop="1" thickBot="1" x14ac:dyDescent="0.25">
      <c r="A7" s="299" t="s">
        <v>0</v>
      </c>
      <c r="B7" s="301" t="s">
        <v>1</v>
      </c>
      <c r="C7" s="302"/>
      <c r="D7" s="301" t="s">
        <v>2</v>
      </c>
      <c r="E7" s="302"/>
      <c r="F7" s="301" t="s">
        <v>3</v>
      </c>
      <c r="G7" s="302"/>
      <c r="H7" s="301" t="s">
        <v>4</v>
      </c>
      <c r="I7" s="302"/>
      <c r="J7" s="301" t="s">
        <v>5</v>
      </c>
      <c r="K7" s="302"/>
      <c r="L7" s="301" t="s">
        <v>6</v>
      </c>
      <c r="M7" s="302"/>
      <c r="N7" s="301" t="s">
        <v>7</v>
      </c>
      <c r="O7" s="302"/>
      <c r="P7" s="301" t="s">
        <v>8</v>
      </c>
      <c r="Q7" s="302"/>
      <c r="R7" s="301" t="s">
        <v>9</v>
      </c>
      <c r="S7" s="302"/>
      <c r="T7" s="301" t="s">
        <v>10</v>
      </c>
      <c r="U7" s="302"/>
      <c r="V7" s="301" t="s">
        <v>11</v>
      </c>
      <c r="W7" s="302"/>
      <c r="X7" s="301" t="s">
        <v>12</v>
      </c>
      <c r="Y7" s="302"/>
      <c r="Z7" s="304" t="s">
        <v>40</v>
      </c>
      <c r="AA7" s="305"/>
      <c r="AB7" s="306" t="s">
        <v>41</v>
      </c>
      <c r="AC7" s="307"/>
      <c r="AE7" s="299" t="s">
        <v>0</v>
      </c>
      <c r="AF7" s="301" t="s">
        <v>1</v>
      </c>
      <c r="AG7" s="302"/>
      <c r="AH7" s="301" t="s">
        <v>2</v>
      </c>
      <c r="AI7" s="302"/>
      <c r="AJ7" s="301" t="s">
        <v>3</v>
      </c>
      <c r="AK7" s="302"/>
      <c r="AL7" s="301" t="s">
        <v>4</v>
      </c>
      <c r="AM7" s="302"/>
      <c r="AN7" s="301" t="s">
        <v>5</v>
      </c>
      <c r="AO7" s="302"/>
      <c r="AP7" s="301" t="s">
        <v>6</v>
      </c>
      <c r="AQ7" s="302"/>
      <c r="AR7" s="301" t="s">
        <v>7</v>
      </c>
      <c r="AS7" s="302"/>
      <c r="AT7" s="301" t="s">
        <v>8</v>
      </c>
      <c r="AU7" s="302"/>
      <c r="AV7" s="301" t="s">
        <v>9</v>
      </c>
      <c r="AW7" s="302"/>
      <c r="AX7" s="301" t="s">
        <v>10</v>
      </c>
      <c r="AY7" s="302"/>
      <c r="AZ7" s="301" t="s">
        <v>11</v>
      </c>
      <c r="BA7" s="302"/>
      <c r="BB7" s="301" t="s">
        <v>12</v>
      </c>
      <c r="BC7" s="302"/>
      <c r="BD7" s="304" t="s">
        <v>40</v>
      </c>
      <c r="BE7" s="305"/>
      <c r="BF7" s="306" t="s">
        <v>41</v>
      </c>
      <c r="BG7" s="307"/>
      <c r="BH7" s="233"/>
      <c r="BI7" s="299" t="s">
        <v>0</v>
      </c>
      <c r="BJ7" s="301" t="s">
        <v>1</v>
      </c>
      <c r="BK7" s="302"/>
      <c r="BL7" s="301" t="s">
        <v>2</v>
      </c>
      <c r="BM7" s="302"/>
      <c r="BN7" s="301" t="s">
        <v>3</v>
      </c>
      <c r="BO7" s="302"/>
      <c r="BP7" s="301" t="s">
        <v>4</v>
      </c>
      <c r="BQ7" s="302"/>
      <c r="BR7" s="301" t="s">
        <v>5</v>
      </c>
      <c r="BS7" s="302"/>
      <c r="BT7" s="301" t="s">
        <v>6</v>
      </c>
      <c r="BU7" s="302"/>
      <c r="BV7" s="301" t="s">
        <v>7</v>
      </c>
      <c r="BW7" s="302"/>
      <c r="BX7" s="301" t="s">
        <v>8</v>
      </c>
      <c r="BY7" s="302"/>
      <c r="BZ7" s="301" t="s">
        <v>9</v>
      </c>
      <c r="CA7" s="302"/>
      <c r="CB7" s="301" t="s">
        <v>10</v>
      </c>
      <c r="CC7" s="302"/>
      <c r="CD7" s="301" t="s">
        <v>11</v>
      </c>
      <c r="CE7" s="302"/>
      <c r="CF7" s="301" t="s">
        <v>12</v>
      </c>
      <c r="CG7" s="302"/>
      <c r="CH7" s="304" t="s">
        <v>40</v>
      </c>
      <c r="CI7" s="305"/>
      <c r="CJ7" s="301" t="s">
        <v>41</v>
      </c>
      <c r="CK7" s="302"/>
    </row>
    <row r="8" spans="1:93" ht="15" thickTop="1" thickBot="1" x14ac:dyDescent="0.3">
      <c r="A8" s="300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0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0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1024</v>
      </c>
      <c r="AG9" s="172">
        <f t="shared" ref="AG9:AV10" si="0">SUMIF($A$9:$A$32,$AE9,C$9:C$32)</f>
        <v>712</v>
      </c>
      <c r="AH9" s="126">
        <f t="shared" si="0"/>
        <v>577</v>
      </c>
      <c r="AI9" s="166">
        <f t="shared" si="0"/>
        <v>466</v>
      </c>
      <c r="AJ9" s="125">
        <f t="shared" si="0"/>
        <v>1423</v>
      </c>
      <c r="AK9" s="127">
        <f t="shared" si="0"/>
        <v>1037</v>
      </c>
      <c r="AL9" s="126">
        <f t="shared" si="0"/>
        <v>2270</v>
      </c>
      <c r="AM9" s="166">
        <f t="shared" si="0"/>
        <v>1802</v>
      </c>
      <c r="AN9" s="125">
        <f t="shared" si="0"/>
        <v>124</v>
      </c>
      <c r="AO9" s="127">
        <f t="shared" si="0"/>
        <v>398</v>
      </c>
      <c r="AP9" s="126">
        <f t="shared" si="0"/>
        <v>781</v>
      </c>
      <c r="AQ9" s="125">
        <f t="shared" si="0"/>
        <v>1092</v>
      </c>
      <c r="AR9" s="165">
        <f t="shared" si="0"/>
        <v>2312</v>
      </c>
      <c r="AS9" s="167">
        <f t="shared" si="0"/>
        <v>2130</v>
      </c>
      <c r="AT9" s="125">
        <f t="shared" si="0"/>
        <v>1263</v>
      </c>
      <c r="AU9" s="127">
        <f t="shared" si="0"/>
        <v>993</v>
      </c>
      <c r="AV9" s="126">
        <f t="shared" si="0"/>
        <v>1737</v>
      </c>
      <c r="AW9" s="166">
        <f t="shared" ref="AW9:BE10" si="1">SUMIF($A$9:$A$32,$AE9,S$9:S$32)</f>
        <v>1126</v>
      </c>
      <c r="AX9" s="125">
        <f t="shared" si="1"/>
        <v>277</v>
      </c>
      <c r="AY9" s="127">
        <f t="shared" si="1"/>
        <v>474</v>
      </c>
      <c r="AZ9" s="126">
        <f t="shared" si="1"/>
        <v>983</v>
      </c>
      <c r="BA9" s="166">
        <f t="shared" si="1"/>
        <v>1240</v>
      </c>
      <c r="BB9" s="125">
        <f t="shared" si="1"/>
        <v>1133</v>
      </c>
      <c r="BC9" s="127">
        <f t="shared" si="1"/>
        <v>772</v>
      </c>
      <c r="BD9" s="170">
        <f t="shared" si="1"/>
        <v>2004</v>
      </c>
      <c r="BE9" s="171">
        <f t="shared" si="1"/>
        <v>1997</v>
      </c>
      <c r="BF9" s="156">
        <f>AF9+AH9+AJ9+AL9+AN9+AP9+AR9+AT9+AV9+AX9+AZ9+BB9+BD9</f>
        <v>15908</v>
      </c>
      <c r="BG9" s="157">
        <f>AG9+AI9+AK9+AM9+AO9+AQ9+AS9+AU9+AW9+AY9+BA9+BC9+BE9</f>
        <v>14239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148</v>
      </c>
      <c r="C10" s="176">
        <v>0</v>
      </c>
      <c r="D10" s="177">
        <v>126</v>
      </c>
      <c r="E10" s="178">
        <v>2</v>
      </c>
      <c r="F10" s="175">
        <v>317</v>
      </c>
      <c r="G10" s="179">
        <v>5</v>
      </c>
      <c r="H10" s="177">
        <v>302</v>
      </c>
      <c r="I10" s="178">
        <v>44</v>
      </c>
      <c r="J10" s="175">
        <v>8</v>
      </c>
      <c r="K10" s="179">
        <v>19</v>
      </c>
      <c r="L10" s="177">
        <v>56</v>
      </c>
      <c r="M10" s="175">
        <v>34</v>
      </c>
      <c r="N10" s="180">
        <v>151</v>
      </c>
      <c r="O10" s="181">
        <v>114</v>
      </c>
      <c r="P10" s="175">
        <v>52</v>
      </c>
      <c r="Q10" s="179">
        <v>30</v>
      </c>
      <c r="R10" s="177">
        <v>17</v>
      </c>
      <c r="S10" s="178">
        <v>20</v>
      </c>
      <c r="T10" s="175">
        <v>0</v>
      </c>
      <c r="U10" s="179">
        <v>0</v>
      </c>
      <c r="V10" s="177">
        <v>15</v>
      </c>
      <c r="W10" s="178">
        <v>0</v>
      </c>
      <c r="X10" s="175">
        <v>4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1196</v>
      </c>
      <c r="AC10" s="159">
        <f t="shared" ref="AC10:AC32" si="4">SUM(C10,E10,G10,I10,K10,M10,O10,Q10,S10,U10,W10,Y10,AA10)</f>
        <v>268</v>
      </c>
      <c r="AE10" s="237" t="s">
        <v>21</v>
      </c>
      <c r="AF10" s="125">
        <f>SUMIF($A$9:$A$32,$AE10,B$9:B$32)</f>
        <v>1539</v>
      </c>
      <c r="AG10" s="176">
        <f t="shared" si="0"/>
        <v>1404</v>
      </c>
      <c r="AH10" s="177">
        <f t="shared" si="0"/>
        <v>695</v>
      </c>
      <c r="AI10" s="178">
        <f t="shared" si="0"/>
        <v>620</v>
      </c>
      <c r="AJ10" s="238">
        <f t="shared" si="0"/>
        <v>1770</v>
      </c>
      <c r="AK10" s="179">
        <f t="shared" si="0"/>
        <v>1110</v>
      </c>
      <c r="AL10" s="177">
        <f t="shared" si="0"/>
        <v>2188</v>
      </c>
      <c r="AM10" s="178">
        <f t="shared" si="0"/>
        <v>2264</v>
      </c>
      <c r="AN10" s="238">
        <f t="shared" si="0"/>
        <v>138</v>
      </c>
      <c r="AO10" s="179">
        <f t="shared" si="0"/>
        <v>491</v>
      </c>
      <c r="AP10" s="177">
        <f t="shared" si="0"/>
        <v>691</v>
      </c>
      <c r="AQ10" s="238">
        <f t="shared" si="0"/>
        <v>1394</v>
      </c>
      <c r="AR10" s="180">
        <f t="shared" si="0"/>
        <v>2007</v>
      </c>
      <c r="AS10" s="181">
        <f t="shared" si="0"/>
        <v>2779</v>
      </c>
      <c r="AT10" s="238">
        <f t="shared" si="0"/>
        <v>1193</v>
      </c>
      <c r="AU10" s="179">
        <f t="shared" si="0"/>
        <v>1054</v>
      </c>
      <c r="AV10" s="177">
        <f t="shared" si="0"/>
        <v>1553</v>
      </c>
      <c r="AW10" s="178">
        <f t="shared" si="1"/>
        <v>1238</v>
      </c>
      <c r="AX10" s="238">
        <f t="shared" si="1"/>
        <v>224</v>
      </c>
      <c r="AY10" s="179">
        <f t="shared" si="1"/>
        <v>380</v>
      </c>
      <c r="AZ10" s="177">
        <f t="shared" si="1"/>
        <v>828</v>
      </c>
      <c r="BA10" s="178">
        <f t="shared" si="1"/>
        <v>1531</v>
      </c>
      <c r="BB10" s="238">
        <f t="shared" si="1"/>
        <v>1008</v>
      </c>
      <c r="BC10" s="179">
        <f t="shared" si="1"/>
        <v>795</v>
      </c>
      <c r="BD10" s="177">
        <f t="shared" si="1"/>
        <v>2061</v>
      </c>
      <c r="BE10" s="238">
        <f t="shared" si="1"/>
        <v>2296</v>
      </c>
      <c r="BF10" s="158">
        <f>SUM(AF10,AH10,AJ10,AL10,AN10,AP10,AR10,AT10,AV10,AX10,AZ10,BB10,BD10)</f>
        <v>15895</v>
      </c>
      <c r="BG10" s="159">
        <f>SUM(AG10,AI10,AK10,AM10,AO10,AQ10,AS10,AU10,AW10,AY10,BA10,BC10,BE10)</f>
        <v>17356</v>
      </c>
      <c r="BH10" s="236"/>
      <c r="BI10" s="136" t="s">
        <v>17</v>
      </c>
      <c r="BJ10" s="128">
        <f t="shared" ref="BJ10:CK10" si="5">B10/B33</f>
        <v>6.940861980021573E-3</v>
      </c>
      <c r="BK10" s="129">
        <f t="shared" si="5"/>
        <v>0</v>
      </c>
      <c r="BL10" s="130">
        <f t="shared" si="5"/>
        <v>1.3123632954900532E-2</v>
      </c>
      <c r="BM10" s="131">
        <f t="shared" si="5"/>
        <v>1.9269679159841988E-4</v>
      </c>
      <c r="BN10" s="128">
        <f t="shared" si="5"/>
        <v>1.5571274191963847E-2</v>
      </c>
      <c r="BO10" s="129">
        <f t="shared" si="5"/>
        <v>2.0107777688409877E-4</v>
      </c>
      <c r="BP10" s="130">
        <f t="shared" si="5"/>
        <v>8.1822861632664112E-3</v>
      </c>
      <c r="BQ10" s="131">
        <f t="shared" si="5"/>
        <v>1.0232082228733548E-3</v>
      </c>
      <c r="BR10" s="128">
        <f t="shared" si="5"/>
        <v>1.7463435931019428E-3</v>
      </c>
      <c r="BS10" s="129">
        <f t="shared" si="5"/>
        <v>4.1630148992112181E-3</v>
      </c>
      <c r="BT10" s="130">
        <f t="shared" si="5"/>
        <v>3.3081285444234404E-3</v>
      </c>
      <c r="BU10" s="128">
        <f t="shared" si="5"/>
        <v>2.0944988603462085E-3</v>
      </c>
      <c r="BV10" s="132">
        <f t="shared" si="5"/>
        <v>3.8069786204114561E-3</v>
      </c>
      <c r="BW10" s="133">
        <f t="shared" si="5"/>
        <v>3.1689553566464669E-3</v>
      </c>
      <c r="BX10" s="128">
        <f t="shared" si="5"/>
        <v>2.6255995960616004E-3</v>
      </c>
      <c r="BY10" s="129">
        <f t="shared" si="5"/>
        <v>1.9301293186643506E-3</v>
      </c>
      <c r="BZ10" s="130">
        <f t="shared" si="5"/>
        <v>6.5119129701984217E-4</v>
      </c>
      <c r="CA10" s="131">
        <f t="shared" si="5"/>
        <v>8.9142449634515956E-4</v>
      </c>
      <c r="CB10" s="128">
        <f t="shared" si="5"/>
        <v>0</v>
      </c>
      <c r="CC10" s="129">
        <f t="shared" si="5"/>
        <v>0</v>
      </c>
      <c r="CD10" s="130">
        <f t="shared" si="5"/>
        <v>7.0895169675772756E-4</v>
      </c>
      <c r="CE10" s="131">
        <f t="shared" si="5"/>
        <v>0</v>
      </c>
      <c r="CF10" s="128">
        <f t="shared" si="5"/>
        <v>2.0845275939340247E-4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4.3040935672514621E-3</v>
      </c>
      <c r="CK10" s="135">
        <f t="shared" si="5"/>
        <v>9.6924106254859762E-4</v>
      </c>
      <c r="CN10" s="199"/>
      <c r="CO10" s="199"/>
    </row>
    <row r="11" spans="1:93" ht="13.5" thickBot="1" x14ac:dyDescent="0.25">
      <c r="A11" s="145" t="s">
        <v>18</v>
      </c>
      <c r="B11" s="182">
        <v>664</v>
      </c>
      <c r="C11" s="183">
        <v>270</v>
      </c>
      <c r="D11" s="184">
        <v>503</v>
      </c>
      <c r="E11" s="185">
        <v>197</v>
      </c>
      <c r="F11" s="182">
        <v>1655</v>
      </c>
      <c r="G11" s="186">
        <v>455</v>
      </c>
      <c r="H11" s="184">
        <v>1429</v>
      </c>
      <c r="I11" s="185">
        <v>812</v>
      </c>
      <c r="J11" s="182">
        <v>59</v>
      </c>
      <c r="K11" s="186">
        <v>196</v>
      </c>
      <c r="L11" s="184">
        <v>505</v>
      </c>
      <c r="M11" s="182">
        <v>521</v>
      </c>
      <c r="N11" s="187">
        <v>1516</v>
      </c>
      <c r="O11" s="188">
        <v>1329</v>
      </c>
      <c r="P11" s="182">
        <v>757</v>
      </c>
      <c r="Q11" s="186">
        <v>691</v>
      </c>
      <c r="R11" s="184">
        <v>819</v>
      </c>
      <c r="S11" s="185">
        <v>739</v>
      </c>
      <c r="T11" s="182">
        <v>132</v>
      </c>
      <c r="U11" s="186">
        <v>261</v>
      </c>
      <c r="V11" s="184">
        <v>515</v>
      </c>
      <c r="W11" s="185">
        <v>713</v>
      </c>
      <c r="X11" s="182">
        <v>642</v>
      </c>
      <c r="Y11" s="186">
        <v>419</v>
      </c>
      <c r="Z11" s="184">
        <v>1207</v>
      </c>
      <c r="AA11" s="182">
        <v>1110</v>
      </c>
      <c r="AB11" s="158">
        <f t="shared" si="3"/>
        <v>10403</v>
      </c>
      <c r="AC11" s="159">
        <f t="shared" si="4"/>
        <v>7713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3.1140083477934625E-2</v>
      </c>
      <c r="BK11" s="129">
        <f t="shared" si="6"/>
        <v>1.0443662244226975E-2</v>
      </c>
      <c r="BL11" s="130">
        <f t="shared" si="6"/>
        <v>5.2390376002499739E-2</v>
      </c>
      <c r="BM11" s="131">
        <f t="shared" si="6"/>
        <v>1.8980633972444358E-2</v>
      </c>
      <c r="BN11" s="128">
        <f t="shared" si="6"/>
        <v>8.1294822674133016E-2</v>
      </c>
      <c r="BO11" s="129">
        <f t="shared" si="6"/>
        <v>1.8298077696452988E-2</v>
      </c>
      <c r="BP11" s="130">
        <f t="shared" si="6"/>
        <v>3.8716844130157954E-2</v>
      </c>
      <c r="BQ11" s="131">
        <f t="shared" si="6"/>
        <v>1.8882842658480999E-2</v>
      </c>
      <c r="BR11" s="128">
        <f t="shared" si="6"/>
        <v>1.2879283999126828E-2</v>
      </c>
      <c r="BS11" s="129">
        <f t="shared" si="6"/>
        <v>4.2944785276073622E-2</v>
      </c>
      <c r="BT11" s="130">
        <f t="shared" si="6"/>
        <v>2.9832230623818526E-2</v>
      </c>
      <c r="BU11" s="128">
        <f t="shared" si="6"/>
        <v>3.2095114889422779E-2</v>
      </c>
      <c r="BV11" s="132">
        <f t="shared" si="6"/>
        <v>3.8221056877773295E-2</v>
      </c>
      <c r="BW11" s="133">
        <f t="shared" si="6"/>
        <v>3.694334797353644E-2</v>
      </c>
      <c r="BX11" s="128">
        <f t="shared" si="6"/>
        <v>3.8222671042665995E-2</v>
      </c>
      <c r="BY11" s="129">
        <f t="shared" si="6"/>
        <v>4.445731197323554E-2</v>
      </c>
      <c r="BZ11" s="130">
        <f t="shared" si="6"/>
        <v>3.1372098368191222E-2</v>
      </c>
      <c r="CA11" s="131">
        <f t="shared" si="6"/>
        <v>3.2938135139953646E-2</v>
      </c>
      <c r="CB11" s="128">
        <f t="shared" si="6"/>
        <v>2.9783393501805054E-2</v>
      </c>
      <c r="CC11" s="129">
        <f t="shared" si="6"/>
        <v>6.411201179071481E-2</v>
      </c>
      <c r="CD11" s="130">
        <f t="shared" si="6"/>
        <v>2.4340674922015314E-2</v>
      </c>
      <c r="CE11" s="131">
        <f t="shared" si="6"/>
        <v>3.1131292843732263E-2</v>
      </c>
      <c r="CF11" s="128">
        <f t="shared" si="6"/>
        <v>3.3456667882641095E-2</v>
      </c>
      <c r="CG11" s="129">
        <f t="shared" si="6"/>
        <v>4.9299917637369101E-2</v>
      </c>
      <c r="CH11" s="130">
        <f t="shared" si="6"/>
        <v>3.1913487216096881E-2</v>
      </c>
      <c r="CI11" s="128">
        <f t="shared" si="6"/>
        <v>2.6314541747664882E-2</v>
      </c>
      <c r="CJ11" s="134">
        <f t="shared" si="6"/>
        <v>3.7437696806117859E-2</v>
      </c>
      <c r="CK11" s="135">
        <f t="shared" si="6"/>
        <v>2.7894613117303485E-2</v>
      </c>
      <c r="CN11" s="199"/>
      <c r="CO11" s="199"/>
    </row>
    <row r="12" spans="1:93" ht="14.25" thickTop="1" thickBot="1" x14ac:dyDescent="0.25">
      <c r="A12" s="136" t="s">
        <v>19</v>
      </c>
      <c r="B12" s="175">
        <v>1124</v>
      </c>
      <c r="C12" s="176">
        <v>1054</v>
      </c>
      <c r="D12" s="177">
        <v>638</v>
      </c>
      <c r="E12" s="178">
        <v>521</v>
      </c>
      <c r="F12" s="175">
        <v>1924</v>
      </c>
      <c r="G12" s="179">
        <v>1190</v>
      </c>
      <c r="H12" s="177">
        <v>2188</v>
      </c>
      <c r="I12" s="178">
        <v>1855</v>
      </c>
      <c r="J12" s="175">
        <v>114</v>
      </c>
      <c r="K12" s="179">
        <v>407</v>
      </c>
      <c r="L12" s="177">
        <v>882</v>
      </c>
      <c r="M12" s="175">
        <v>1094</v>
      </c>
      <c r="N12" s="180">
        <v>2361</v>
      </c>
      <c r="O12" s="181">
        <v>2443</v>
      </c>
      <c r="P12" s="175">
        <v>1285</v>
      </c>
      <c r="Q12" s="179">
        <v>1238</v>
      </c>
      <c r="R12" s="177">
        <v>1581</v>
      </c>
      <c r="S12" s="178">
        <v>1210</v>
      </c>
      <c r="T12" s="175">
        <v>238</v>
      </c>
      <c r="U12" s="179">
        <v>507</v>
      </c>
      <c r="V12" s="177">
        <v>961</v>
      </c>
      <c r="W12" s="178">
        <v>1557</v>
      </c>
      <c r="X12" s="175">
        <v>1258</v>
      </c>
      <c r="Y12" s="179">
        <v>770</v>
      </c>
      <c r="Z12" s="177">
        <v>1975</v>
      </c>
      <c r="AA12" s="175">
        <v>1899</v>
      </c>
      <c r="AB12" s="158">
        <f t="shared" si="3"/>
        <v>16529</v>
      </c>
      <c r="AC12" s="159">
        <f t="shared" si="4"/>
        <v>15745</v>
      </c>
      <c r="AE12" s="229" t="s">
        <v>13</v>
      </c>
      <c r="AF12" s="20">
        <f t="shared" ref="AF12:BG12" si="7">SUM(AF9:AF11)</f>
        <v>2563</v>
      </c>
      <c r="AG12" s="21">
        <f t="shared" si="7"/>
        <v>2116</v>
      </c>
      <c r="AH12" s="20">
        <f t="shared" si="7"/>
        <v>1272</v>
      </c>
      <c r="AI12" s="21">
        <f t="shared" si="7"/>
        <v>1086</v>
      </c>
      <c r="AJ12" s="20">
        <f t="shared" si="7"/>
        <v>3193</v>
      </c>
      <c r="AK12" s="21">
        <f t="shared" si="7"/>
        <v>2147</v>
      </c>
      <c r="AL12" s="20">
        <f t="shared" si="7"/>
        <v>4458</v>
      </c>
      <c r="AM12" s="21">
        <f t="shared" si="7"/>
        <v>4066</v>
      </c>
      <c r="AN12" s="20">
        <f t="shared" si="7"/>
        <v>262</v>
      </c>
      <c r="AO12" s="21">
        <f t="shared" si="7"/>
        <v>889</v>
      </c>
      <c r="AP12" s="20">
        <f t="shared" si="7"/>
        <v>1472</v>
      </c>
      <c r="AQ12" s="21">
        <f t="shared" si="7"/>
        <v>2486</v>
      </c>
      <c r="AR12" s="20">
        <f t="shared" si="7"/>
        <v>4319</v>
      </c>
      <c r="AS12" s="21">
        <f t="shared" si="7"/>
        <v>4909</v>
      </c>
      <c r="AT12" s="20">
        <f t="shared" si="7"/>
        <v>2456</v>
      </c>
      <c r="AU12" s="21">
        <f t="shared" si="7"/>
        <v>2047</v>
      </c>
      <c r="AV12" s="20">
        <f t="shared" si="7"/>
        <v>3290</v>
      </c>
      <c r="AW12" s="21">
        <f t="shared" si="7"/>
        <v>2364</v>
      </c>
      <c r="AX12" s="20">
        <f t="shared" si="7"/>
        <v>501</v>
      </c>
      <c r="AY12" s="21">
        <f t="shared" si="7"/>
        <v>854</v>
      </c>
      <c r="AZ12" s="20">
        <f t="shared" si="7"/>
        <v>1811</v>
      </c>
      <c r="BA12" s="21">
        <f t="shared" si="7"/>
        <v>2771</v>
      </c>
      <c r="BB12" s="20">
        <f t="shared" si="7"/>
        <v>2141</v>
      </c>
      <c r="BC12" s="21">
        <f t="shared" si="7"/>
        <v>1567</v>
      </c>
      <c r="BD12" s="20">
        <f t="shared" si="7"/>
        <v>4065</v>
      </c>
      <c r="BE12" s="21">
        <f t="shared" si="7"/>
        <v>4293</v>
      </c>
      <c r="BF12" s="160">
        <f t="shared" si="7"/>
        <v>31803</v>
      </c>
      <c r="BG12" s="161">
        <f t="shared" si="7"/>
        <v>31595</v>
      </c>
      <c r="BH12" s="239"/>
      <c r="BI12" s="136" t="s">
        <v>19</v>
      </c>
      <c r="BJ12" s="128">
        <f t="shared" ref="BJ12:CK12" si="8">B12/B33</f>
        <v>5.2713032875298972E-2</v>
      </c>
      <c r="BK12" s="129">
        <f t="shared" si="8"/>
        <v>4.076896298301938E-2</v>
      </c>
      <c r="BL12" s="130">
        <f t="shared" si="8"/>
        <v>6.6451411311321734E-2</v>
      </c>
      <c r="BM12" s="131">
        <f t="shared" si="8"/>
        <v>5.0197514211388378E-2</v>
      </c>
      <c r="BN12" s="128">
        <f t="shared" si="8"/>
        <v>9.4508301404853126E-2</v>
      </c>
      <c r="BO12" s="129">
        <f t="shared" si="8"/>
        <v>4.7856510898415507E-2</v>
      </c>
      <c r="BP12" s="130">
        <f t="shared" si="8"/>
        <v>5.9280934189493074E-2</v>
      </c>
      <c r="BQ12" s="131">
        <f t="shared" si="8"/>
        <v>4.3137528487047112E-2</v>
      </c>
      <c r="BR12" s="128">
        <f t="shared" si="8"/>
        <v>2.4885396201702686E-2</v>
      </c>
      <c r="BS12" s="129">
        <f t="shared" si="8"/>
        <v>8.9176161262050829E-2</v>
      </c>
      <c r="BT12" s="130">
        <f t="shared" si="8"/>
        <v>5.2103024574669185E-2</v>
      </c>
      <c r="BU12" s="128">
        <f t="shared" si="8"/>
        <v>6.7393580977022111E-2</v>
      </c>
      <c r="BV12" s="132">
        <f t="shared" si="8"/>
        <v>5.9525010084711574E-2</v>
      </c>
      <c r="BW12" s="133">
        <f t="shared" si="8"/>
        <v>6.7910157335853677E-2</v>
      </c>
      <c r="BX12" s="128">
        <f t="shared" si="8"/>
        <v>6.4882605402676097E-2</v>
      </c>
      <c r="BY12" s="129">
        <f t="shared" si="8"/>
        <v>7.9650003216882204E-2</v>
      </c>
      <c r="BZ12" s="130">
        <f t="shared" si="8"/>
        <v>6.056079062284532E-2</v>
      </c>
      <c r="CA12" s="131">
        <f t="shared" si="8"/>
        <v>5.3931182028882155E-2</v>
      </c>
      <c r="CB12" s="128">
        <f t="shared" si="8"/>
        <v>5.3700361010830325E-2</v>
      </c>
      <c r="CC12" s="129">
        <f t="shared" si="8"/>
        <v>0.12453942520265292</v>
      </c>
      <c r="CD12" s="130">
        <f t="shared" si="8"/>
        <v>4.5420172038945078E-2</v>
      </c>
      <c r="CE12" s="131">
        <f t="shared" si="8"/>
        <v>6.798236038946863E-2</v>
      </c>
      <c r="CF12" s="128">
        <f t="shared" si="8"/>
        <v>6.5558392829225071E-2</v>
      </c>
      <c r="CG12" s="129">
        <f t="shared" si="8"/>
        <v>9.0598893987527948E-2</v>
      </c>
      <c r="CH12" s="130">
        <f t="shared" si="8"/>
        <v>5.2219666322942282E-2</v>
      </c>
      <c r="CI12" s="128">
        <f t="shared" si="8"/>
        <v>4.5019202503437487E-2</v>
      </c>
      <c r="CJ12" s="134">
        <f t="shared" si="8"/>
        <v>5.9483580746738644E-2</v>
      </c>
      <c r="CK12" s="135">
        <f t="shared" si="8"/>
        <v>5.694291242473011E-2</v>
      </c>
      <c r="CN12" s="199"/>
      <c r="CO12" s="199"/>
    </row>
    <row r="13" spans="1:93" ht="13.5" thickTop="1" x14ac:dyDescent="0.2">
      <c r="A13" s="145" t="s">
        <v>20</v>
      </c>
      <c r="B13" s="182">
        <v>1024</v>
      </c>
      <c r="C13" s="183">
        <v>712</v>
      </c>
      <c r="D13" s="184">
        <v>577</v>
      </c>
      <c r="E13" s="185">
        <v>466</v>
      </c>
      <c r="F13" s="182">
        <v>1423</v>
      </c>
      <c r="G13" s="186">
        <v>1037</v>
      </c>
      <c r="H13" s="184">
        <v>2270</v>
      </c>
      <c r="I13" s="185">
        <v>1802</v>
      </c>
      <c r="J13" s="182">
        <v>124</v>
      </c>
      <c r="K13" s="186">
        <v>398</v>
      </c>
      <c r="L13" s="184">
        <v>781</v>
      </c>
      <c r="M13" s="182">
        <v>1092</v>
      </c>
      <c r="N13" s="187">
        <v>2312</v>
      </c>
      <c r="O13" s="188">
        <v>2130</v>
      </c>
      <c r="P13" s="182">
        <v>1263</v>
      </c>
      <c r="Q13" s="186">
        <v>993</v>
      </c>
      <c r="R13" s="184">
        <v>1737</v>
      </c>
      <c r="S13" s="185">
        <v>1126</v>
      </c>
      <c r="T13" s="182">
        <v>277</v>
      </c>
      <c r="U13" s="186">
        <v>474</v>
      </c>
      <c r="V13" s="184">
        <v>983</v>
      </c>
      <c r="W13" s="185">
        <v>1240</v>
      </c>
      <c r="X13" s="182">
        <v>1133</v>
      </c>
      <c r="Y13" s="186">
        <v>772</v>
      </c>
      <c r="Z13" s="184">
        <v>2004</v>
      </c>
      <c r="AA13" s="182">
        <v>1997</v>
      </c>
      <c r="AB13" s="158">
        <f t="shared" si="3"/>
        <v>15908</v>
      </c>
      <c r="AC13" s="159">
        <f t="shared" si="4"/>
        <v>14239</v>
      </c>
      <c r="BF13" s="200">
        <f>BF12/2</f>
        <v>15901.5</v>
      </c>
      <c r="BI13" s="145" t="s">
        <v>20</v>
      </c>
      <c r="BJ13" s="128">
        <f t="shared" ref="BJ13:CK13" si="9">B13/B33</f>
        <v>4.8023261267176286E-2</v>
      </c>
      <c r="BK13" s="129">
        <f t="shared" si="9"/>
        <v>2.7540324140331876E-2</v>
      </c>
      <c r="BL13" s="130">
        <f t="shared" si="9"/>
        <v>6.0097906468076244E-2</v>
      </c>
      <c r="BM13" s="131">
        <f t="shared" si="9"/>
        <v>4.4898352442431837E-2</v>
      </c>
      <c r="BN13" s="128">
        <f t="shared" si="9"/>
        <v>6.9898811278121628E-2</v>
      </c>
      <c r="BO13" s="129">
        <f t="shared" si="9"/>
        <v>4.1703530925762088E-2</v>
      </c>
      <c r="BP13" s="130">
        <f t="shared" si="9"/>
        <v>6.1502614538459455E-2</v>
      </c>
      <c r="BQ13" s="131">
        <f t="shared" si="9"/>
        <v>4.1905027673131486E-2</v>
      </c>
      <c r="BR13" s="128">
        <f t="shared" si="9"/>
        <v>2.7068325693080115E-2</v>
      </c>
      <c r="BS13" s="129">
        <f t="shared" si="9"/>
        <v>8.7204206836108675E-2</v>
      </c>
      <c r="BT13" s="130">
        <f t="shared" si="9"/>
        <v>4.6136578449905485E-2</v>
      </c>
      <c r="BU13" s="128">
        <f t="shared" si="9"/>
        <v>6.7270375161707627E-2</v>
      </c>
      <c r="BV13" s="132">
        <f t="shared" si="9"/>
        <v>5.8289632916498586E-2</v>
      </c>
      <c r="BW13" s="133">
        <f t="shared" si="9"/>
        <v>5.9209429032078723E-2</v>
      </c>
      <c r="BX13" s="128">
        <f t="shared" si="9"/>
        <v>6.3771774804342332E-2</v>
      </c>
      <c r="BY13" s="129">
        <f t="shared" si="9"/>
        <v>6.3887280447790004E-2</v>
      </c>
      <c r="BZ13" s="130">
        <f t="shared" si="9"/>
        <v>6.6536428407262704E-2</v>
      </c>
      <c r="CA13" s="131">
        <f t="shared" si="9"/>
        <v>5.0187199144232482E-2</v>
      </c>
      <c r="CB13" s="128">
        <f t="shared" si="9"/>
        <v>6.25E-2</v>
      </c>
      <c r="CC13" s="129">
        <f t="shared" si="9"/>
        <v>0.11643330876934414</v>
      </c>
      <c r="CD13" s="130">
        <f t="shared" si="9"/>
        <v>4.6459967860856412E-2</v>
      </c>
      <c r="CE13" s="131">
        <f t="shared" si="9"/>
        <v>5.4141378858664803E-2</v>
      </c>
      <c r="CF13" s="128">
        <f t="shared" si="9"/>
        <v>5.9044244098181251E-2</v>
      </c>
      <c r="CG13" s="129">
        <f t="shared" si="9"/>
        <v>9.0834215790092945E-2</v>
      </c>
      <c r="CH13" s="130">
        <f t="shared" si="9"/>
        <v>5.2986436106924724E-2</v>
      </c>
      <c r="CI13" s="128">
        <f t="shared" si="9"/>
        <v>4.7342468351429523E-2</v>
      </c>
      <c r="CJ13" s="134">
        <f t="shared" si="9"/>
        <v>5.7248762932973457E-2</v>
      </c>
      <c r="CK13" s="135">
        <f t="shared" si="9"/>
        <v>5.1496356304587619E-2</v>
      </c>
      <c r="CN13" s="199"/>
      <c r="CO13" s="199"/>
    </row>
    <row r="14" spans="1:93" ht="13.5" thickBot="1" x14ac:dyDescent="0.25">
      <c r="A14" s="136" t="s">
        <v>21</v>
      </c>
      <c r="B14" s="175">
        <v>1539</v>
      </c>
      <c r="C14" s="176">
        <v>1404</v>
      </c>
      <c r="D14" s="177">
        <v>695</v>
      </c>
      <c r="E14" s="178">
        <v>620</v>
      </c>
      <c r="F14" s="175">
        <v>1770</v>
      </c>
      <c r="G14" s="179">
        <v>1110</v>
      </c>
      <c r="H14" s="177">
        <v>2188</v>
      </c>
      <c r="I14" s="178">
        <v>2264</v>
      </c>
      <c r="J14" s="175">
        <v>138</v>
      </c>
      <c r="K14" s="179">
        <v>491</v>
      </c>
      <c r="L14" s="177">
        <v>691</v>
      </c>
      <c r="M14" s="175">
        <v>1394</v>
      </c>
      <c r="N14" s="180">
        <v>2007</v>
      </c>
      <c r="O14" s="181">
        <v>2779</v>
      </c>
      <c r="P14" s="175">
        <v>1193</v>
      </c>
      <c r="Q14" s="179">
        <v>1054</v>
      </c>
      <c r="R14" s="177">
        <v>1553</v>
      </c>
      <c r="S14" s="178">
        <v>1238</v>
      </c>
      <c r="T14" s="175">
        <v>224</v>
      </c>
      <c r="U14" s="179">
        <v>380</v>
      </c>
      <c r="V14" s="177">
        <v>828</v>
      </c>
      <c r="W14" s="178">
        <v>1531</v>
      </c>
      <c r="X14" s="175">
        <v>1008</v>
      </c>
      <c r="Y14" s="179">
        <v>795</v>
      </c>
      <c r="Z14" s="177">
        <v>2061</v>
      </c>
      <c r="AA14" s="175">
        <v>2296</v>
      </c>
      <c r="AB14" s="158">
        <f t="shared" si="3"/>
        <v>15895</v>
      </c>
      <c r="AC14" s="159">
        <f t="shared" si="4"/>
        <v>17356</v>
      </c>
      <c r="AE14" s="232" t="s">
        <v>85</v>
      </c>
      <c r="BI14" s="136" t="s">
        <v>21</v>
      </c>
      <c r="BJ14" s="128">
        <f t="shared" ref="BJ14:CK14" si="10">B14/B33</f>
        <v>7.2175585049008117E-2</v>
      </c>
      <c r="BK14" s="129">
        <f t="shared" si="10"/>
        <v>5.4307043669980272E-2</v>
      </c>
      <c r="BL14" s="130">
        <f t="shared" si="10"/>
        <v>7.2388292886157696E-2</v>
      </c>
      <c r="BM14" s="131">
        <f t="shared" si="10"/>
        <v>5.9736005395510168E-2</v>
      </c>
      <c r="BN14" s="128">
        <f t="shared" si="10"/>
        <v>8.6943707633362802E-2</v>
      </c>
      <c r="BO14" s="129">
        <f t="shared" si="10"/>
        <v>4.4639266468269927E-2</v>
      </c>
      <c r="BP14" s="130">
        <f t="shared" si="10"/>
        <v>5.9280934189493074E-2</v>
      </c>
      <c r="BQ14" s="131">
        <f t="shared" si="10"/>
        <v>5.2648714013301706E-2</v>
      </c>
      <c r="BR14" s="128">
        <f t="shared" si="10"/>
        <v>3.0124426981008513E-2</v>
      </c>
      <c r="BS14" s="129">
        <f t="shared" si="10"/>
        <v>0.10758106923751096</v>
      </c>
      <c r="BT14" s="130">
        <f t="shared" si="10"/>
        <v>4.0819943289224954E-2</v>
      </c>
      <c r="BU14" s="128">
        <f t="shared" si="10"/>
        <v>8.5874453274194545E-2</v>
      </c>
      <c r="BV14" s="132">
        <f t="shared" si="10"/>
        <v>5.0600040338846311E-2</v>
      </c>
      <c r="BW14" s="133">
        <f t="shared" si="10"/>
        <v>7.7250236281759047E-2</v>
      </c>
      <c r="BX14" s="128">
        <f t="shared" si="10"/>
        <v>6.0237313809644026E-2</v>
      </c>
      <c r="BY14" s="129">
        <f t="shared" si="10"/>
        <v>6.7811876729074183E-2</v>
      </c>
      <c r="BZ14" s="130">
        <f t="shared" si="10"/>
        <v>5.9488240251283228E-2</v>
      </c>
      <c r="CA14" s="131">
        <f t="shared" si="10"/>
        <v>5.5179176323765379E-2</v>
      </c>
      <c r="CB14" s="128">
        <f t="shared" si="10"/>
        <v>5.0541516245487361E-2</v>
      </c>
      <c r="CC14" s="129">
        <f t="shared" si="10"/>
        <v>9.3343158929010073E-2</v>
      </c>
      <c r="CD14" s="130">
        <f t="shared" si="10"/>
        <v>3.9134133661026561E-2</v>
      </c>
      <c r="CE14" s="131">
        <f t="shared" si="10"/>
        <v>6.6847137929528885E-2</v>
      </c>
      <c r="CF14" s="128">
        <f t="shared" si="10"/>
        <v>5.2530095367137424E-2</v>
      </c>
      <c r="CG14" s="129">
        <f t="shared" si="10"/>
        <v>9.3540416519590538E-2</v>
      </c>
      <c r="CH14" s="130">
        <f t="shared" si="10"/>
        <v>5.4493535337510904E-2</v>
      </c>
      <c r="CI14" s="128">
        <f t="shared" si="10"/>
        <v>5.4430799867241954E-2</v>
      </c>
      <c r="CJ14" s="134">
        <f t="shared" si="10"/>
        <v>5.7201979307242468E-2</v>
      </c>
      <c r="CK14" s="135">
        <f t="shared" si="10"/>
        <v>6.2769208513408434E-2</v>
      </c>
      <c r="CN14" s="199"/>
      <c r="CO14" s="199"/>
    </row>
    <row r="15" spans="1:93" ht="14.25" thickTop="1" thickBot="1" x14ac:dyDescent="0.25">
      <c r="A15" s="145" t="s">
        <v>22</v>
      </c>
      <c r="B15" s="182">
        <v>1295</v>
      </c>
      <c r="C15" s="183">
        <v>1231</v>
      </c>
      <c r="D15" s="184">
        <v>592</v>
      </c>
      <c r="E15" s="185">
        <v>554</v>
      </c>
      <c r="F15" s="182">
        <v>1462</v>
      </c>
      <c r="G15" s="186">
        <v>774</v>
      </c>
      <c r="H15" s="184">
        <v>2206</v>
      </c>
      <c r="I15" s="185">
        <v>1956</v>
      </c>
      <c r="J15" s="182">
        <v>171</v>
      </c>
      <c r="K15" s="186">
        <v>497</v>
      </c>
      <c r="L15" s="184">
        <v>542</v>
      </c>
      <c r="M15" s="182">
        <v>1300</v>
      </c>
      <c r="N15" s="187">
        <v>1819</v>
      </c>
      <c r="O15" s="188">
        <v>2523</v>
      </c>
      <c r="P15" s="182">
        <v>1119</v>
      </c>
      <c r="Q15" s="186">
        <v>703</v>
      </c>
      <c r="R15" s="184">
        <v>1781</v>
      </c>
      <c r="S15" s="185">
        <v>1101</v>
      </c>
      <c r="T15" s="182">
        <v>195</v>
      </c>
      <c r="U15" s="186">
        <v>249</v>
      </c>
      <c r="V15" s="184">
        <v>686</v>
      </c>
      <c r="W15" s="185">
        <v>1500</v>
      </c>
      <c r="X15" s="182">
        <v>861</v>
      </c>
      <c r="Y15" s="186">
        <v>491</v>
      </c>
      <c r="Z15" s="184">
        <v>2069</v>
      </c>
      <c r="AA15" s="182">
        <v>2107</v>
      </c>
      <c r="AB15" s="158">
        <f t="shared" si="3"/>
        <v>14798</v>
      </c>
      <c r="AC15" s="159">
        <f t="shared" si="4"/>
        <v>14986</v>
      </c>
      <c r="AE15" s="299" t="s">
        <v>0</v>
      </c>
      <c r="AF15" s="301" t="s">
        <v>1</v>
      </c>
      <c r="AG15" s="302"/>
      <c r="AH15" s="301" t="s">
        <v>2</v>
      </c>
      <c r="AI15" s="302"/>
      <c r="AJ15" s="301" t="s">
        <v>3</v>
      </c>
      <c r="AK15" s="302"/>
      <c r="AL15" s="301" t="s">
        <v>4</v>
      </c>
      <c r="AM15" s="302"/>
      <c r="AN15" s="301" t="s">
        <v>5</v>
      </c>
      <c r="AO15" s="302"/>
      <c r="AP15" s="301" t="s">
        <v>6</v>
      </c>
      <c r="AQ15" s="302"/>
      <c r="AR15" s="301" t="s">
        <v>7</v>
      </c>
      <c r="AS15" s="302"/>
      <c r="AT15" s="301" t="s">
        <v>8</v>
      </c>
      <c r="AU15" s="302"/>
      <c r="AV15" s="301" t="s">
        <v>9</v>
      </c>
      <c r="AW15" s="302"/>
      <c r="AX15" s="301" t="s">
        <v>10</v>
      </c>
      <c r="AY15" s="302"/>
      <c r="AZ15" s="301" t="s">
        <v>11</v>
      </c>
      <c r="BA15" s="302"/>
      <c r="BB15" s="301" t="s">
        <v>12</v>
      </c>
      <c r="BC15" s="302"/>
      <c r="BD15" s="304" t="s">
        <v>40</v>
      </c>
      <c r="BE15" s="305"/>
      <c r="BF15" s="306" t="s">
        <v>41</v>
      </c>
      <c r="BG15" s="307"/>
      <c r="BI15" s="145" t="s">
        <v>22</v>
      </c>
      <c r="BJ15" s="128">
        <f t="shared" ref="BJ15:CK15" si="11">B15/B33</f>
        <v>6.0732542325188765E-2</v>
      </c>
      <c r="BK15" s="129">
        <f t="shared" si="11"/>
        <v>4.7615363787568171E-2</v>
      </c>
      <c r="BL15" s="130">
        <f t="shared" si="11"/>
        <v>6.166024372461202E-2</v>
      </c>
      <c r="BM15" s="131">
        <f t="shared" si="11"/>
        <v>5.3377011272762308E-2</v>
      </c>
      <c r="BN15" s="128">
        <f t="shared" si="11"/>
        <v>7.1814520090382153E-2</v>
      </c>
      <c r="BO15" s="129">
        <f t="shared" si="11"/>
        <v>3.1126839861658491E-2</v>
      </c>
      <c r="BP15" s="130">
        <f t="shared" si="11"/>
        <v>5.9768620119753993E-2</v>
      </c>
      <c r="BQ15" s="131">
        <f t="shared" si="11"/>
        <v>4.5486256453188226E-2</v>
      </c>
      <c r="BR15" s="128">
        <f t="shared" si="11"/>
        <v>3.732809430255403E-2</v>
      </c>
      <c r="BS15" s="129">
        <f t="shared" si="11"/>
        <v>0.10889570552147239</v>
      </c>
      <c r="BT15" s="130">
        <f t="shared" si="11"/>
        <v>3.2017958412098299E-2</v>
      </c>
      <c r="BU15" s="128">
        <f t="shared" si="11"/>
        <v>8.0083779954413847E-2</v>
      </c>
      <c r="BV15" s="132">
        <f t="shared" si="11"/>
        <v>4.5860225897539332E-2</v>
      </c>
      <c r="BW15" s="133">
        <f t="shared" si="11"/>
        <v>7.0133985656307338E-2</v>
      </c>
      <c r="BX15" s="128">
        <f t="shared" si="11"/>
        <v>5.6500883615248673E-2</v>
      </c>
      <c r="BY15" s="129">
        <f t="shared" si="11"/>
        <v>4.5229363700701283E-2</v>
      </c>
      <c r="BZ15" s="130">
        <f t="shared" si="11"/>
        <v>6.8221864705431706E-2</v>
      </c>
      <c r="CA15" s="131">
        <f t="shared" si="11"/>
        <v>4.9072918523801037E-2</v>
      </c>
      <c r="CB15" s="128">
        <f t="shared" si="11"/>
        <v>4.3998194945848376E-2</v>
      </c>
      <c r="CC15" s="129">
        <f t="shared" si="11"/>
        <v>6.1164333087693444E-2</v>
      </c>
      <c r="CD15" s="130">
        <f t="shared" si="11"/>
        <v>3.242272426505341E-2</v>
      </c>
      <c r="CE15" s="131">
        <f t="shared" si="11"/>
        <v>6.5493603458062266E-2</v>
      </c>
      <c r="CF15" s="128">
        <f t="shared" si="11"/>
        <v>4.4869456459429885E-2</v>
      </c>
      <c r="CG15" s="129">
        <f t="shared" si="11"/>
        <v>5.7771502529709376E-2</v>
      </c>
      <c r="CH15" s="130">
        <f t="shared" si="11"/>
        <v>5.4705058036540549E-2</v>
      </c>
      <c r="CI15" s="128">
        <f t="shared" si="11"/>
        <v>4.9950215731828743E-2</v>
      </c>
      <c r="CJ15" s="134">
        <f t="shared" si="11"/>
        <v>5.3254161043634729E-2</v>
      </c>
      <c r="CK15" s="135">
        <f t="shared" si="11"/>
        <v>5.4197934937885391E-2</v>
      </c>
      <c r="CN15" s="199"/>
      <c r="CO15" s="199"/>
    </row>
    <row r="16" spans="1:93" ht="15" thickTop="1" thickBot="1" x14ac:dyDescent="0.3">
      <c r="A16" s="136" t="s">
        <v>23</v>
      </c>
      <c r="B16" s="175">
        <v>1269</v>
      </c>
      <c r="C16" s="176">
        <v>1266</v>
      </c>
      <c r="D16" s="177">
        <v>524</v>
      </c>
      <c r="E16" s="178">
        <v>438</v>
      </c>
      <c r="F16" s="175">
        <v>1296</v>
      </c>
      <c r="G16" s="179">
        <v>694</v>
      </c>
      <c r="H16" s="177">
        <v>2132</v>
      </c>
      <c r="I16" s="178">
        <v>1819</v>
      </c>
      <c r="J16" s="175">
        <v>163</v>
      </c>
      <c r="K16" s="179">
        <v>389</v>
      </c>
      <c r="L16" s="177">
        <v>487</v>
      </c>
      <c r="M16" s="175">
        <v>1271</v>
      </c>
      <c r="N16" s="180">
        <v>1705</v>
      </c>
      <c r="O16" s="181">
        <v>2136</v>
      </c>
      <c r="P16" s="175">
        <v>1195</v>
      </c>
      <c r="Q16" s="179">
        <v>619</v>
      </c>
      <c r="R16" s="177">
        <v>1482</v>
      </c>
      <c r="S16" s="178">
        <v>957</v>
      </c>
      <c r="T16" s="175">
        <v>212</v>
      </c>
      <c r="U16" s="179">
        <v>213</v>
      </c>
      <c r="V16" s="177">
        <v>703</v>
      </c>
      <c r="W16" s="178">
        <v>1655</v>
      </c>
      <c r="X16" s="175">
        <v>941</v>
      </c>
      <c r="Y16" s="179">
        <v>425</v>
      </c>
      <c r="Z16" s="177">
        <v>1904</v>
      </c>
      <c r="AA16" s="175">
        <v>2315</v>
      </c>
      <c r="AB16" s="158">
        <f t="shared" si="3"/>
        <v>14013</v>
      </c>
      <c r="AC16" s="159">
        <f t="shared" si="4"/>
        <v>14197</v>
      </c>
      <c r="AE16" s="300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5.9513201707076864E-2</v>
      </c>
      <c r="BK16" s="129">
        <f t="shared" si="12"/>
        <v>4.8969171856264267E-2</v>
      </c>
      <c r="BL16" s="130">
        <f t="shared" si="12"/>
        <v>5.4577648161649825E-2</v>
      </c>
      <c r="BM16" s="131">
        <f t="shared" si="12"/>
        <v>4.2200597360053958E-2</v>
      </c>
      <c r="BN16" s="128">
        <f t="shared" si="12"/>
        <v>6.3660477453580902E-2</v>
      </c>
      <c r="BO16" s="129">
        <f t="shared" si="12"/>
        <v>2.7909595431512908E-2</v>
      </c>
      <c r="BP16" s="130">
        <f t="shared" si="12"/>
        <v>5.7763689073125797E-2</v>
      </c>
      <c r="BQ16" s="131">
        <f t="shared" si="12"/>
        <v>4.2300358122878003E-2</v>
      </c>
      <c r="BR16" s="128">
        <f t="shared" si="12"/>
        <v>3.5581750709452083E-2</v>
      </c>
      <c r="BS16" s="129">
        <f t="shared" si="12"/>
        <v>8.523225241016652E-2</v>
      </c>
      <c r="BT16" s="130">
        <f t="shared" si="12"/>
        <v>2.876890359168242E-2</v>
      </c>
      <c r="BU16" s="128">
        <f t="shared" si="12"/>
        <v>7.8297295632353853E-2</v>
      </c>
      <c r="BV16" s="132">
        <f t="shared" si="12"/>
        <v>4.2986083098023396E-2</v>
      </c>
      <c r="BW16" s="133">
        <f t="shared" si="12"/>
        <v>5.937621615611275E-2</v>
      </c>
      <c r="BX16" s="128">
        <f t="shared" si="12"/>
        <v>6.033829840949255E-2</v>
      </c>
      <c r="BY16" s="129">
        <f t="shared" si="12"/>
        <v>3.9825001608441102E-2</v>
      </c>
      <c r="BZ16" s="130">
        <f t="shared" si="12"/>
        <v>5.6768558951965066E-2</v>
      </c>
      <c r="CA16" s="131">
        <f t="shared" si="12"/>
        <v>4.2654662150115888E-2</v>
      </c>
      <c r="CB16" s="128">
        <f t="shared" si="12"/>
        <v>4.7833935018050541E-2</v>
      </c>
      <c r="CC16" s="129">
        <f t="shared" si="12"/>
        <v>5.2321296978629327E-2</v>
      </c>
      <c r="CD16" s="130">
        <f t="shared" si="12"/>
        <v>3.3226202854712165E-2</v>
      </c>
      <c r="CE16" s="131">
        <f t="shared" si="12"/>
        <v>7.2261275815395362E-2</v>
      </c>
      <c r="CF16" s="128">
        <f t="shared" si="12"/>
        <v>4.903851164729793E-2</v>
      </c>
      <c r="CG16" s="129">
        <f t="shared" si="12"/>
        <v>5.0005883045064127E-2</v>
      </c>
      <c r="CH16" s="130">
        <f t="shared" si="12"/>
        <v>5.0342402369054226E-2</v>
      </c>
      <c r="CI16" s="128">
        <f t="shared" si="12"/>
        <v>5.4881228960219998E-2</v>
      </c>
      <c r="CJ16" s="134">
        <f t="shared" si="12"/>
        <v>5.0429149797570849E-2</v>
      </c>
      <c r="CK16" s="135">
        <f t="shared" si="12"/>
        <v>5.1344460317173289E-2</v>
      </c>
      <c r="CN16" s="199"/>
      <c r="CO16" s="199"/>
    </row>
    <row r="17" spans="1:93" ht="13.5" thickTop="1" x14ac:dyDescent="0.2">
      <c r="A17" s="145" t="s">
        <v>24</v>
      </c>
      <c r="B17" s="189">
        <v>1188</v>
      </c>
      <c r="C17" s="183">
        <v>1503</v>
      </c>
      <c r="D17" s="184">
        <v>576</v>
      </c>
      <c r="E17" s="185">
        <v>435</v>
      </c>
      <c r="F17" s="182">
        <v>1317</v>
      </c>
      <c r="G17" s="186">
        <v>722</v>
      </c>
      <c r="H17" s="184">
        <v>2256</v>
      </c>
      <c r="I17" s="185">
        <v>1948</v>
      </c>
      <c r="J17" s="182">
        <v>161</v>
      </c>
      <c r="K17" s="186">
        <v>297</v>
      </c>
      <c r="L17" s="184">
        <v>490</v>
      </c>
      <c r="M17" s="182">
        <v>1356</v>
      </c>
      <c r="N17" s="187">
        <v>1746</v>
      </c>
      <c r="O17" s="190">
        <v>2217</v>
      </c>
      <c r="P17" s="182">
        <v>1079</v>
      </c>
      <c r="Q17" s="186">
        <v>590</v>
      </c>
      <c r="R17" s="184">
        <v>1520</v>
      </c>
      <c r="S17" s="185">
        <v>908</v>
      </c>
      <c r="T17" s="182">
        <v>158</v>
      </c>
      <c r="U17" s="186">
        <v>183</v>
      </c>
      <c r="V17" s="184">
        <v>863</v>
      </c>
      <c r="W17" s="191">
        <v>1444</v>
      </c>
      <c r="X17" s="182">
        <v>863</v>
      </c>
      <c r="Y17" s="186">
        <v>341</v>
      </c>
      <c r="Z17" s="184">
        <v>2176</v>
      </c>
      <c r="AA17" s="182">
        <v>2198</v>
      </c>
      <c r="AB17" s="158">
        <f t="shared" si="3"/>
        <v>14393</v>
      </c>
      <c r="AC17" s="159">
        <f t="shared" si="4"/>
        <v>14142</v>
      </c>
      <c r="AE17" s="235" t="s">
        <v>30</v>
      </c>
      <c r="AF17" s="125">
        <f t="shared" ref="AF17:AU18" si="13">SUMIF($A$9:$A$32,$AE17,B$9:B$32)</f>
        <v>1549</v>
      </c>
      <c r="AG17" s="172">
        <f t="shared" si="13"/>
        <v>2676</v>
      </c>
      <c r="AH17" s="126">
        <f t="shared" si="13"/>
        <v>730</v>
      </c>
      <c r="AI17" s="166">
        <f t="shared" si="13"/>
        <v>1030</v>
      </c>
      <c r="AJ17" s="125">
        <f t="shared" si="13"/>
        <v>1121</v>
      </c>
      <c r="AK17" s="127">
        <f t="shared" si="13"/>
        <v>3206</v>
      </c>
      <c r="AL17" s="126">
        <f t="shared" si="13"/>
        <v>2721</v>
      </c>
      <c r="AM17" s="166">
        <f t="shared" si="13"/>
        <v>4313</v>
      </c>
      <c r="AN17" s="125">
        <f t="shared" si="13"/>
        <v>617</v>
      </c>
      <c r="AO17" s="127">
        <f t="shared" si="13"/>
        <v>208</v>
      </c>
      <c r="AP17" s="126">
        <f t="shared" si="13"/>
        <v>1626</v>
      </c>
      <c r="AQ17" s="125">
        <f t="shared" si="13"/>
        <v>876</v>
      </c>
      <c r="AR17" s="165">
        <f t="shared" si="13"/>
        <v>3515</v>
      </c>
      <c r="AS17" s="167">
        <f t="shared" si="13"/>
        <v>2611</v>
      </c>
      <c r="AT17" s="125">
        <f t="shared" si="13"/>
        <v>1756</v>
      </c>
      <c r="AU17" s="127">
        <f t="shared" si="13"/>
        <v>1139</v>
      </c>
      <c r="AV17" s="126">
        <f t="shared" ref="AP17:BE18" si="14">SUMIF($A$9:$A$32,$AE17,R$9:R$32)</f>
        <v>2390</v>
      </c>
      <c r="AW17" s="166">
        <f t="shared" si="14"/>
        <v>2045</v>
      </c>
      <c r="AX17" s="125">
        <f t="shared" si="14"/>
        <v>461</v>
      </c>
      <c r="AY17" s="127">
        <f t="shared" si="14"/>
        <v>202</v>
      </c>
      <c r="AZ17" s="126">
        <f t="shared" si="14"/>
        <v>2032</v>
      </c>
      <c r="BA17" s="166">
        <f t="shared" si="14"/>
        <v>1749</v>
      </c>
      <c r="BB17" s="125">
        <f t="shared" si="14"/>
        <v>2060</v>
      </c>
      <c r="BC17" s="127">
        <f t="shared" si="14"/>
        <v>581</v>
      </c>
      <c r="BD17" s="170">
        <f t="shared" si="14"/>
        <v>2975</v>
      </c>
      <c r="BE17" s="171">
        <f t="shared" si="14"/>
        <v>3814</v>
      </c>
      <c r="BF17" s="156">
        <f>AF17+AH17+AJ17+AL17+AN17+AP17+AR17+AT17+AV17+AX17+AZ17+BB17+BD17</f>
        <v>23553</v>
      </c>
      <c r="BG17" s="157">
        <f>AG17+AI17+AK17+AM17+AO17+AQ17+AS17+AU17+AW17+AY17+BA17+BC17+BE17</f>
        <v>24450</v>
      </c>
      <c r="BI17" s="145" t="s">
        <v>24</v>
      </c>
      <c r="BJ17" s="128">
        <f t="shared" ref="BJ17:CK17" si="15">B17/B33</f>
        <v>5.5714486704497489E-2</v>
      </c>
      <c r="BK17" s="129">
        <f t="shared" si="15"/>
        <v>5.8136386492863498E-2</v>
      </c>
      <c r="BL17" s="130">
        <f t="shared" si="15"/>
        <v>5.9993750650973857E-2</v>
      </c>
      <c r="BM17" s="131">
        <f t="shared" si="15"/>
        <v>4.1911552172656324E-2</v>
      </c>
      <c r="BN17" s="128">
        <f t="shared" si="15"/>
        <v>6.4692012967875037E-2</v>
      </c>
      <c r="BO17" s="129">
        <f t="shared" si="15"/>
        <v>2.9035630982063864E-2</v>
      </c>
      <c r="BP17" s="130">
        <f t="shared" si="15"/>
        <v>6.1123303259367635E-2</v>
      </c>
      <c r="BQ17" s="131">
        <f t="shared" si="15"/>
        <v>4.5300218594483979E-2</v>
      </c>
      <c r="BR17" s="128">
        <f t="shared" si="15"/>
        <v>3.5145164811176598E-2</v>
      </c>
      <c r="BS17" s="129">
        <f t="shared" si="15"/>
        <v>6.5074496056091141E-2</v>
      </c>
      <c r="BT17" s="130">
        <f t="shared" si="15"/>
        <v>2.8946124763705103E-2</v>
      </c>
      <c r="BU17" s="128">
        <f t="shared" si="15"/>
        <v>8.3533542783219367E-2</v>
      </c>
      <c r="BV17" s="132">
        <f t="shared" si="15"/>
        <v>4.4019766034691404E-2</v>
      </c>
      <c r="BW17" s="133">
        <f t="shared" si="15"/>
        <v>6.1627842330572079E-2</v>
      </c>
      <c r="BX17" s="128">
        <f t="shared" si="15"/>
        <v>5.4481191618278212E-2</v>
      </c>
      <c r="BY17" s="129">
        <f t="shared" si="15"/>
        <v>3.7959209933732224E-2</v>
      </c>
      <c r="BZ17" s="130">
        <f t="shared" si="15"/>
        <v>5.8224163027656477E-2</v>
      </c>
      <c r="CA17" s="131">
        <f t="shared" si="15"/>
        <v>4.0470672134070247E-2</v>
      </c>
      <c r="CB17" s="128">
        <f t="shared" si="15"/>
        <v>3.5649819494584838E-2</v>
      </c>
      <c r="CC17" s="129">
        <f t="shared" si="15"/>
        <v>4.4952100221075902E-2</v>
      </c>
      <c r="CD17" s="130">
        <f t="shared" si="15"/>
        <v>4.0788354286794594E-2</v>
      </c>
      <c r="CE17" s="131">
        <f t="shared" si="15"/>
        <v>6.3048508928961272E-2</v>
      </c>
      <c r="CF17" s="128">
        <f t="shared" si="15"/>
        <v>4.4973682839126582E-2</v>
      </c>
      <c r="CG17" s="129">
        <f t="shared" si="15"/>
        <v>4.0122367337333806E-2</v>
      </c>
      <c r="CH17" s="130">
        <f t="shared" si="15"/>
        <v>5.7534174136061975E-2</v>
      </c>
      <c r="CI17" s="128">
        <f t="shared" si="15"/>
        <v>5.2107534019249918E-2</v>
      </c>
      <c r="CJ17" s="134">
        <f t="shared" si="15"/>
        <v>5.179667116509222E-2</v>
      </c>
      <c r="CK17" s="135">
        <f t="shared" si="15"/>
        <v>5.1145548905083091E-2</v>
      </c>
      <c r="CN17" s="199"/>
      <c r="CO17" s="199"/>
    </row>
    <row r="18" spans="1:93" x14ac:dyDescent="0.2">
      <c r="A18" s="136" t="s">
        <v>25</v>
      </c>
      <c r="B18" s="192">
        <v>1314</v>
      </c>
      <c r="C18" s="176">
        <v>1670</v>
      </c>
      <c r="D18" s="177">
        <v>600</v>
      </c>
      <c r="E18" s="178">
        <v>470</v>
      </c>
      <c r="F18" s="175">
        <v>1177</v>
      </c>
      <c r="G18" s="179">
        <v>948</v>
      </c>
      <c r="H18" s="177">
        <v>2355</v>
      </c>
      <c r="I18" s="178">
        <v>2238</v>
      </c>
      <c r="J18" s="175">
        <v>223</v>
      </c>
      <c r="K18" s="176">
        <v>230</v>
      </c>
      <c r="L18" s="177">
        <v>708</v>
      </c>
      <c r="M18" s="175">
        <v>1319</v>
      </c>
      <c r="N18" s="180">
        <v>2006</v>
      </c>
      <c r="O18" s="193">
        <v>2231</v>
      </c>
      <c r="P18" s="175">
        <v>1196</v>
      </c>
      <c r="Q18" s="176">
        <v>672</v>
      </c>
      <c r="R18" s="177">
        <v>1587</v>
      </c>
      <c r="S18" s="178">
        <v>1039</v>
      </c>
      <c r="T18" s="184">
        <v>252</v>
      </c>
      <c r="U18" s="175">
        <v>175</v>
      </c>
      <c r="V18" s="177">
        <v>918</v>
      </c>
      <c r="W18" s="194">
        <v>1640</v>
      </c>
      <c r="X18" s="175">
        <v>1218</v>
      </c>
      <c r="Y18" s="179">
        <v>379</v>
      </c>
      <c r="Z18" s="177">
        <v>2129</v>
      </c>
      <c r="AA18" s="175">
        <v>2202</v>
      </c>
      <c r="AB18" s="158">
        <f t="shared" si="3"/>
        <v>15683</v>
      </c>
      <c r="AC18" s="159">
        <f t="shared" si="4"/>
        <v>15213</v>
      </c>
      <c r="AE18" s="237" t="s">
        <v>31</v>
      </c>
      <c r="AF18" s="125">
        <f t="shared" si="13"/>
        <v>1627</v>
      </c>
      <c r="AG18" s="176">
        <f t="shared" si="13"/>
        <v>2325</v>
      </c>
      <c r="AH18" s="177">
        <f t="shared" si="13"/>
        <v>572</v>
      </c>
      <c r="AI18" s="178">
        <f t="shared" si="13"/>
        <v>919</v>
      </c>
      <c r="AJ18" s="238">
        <f t="shared" si="13"/>
        <v>962</v>
      </c>
      <c r="AK18" s="179">
        <f t="shared" si="13"/>
        <v>2805</v>
      </c>
      <c r="AL18" s="177">
        <f t="shared" si="13"/>
        <v>2454</v>
      </c>
      <c r="AM18" s="178">
        <f t="shared" si="13"/>
        <v>3817</v>
      </c>
      <c r="AN18" s="238">
        <f t="shared" si="13"/>
        <v>450</v>
      </c>
      <c r="AO18" s="179">
        <f t="shared" si="13"/>
        <v>225</v>
      </c>
      <c r="AP18" s="177">
        <f t="shared" si="14"/>
        <v>1654</v>
      </c>
      <c r="AQ18" s="238">
        <f t="shared" si="14"/>
        <v>739</v>
      </c>
      <c r="AR18" s="180">
        <f t="shared" si="14"/>
        <v>3144</v>
      </c>
      <c r="AS18" s="181">
        <f t="shared" si="14"/>
        <v>2184</v>
      </c>
      <c r="AT18" s="238">
        <f t="shared" si="14"/>
        <v>1367</v>
      </c>
      <c r="AU18" s="179">
        <f t="shared" si="14"/>
        <v>1191</v>
      </c>
      <c r="AV18" s="177">
        <f t="shared" si="14"/>
        <v>1683</v>
      </c>
      <c r="AW18" s="178">
        <f t="shared" si="14"/>
        <v>1964</v>
      </c>
      <c r="AX18" s="238">
        <f t="shared" si="14"/>
        <v>444</v>
      </c>
      <c r="AY18" s="179">
        <f t="shared" si="14"/>
        <v>194</v>
      </c>
      <c r="AZ18" s="177">
        <f t="shared" si="14"/>
        <v>1929</v>
      </c>
      <c r="BA18" s="178">
        <f t="shared" si="14"/>
        <v>1451</v>
      </c>
      <c r="BB18" s="238">
        <f t="shared" si="14"/>
        <v>1795</v>
      </c>
      <c r="BC18" s="179">
        <f t="shared" si="14"/>
        <v>524</v>
      </c>
      <c r="BD18" s="177">
        <f t="shared" si="14"/>
        <v>2848</v>
      </c>
      <c r="BE18" s="238">
        <f t="shared" si="14"/>
        <v>3418</v>
      </c>
      <c r="BF18" s="158">
        <f>SUM(AF18,AH18,AJ18,AL18,AN18,AP18,AR18,AT18,AV18,AX18,AZ18,BB18,BD18)</f>
        <v>20929</v>
      </c>
      <c r="BG18" s="159">
        <f>SUM(AG18,AI18,AK18,AM18,AO18,AQ18,AS18,AU18,AW18,AY18,BA18,BC18,BE18)</f>
        <v>21756</v>
      </c>
      <c r="BI18" s="136" t="s">
        <v>25</v>
      </c>
      <c r="BJ18" s="128">
        <f t="shared" ref="BJ18:CK18" si="16">B18/B33</f>
        <v>6.1623598930732076E-2</v>
      </c>
      <c r="BK18" s="129">
        <f t="shared" si="16"/>
        <v>6.4595984992070546E-2</v>
      </c>
      <c r="BL18" s="130">
        <f t="shared" si="16"/>
        <v>6.2493490261431098E-2</v>
      </c>
      <c r="BM18" s="131">
        <f t="shared" si="16"/>
        <v>4.5283746025628673E-2</v>
      </c>
      <c r="BN18" s="128">
        <f t="shared" si="16"/>
        <v>5.781510953924747E-2</v>
      </c>
      <c r="BO18" s="129">
        <f t="shared" si="16"/>
        <v>3.8124346497225126E-2</v>
      </c>
      <c r="BP18" s="130">
        <f t="shared" si="16"/>
        <v>6.3805575875802656E-2</v>
      </c>
      <c r="BQ18" s="131">
        <f t="shared" si="16"/>
        <v>5.2044090972512905E-2</v>
      </c>
      <c r="BR18" s="128">
        <f t="shared" si="16"/>
        <v>4.8679327657716653E-2</v>
      </c>
      <c r="BS18" s="129">
        <f t="shared" si="16"/>
        <v>5.0394390885188434E-2</v>
      </c>
      <c r="BT18" s="130">
        <f t="shared" si="16"/>
        <v>4.1824196597353494E-2</v>
      </c>
      <c r="BU18" s="128">
        <f t="shared" si="16"/>
        <v>8.1254235199901437E-2</v>
      </c>
      <c r="BV18" s="132">
        <f t="shared" si="16"/>
        <v>5.0574828559903189E-2</v>
      </c>
      <c r="BW18" s="133">
        <f t="shared" si="16"/>
        <v>6.201701228665147E-2</v>
      </c>
      <c r="BX18" s="128">
        <f t="shared" si="16"/>
        <v>6.0388790709416815E-2</v>
      </c>
      <c r="BY18" s="129">
        <f t="shared" si="16"/>
        <v>4.3234896738081452E-2</v>
      </c>
      <c r="BZ18" s="130">
        <f t="shared" si="16"/>
        <v>6.0790622845322911E-2</v>
      </c>
      <c r="CA18" s="131">
        <f t="shared" si="16"/>
        <v>4.6309502585131036E-2</v>
      </c>
      <c r="CB18" s="128">
        <f t="shared" si="16"/>
        <v>5.6859205776173288E-2</v>
      </c>
      <c r="CC18" s="129">
        <f t="shared" si="16"/>
        <v>4.2986981085728321E-2</v>
      </c>
      <c r="CD18" s="130">
        <f t="shared" si="16"/>
        <v>4.3387843841572925E-2</v>
      </c>
      <c r="CE18" s="131">
        <f t="shared" si="16"/>
        <v>7.1606339780814737E-2</v>
      </c>
      <c r="CF18" s="128">
        <f t="shared" si="16"/>
        <v>6.3473865235291055E-2</v>
      </c>
      <c r="CG18" s="129">
        <f t="shared" si="16"/>
        <v>4.4593481586068948E-2</v>
      </c>
      <c r="CH18" s="130">
        <f t="shared" si="16"/>
        <v>5.6291478279262841E-2</v>
      </c>
      <c r="CI18" s="128">
        <f t="shared" si="16"/>
        <v>5.2202361196718977E-2</v>
      </c>
      <c r="CJ18" s="134">
        <f t="shared" si="16"/>
        <v>5.6439046333783174E-2</v>
      </c>
      <c r="CK18" s="135">
        <f t="shared" si="16"/>
        <v>5.5018896584148567E-2</v>
      </c>
      <c r="CN18" s="199"/>
      <c r="CO18" s="199"/>
    </row>
    <row r="19" spans="1:93" ht="13.5" thickBot="1" x14ac:dyDescent="0.25">
      <c r="A19" s="145" t="s">
        <v>26</v>
      </c>
      <c r="B19" s="189">
        <v>1278</v>
      </c>
      <c r="C19" s="183">
        <v>1528</v>
      </c>
      <c r="D19" s="184">
        <v>541</v>
      </c>
      <c r="E19" s="185">
        <v>542</v>
      </c>
      <c r="F19" s="182">
        <v>1006</v>
      </c>
      <c r="G19" s="186">
        <v>1026</v>
      </c>
      <c r="H19" s="184">
        <v>2213</v>
      </c>
      <c r="I19" s="185">
        <v>2321</v>
      </c>
      <c r="J19" s="182">
        <v>200</v>
      </c>
      <c r="K19" s="183">
        <v>205</v>
      </c>
      <c r="L19" s="184">
        <v>691</v>
      </c>
      <c r="M19" s="182">
        <v>1076</v>
      </c>
      <c r="N19" s="187">
        <v>1934</v>
      </c>
      <c r="O19" s="190">
        <v>1801</v>
      </c>
      <c r="P19" s="182">
        <v>1127</v>
      </c>
      <c r="Q19" s="183">
        <v>707</v>
      </c>
      <c r="R19" s="184">
        <v>1516</v>
      </c>
      <c r="S19" s="185">
        <v>986</v>
      </c>
      <c r="T19" s="182">
        <v>169</v>
      </c>
      <c r="U19" s="186">
        <v>178</v>
      </c>
      <c r="V19" s="184">
        <v>998</v>
      </c>
      <c r="W19" s="191">
        <v>1348</v>
      </c>
      <c r="X19" s="182">
        <v>1026</v>
      </c>
      <c r="Y19" s="186">
        <v>428</v>
      </c>
      <c r="Z19" s="184">
        <v>2239</v>
      </c>
      <c r="AA19" s="182">
        <v>2534</v>
      </c>
      <c r="AB19" s="158">
        <f t="shared" si="3"/>
        <v>14938</v>
      </c>
      <c r="AC19" s="159">
        <f t="shared" si="4"/>
        <v>14680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5.9935281151807906E-2</v>
      </c>
      <c r="BK19" s="129">
        <f t="shared" si="17"/>
        <v>5.910339225621785E-2</v>
      </c>
      <c r="BL19" s="130">
        <f t="shared" si="17"/>
        <v>5.6348297052390375E-2</v>
      </c>
      <c r="BM19" s="131">
        <f t="shared" si="17"/>
        <v>5.2220830523171786E-2</v>
      </c>
      <c r="BN19" s="128">
        <f t="shared" si="17"/>
        <v>4.9415463208566657E-2</v>
      </c>
      <c r="BO19" s="129">
        <f t="shared" si="17"/>
        <v>4.1261159816617064E-2</v>
      </c>
      <c r="BP19" s="130">
        <f t="shared" si="17"/>
        <v>5.9958275759299899E-2</v>
      </c>
      <c r="BQ19" s="131">
        <f t="shared" si="17"/>
        <v>5.3974233756569463E-2</v>
      </c>
      <c r="BR19" s="128">
        <f t="shared" si="17"/>
        <v>4.3658589827548569E-2</v>
      </c>
      <c r="BS19" s="129">
        <f t="shared" si="17"/>
        <v>4.4916739702015776E-2</v>
      </c>
      <c r="BT19" s="130">
        <f t="shared" si="17"/>
        <v>4.0819943289224954E-2</v>
      </c>
      <c r="BU19" s="128">
        <f t="shared" si="17"/>
        <v>6.628472863919177E-2</v>
      </c>
      <c r="BV19" s="132">
        <f t="shared" si="17"/>
        <v>4.8759580475998383E-2</v>
      </c>
      <c r="BW19" s="133">
        <f t="shared" si="17"/>
        <v>5.0063935064213042E-2</v>
      </c>
      <c r="BX19" s="128">
        <f t="shared" si="17"/>
        <v>5.6904822014642767E-2</v>
      </c>
      <c r="BY19" s="129">
        <f t="shared" si="17"/>
        <v>4.5486714276523191E-2</v>
      </c>
      <c r="BZ19" s="130">
        <f t="shared" si="17"/>
        <v>5.8070941546004749E-2</v>
      </c>
      <c r="CA19" s="131">
        <f t="shared" si="17"/>
        <v>4.3947227669816367E-2</v>
      </c>
      <c r="CB19" s="128">
        <f t="shared" si="17"/>
        <v>3.8131768953068593E-2</v>
      </c>
      <c r="CC19" s="129">
        <f t="shared" si="17"/>
        <v>4.3723900761483664E-2</v>
      </c>
      <c r="CD19" s="130">
        <f t="shared" si="17"/>
        <v>4.7168919557614139E-2</v>
      </c>
      <c r="CE19" s="131">
        <f t="shared" si="17"/>
        <v>5.8856918307645285E-2</v>
      </c>
      <c r="CF19" s="128">
        <f t="shared" si="17"/>
        <v>5.3468132784407735E-2</v>
      </c>
      <c r="CG19" s="129">
        <f t="shared" si="17"/>
        <v>5.0358865748911637E-2</v>
      </c>
      <c r="CH19" s="130">
        <f t="shared" si="17"/>
        <v>5.9199915390920385E-2</v>
      </c>
      <c r="CI19" s="128">
        <f t="shared" si="17"/>
        <v>6.0073016926651179E-2</v>
      </c>
      <c r="CJ19" s="134">
        <f t="shared" si="17"/>
        <v>5.3757984705353125E-2</v>
      </c>
      <c r="CK19" s="135">
        <f t="shared" si="17"/>
        <v>5.3091264172438112E-2</v>
      </c>
      <c r="CN19" s="199"/>
      <c r="CO19" s="199"/>
    </row>
    <row r="20" spans="1:93" ht="14.25" thickTop="1" thickBot="1" x14ac:dyDescent="0.25">
      <c r="A20" s="136" t="s">
        <v>27</v>
      </c>
      <c r="B20" s="192">
        <v>1308</v>
      </c>
      <c r="C20" s="176">
        <v>1780</v>
      </c>
      <c r="D20" s="177">
        <v>552</v>
      </c>
      <c r="E20" s="178">
        <v>474</v>
      </c>
      <c r="F20" s="175">
        <v>971</v>
      </c>
      <c r="G20" s="179">
        <v>1100</v>
      </c>
      <c r="H20" s="177">
        <v>2379</v>
      </c>
      <c r="I20" s="178">
        <v>2258</v>
      </c>
      <c r="J20" s="175">
        <v>255</v>
      </c>
      <c r="K20" s="176">
        <v>222</v>
      </c>
      <c r="L20" s="177">
        <v>827</v>
      </c>
      <c r="M20" s="175">
        <v>1001</v>
      </c>
      <c r="N20" s="180">
        <v>2083</v>
      </c>
      <c r="O20" s="193">
        <v>1973</v>
      </c>
      <c r="P20" s="175">
        <v>1171</v>
      </c>
      <c r="Q20" s="176">
        <v>739</v>
      </c>
      <c r="R20" s="177">
        <v>1420</v>
      </c>
      <c r="S20" s="178">
        <v>1142</v>
      </c>
      <c r="T20" s="175">
        <v>211</v>
      </c>
      <c r="U20" s="179">
        <v>168</v>
      </c>
      <c r="V20" s="177">
        <v>1083</v>
      </c>
      <c r="W20" s="194">
        <v>1280</v>
      </c>
      <c r="X20" s="175">
        <v>978</v>
      </c>
      <c r="Y20" s="179">
        <v>412</v>
      </c>
      <c r="Z20" s="177">
        <v>2197</v>
      </c>
      <c r="AA20" s="175">
        <v>2706</v>
      </c>
      <c r="AB20" s="158">
        <f t="shared" si="3"/>
        <v>15435</v>
      </c>
      <c r="AC20" s="159">
        <f t="shared" si="4"/>
        <v>15255</v>
      </c>
      <c r="AE20" s="229" t="s">
        <v>13</v>
      </c>
      <c r="AF20" s="20">
        <f t="shared" ref="AF20:BG20" si="18">SUM(AF17:AF19)</f>
        <v>3176</v>
      </c>
      <c r="AG20" s="21">
        <f t="shared" si="18"/>
        <v>5001</v>
      </c>
      <c r="AH20" s="20">
        <f t="shared" si="18"/>
        <v>1302</v>
      </c>
      <c r="AI20" s="21">
        <f t="shared" si="18"/>
        <v>1949</v>
      </c>
      <c r="AJ20" s="20">
        <f t="shared" si="18"/>
        <v>2083</v>
      </c>
      <c r="AK20" s="21">
        <f t="shared" si="18"/>
        <v>6011</v>
      </c>
      <c r="AL20" s="20">
        <f t="shared" si="18"/>
        <v>5175</v>
      </c>
      <c r="AM20" s="21">
        <f t="shared" si="18"/>
        <v>8130</v>
      </c>
      <c r="AN20" s="20">
        <f t="shared" si="18"/>
        <v>1067</v>
      </c>
      <c r="AO20" s="21">
        <f t="shared" si="18"/>
        <v>433</v>
      </c>
      <c r="AP20" s="20">
        <f t="shared" si="18"/>
        <v>3280</v>
      </c>
      <c r="AQ20" s="21">
        <f t="shared" si="18"/>
        <v>1615</v>
      </c>
      <c r="AR20" s="20">
        <f t="shared" si="18"/>
        <v>6659</v>
      </c>
      <c r="AS20" s="21">
        <f t="shared" si="18"/>
        <v>4795</v>
      </c>
      <c r="AT20" s="20">
        <f t="shared" si="18"/>
        <v>3123</v>
      </c>
      <c r="AU20" s="21">
        <f t="shared" si="18"/>
        <v>2330</v>
      </c>
      <c r="AV20" s="20">
        <f t="shared" si="18"/>
        <v>4073</v>
      </c>
      <c r="AW20" s="21">
        <f t="shared" si="18"/>
        <v>4009</v>
      </c>
      <c r="AX20" s="20">
        <f t="shared" si="18"/>
        <v>905</v>
      </c>
      <c r="AY20" s="21">
        <f t="shared" si="18"/>
        <v>396</v>
      </c>
      <c r="AZ20" s="20">
        <f t="shared" si="18"/>
        <v>3961</v>
      </c>
      <c r="BA20" s="21">
        <f t="shared" si="18"/>
        <v>3200</v>
      </c>
      <c r="BB20" s="20">
        <f t="shared" si="18"/>
        <v>3855</v>
      </c>
      <c r="BC20" s="21">
        <f t="shared" si="18"/>
        <v>1105</v>
      </c>
      <c r="BD20" s="20">
        <f t="shared" si="18"/>
        <v>5823</v>
      </c>
      <c r="BE20" s="21">
        <f t="shared" si="18"/>
        <v>7232</v>
      </c>
      <c r="BF20" s="160">
        <f t="shared" si="18"/>
        <v>44482</v>
      </c>
      <c r="BG20" s="161">
        <f t="shared" si="18"/>
        <v>46206</v>
      </c>
      <c r="BI20" s="136" t="s">
        <v>27</v>
      </c>
      <c r="BJ20" s="128">
        <f t="shared" ref="BJ20:CK20" si="19">B20/B33</f>
        <v>6.1342212634244712E-2</v>
      </c>
      <c r="BK20" s="129">
        <f t="shared" si="19"/>
        <v>6.8850810350829697E-2</v>
      </c>
      <c r="BL20" s="130">
        <f t="shared" si="19"/>
        <v>5.7494011040516615E-2</v>
      </c>
      <c r="BM20" s="131">
        <f t="shared" si="19"/>
        <v>4.5669139608825515E-2</v>
      </c>
      <c r="BN20" s="128">
        <f t="shared" si="19"/>
        <v>4.7696237351409765E-2</v>
      </c>
      <c r="BO20" s="129">
        <f t="shared" si="19"/>
        <v>4.4237110914501727E-2</v>
      </c>
      <c r="BP20" s="130">
        <f t="shared" si="19"/>
        <v>6.4455823782817195E-2</v>
      </c>
      <c r="BQ20" s="131">
        <f t="shared" si="19"/>
        <v>5.2509185619273521E-2</v>
      </c>
      <c r="BR20" s="128">
        <f t="shared" si="19"/>
        <v>5.5664702030124427E-2</v>
      </c>
      <c r="BS20" s="129">
        <f t="shared" si="19"/>
        <v>4.8641542506573182E-2</v>
      </c>
      <c r="BT20" s="130">
        <f t="shared" si="19"/>
        <v>4.885396975425331E-2</v>
      </c>
      <c r="BU20" s="128">
        <f t="shared" si="19"/>
        <v>6.1664510564898661E-2</v>
      </c>
      <c r="BV20" s="132">
        <f t="shared" si="19"/>
        <v>5.2516135538523599E-2</v>
      </c>
      <c r="BW20" s="133">
        <f t="shared" si="19"/>
        <v>5.4845165953188411E-2</v>
      </c>
      <c r="BX20" s="128">
        <f t="shared" si="19"/>
        <v>5.9126483211310275E-2</v>
      </c>
      <c r="BY20" s="129">
        <f t="shared" si="19"/>
        <v>4.7545518883098499E-2</v>
      </c>
      <c r="BZ20" s="130">
        <f t="shared" si="19"/>
        <v>5.4393625986363291E-2</v>
      </c>
      <c r="CA20" s="131">
        <f t="shared" si="19"/>
        <v>5.0900338741308608E-2</v>
      </c>
      <c r="CB20" s="128">
        <f t="shared" si="19"/>
        <v>4.7608303249097469E-2</v>
      </c>
      <c r="CC20" s="129">
        <f t="shared" si="19"/>
        <v>4.1267501842299187E-2</v>
      </c>
      <c r="CD20" s="130">
        <f t="shared" si="19"/>
        <v>5.1186312505907931E-2</v>
      </c>
      <c r="CE20" s="131">
        <f t="shared" si="19"/>
        <v>5.5887874950879796E-2</v>
      </c>
      <c r="CF20" s="128">
        <f t="shared" si="19"/>
        <v>5.0966699671686905E-2</v>
      </c>
      <c r="CG20" s="129">
        <f t="shared" si="19"/>
        <v>4.8476291328391576E-2</v>
      </c>
      <c r="CH20" s="130">
        <f t="shared" si="19"/>
        <v>5.8089421221014778E-2</v>
      </c>
      <c r="CI20" s="128">
        <f t="shared" si="19"/>
        <v>6.4150585557820869E-2</v>
      </c>
      <c r="CJ20" s="134">
        <f t="shared" si="19"/>
        <v>5.5546558704453443E-2</v>
      </c>
      <c r="CK20" s="135">
        <f t="shared" si="19"/>
        <v>5.5170792571562904E-2</v>
      </c>
      <c r="CN20" s="199"/>
      <c r="CO20" s="199"/>
    </row>
    <row r="21" spans="1:93" ht="13.5" thickTop="1" x14ac:dyDescent="0.2">
      <c r="A21" s="145" t="s">
        <v>28</v>
      </c>
      <c r="B21" s="189">
        <v>1316</v>
      </c>
      <c r="C21" s="183">
        <v>1846</v>
      </c>
      <c r="D21" s="184">
        <v>635</v>
      </c>
      <c r="E21" s="185">
        <v>640</v>
      </c>
      <c r="F21" s="182">
        <v>996</v>
      </c>
      <c r="G21" s="186">
        <v>1659</v>
      </c>
      <c r="H21" s="184">
        <v>2316</v>
      </c>
      <c r="I21" s="185">
        <v>2912</v>
      </c>
      <c r="J21" s="182">
        <v>378</v>
      </c>
      <c r="K21" s="183">
        <v>203</v>
      </c>
      <c r="L21" s="184">
        <v>1216</v>
      </c>
      <c r="M21" s="182">
        <v>848</v>
      </c>
      <c r="N21" s="187">
        <v>2487</v>
      </c>
      <c r="O21" s="190">
        <v>1850</v>
      </c>
      <c r="P21" s="182">
        <v>1472</v>
      </c>
      <c r="Q21" s="183">
        <v>801</v>
      </c>
      <c r="R21" s="184">
        <v>1543</v>
      </c>
      <c r="S21" s="185">
        <v>1429</v>
      </c>
      <c r="T21" s="182">
        <v>356</v>
      </c>
      <c r="U21" s="186">
        <v>152</v>
      </c>
      <c r="V21" s="184">
        <v>1454</v>
      </c>
      <c r="W21" s="191">
        <v>1410</v>
      </c>
      <c r="X21" s="182">
        <v>1337</v>
      </c>
      <c r="Y21" s="186">
        <v>374</v>
      </c>
      <c r="Z21" s="184">
        <v>2380</v>
      </c>
      <c r="AA21" s="182">
        <v>3028</v>
      </c>
      <c r="AB21" s="158">
        <f t="shared" si="3"/>
        <v>17886</v>
      </c>
      <c r="AC21" s="159">
        <f t="shared" si="4"/>
        <v>17152</v>
      </c>
      <c r="BF21" s="200">
        <f>BF20/2</f>
        <v>22241</v>
      </c>
      <c r="BI21" s="145" t="s">
        <v>28</v>
      </c>
      <c r="BJ21" s="128">
        <f t="shared" ref="BJ21:CK21" si="20">B21/B33</f>
        <v>6.1717394362894529E-2</v>
      </c>
      <c r="BK21" s="129">
        <f t="shared" si="20"/>
        <v>7.1403705566085177E-2</v>
      </c>
      <c r="BL21" s="130">
        <f t="shared" si="20"/>
        <v>6.6138943860014579E-2</v>
      </c>
      <c r="BM21" s="131">
        <f t="shared" si="20"/>
        <v>6.1662973311494361E-2</v>
      </c>
      <c r="BN21" s="128">
        <f t="shared" si="20"/>
        <v>4.8924255820807547E-2</v>
      </c>
      <c r="BO21" s="129">
        <f t="shared" si="20"/>
        <v>6.671760637014397E-2</v>
      </c>
      <c r="BP21" s="130">
        <f t="shared" si="20"/>
        <v>6.2748923026904005E-2</v>
      </c>
      <c r="BQ21" s="131">
        <f t="shared" si="20"/>
        <v>6.7717780568345654E-2</v>
      </c>
      <c r="BR21" s="128">
        <f t="shared" si="20"/>
        <v>8.2514734774066803E-2</v>
      </c>
      <c r="BS21" s="129">
        <f t="shared" si="20"/>
        <v>4.4478527607361963E-2</v>
      </c>
      <c r="BT21" s="130">
        <f t="shared" si="20"/>
        <v>7.1833648393194713E-2</v>
      </c>
      <c r="BU21" s="128">
        <f t="shared" si="20"/>
        <v>5.2239265693340725E-2</v>
      </c>
      <c r="BV21" s="132">
        <f t="shared" si="20"/>
        <v>6.270169423154498E-2</v>
      </c>
      <c r="BW21" s="133">
        <f t="shared" si="20"/>
        <v>5.142602991049091E-2</v>
      </c>
      <c r="BX21" s="128">
        <f t="shared" si="20"/>
        <v>7.4324665488513006E-2</v>
      </c>
      <c r="BY21" s="129">
        <f t="shared" si="20"/>
        <v>5.1534452808338162E-2</v>
      </c>
      <c r="BZ21" s="130">
        <f t="shared" si="20"/>
        <v>5.910518654715391E-2</v>
      </c>
      <c r="CA21" s="131">
        <f t="shared" si="20"/>
        <v>6.3692280263861645E-2</v>
      </c>
      <c r="CB21" s="128">
        <f t="shared" si="20"/>
        <v>8.0324909747292422E-2</v>
      </c>
      <c r="CC21" s="129">
        <f t="shared" si="20"/>
        <v>3.733726357160403E-2</v>
      </c>
      <c r="CD21" s="130">
        <f t="shared" si="20"/>
        <v>6.8721051139049055E-2</v>
      </c>
      <c r="CE21" s="131">
        <f t="shared" si="20"/>
        <v>6.1563987250578524E-2</v>
      </c>
      <c r="CF21" s="128">
        <f t="shared" si="20"/>
        <v>6.9675334827244778E-2</v>
      </c>
      <c r="CG21" s="129">
        <f t="shared" si="20"/>
        <v>4.4005177079656427E-2</v>
      </c>
      <c r="CH21" s="130">
        <f t="shared" si="20"/>
        <v>6.2928002961317786E-2</v>
      </c>
      <c r="CI21" s="128">
        <f t="shared" si="20"/>
        <v>7.178417334408041E-2</v>
      </c>
      <c r="CJ21" s="134">
        <f t="shared" si="20"/>
        <v>6.4367071524966263E-2</v>
      </c>
      <c r="CK21" s="135">
        <f t="shared" si="20"/>
        <v>6.2031428003110248E-2</v>
      </c>
      <c r="CN21" s="199"/>
      <c r="CO21" s="199"/>
    </row>
    <row r="22" spans="1:93" x14ac:dyDescent="0.2">
      <c r="A22" s="136" t="s">
        <v>29</v>
      </c>
      <c r="B22" s="192">
        <v>1570</v>
      </c>
      <c r="C22" s="176">
        <v>1860</v>
      </c>
      <c r="D22" s="177">
        <v>823</v>
      </c>
      <c r="E22" s="178">
        <v>686</v>
      </c>
      <c r="F22" s="175">
        <v>1193</v>
      </c>
      <c r="G22" s="179">
        <v>2097</v>
      </c>
      <c r="H22" s="177">
        <v>2486</v>
      </c>
      <c r="I22" s="178">
        <v>3316</v>
      </c>
      <c r="J22" s="175">
        <v>569</v>
      </c>
      <c r="K22" s="176">
        <v>196</v>
      </c>
      <c r="L22" s="177">
        <v>1875</v>
      </c>
      <c r="M22" s="175">
        <v>766</v>
      </c>
      <c r="N22" s="180">
        <v>3266</v>
      </c>
      <c r="O22" s="193">
        <v>2265</v>
      </c>
      <c r="P22" s="175">
        <v>1747</v>
      </c>
      <c r="Q22" s="176">
        <v>968</v>
      </c>
      <c r="R22" s="177">
        <v>2178</v>
      </c>
      <c r="S22" s="178">
        <v>1956</v>
      </c>
      <c r="T22" s="175">
        <v>584</v>
      </c>
      <c r="U22" s="179">
        <v>195</v>
      </c>
      <c r="V22" s="177">
        <v>1955</v>
      </c>
      <c r="W22" s="194">
        <v>1489</v>
      </c>
      <c r="X22" s="175">
        <v>1803</v>
      </c>
      <c r="Y22" s="179">
        <v>426</v>
      </c>
      <c r="Z22" s="177">
        <v>2840</v>
      </c>
      <c r="AA22" s="175">
        <v>3701</v>
      </c>
      <c r="AB22" s="158">
        <f t="shared" si="3"/>
        <v>22889</v>
      </c>
      <c r="AC22" s="159">
        <f t="shared" si="4"/>
        <v>19921</v>
      </c>
      <c r="BI22" s="136" t="s">
        <v>29</v>
      </c>
      <c r="BJ22" s="128">
        <f t="shared" ref="BJ22:CK22" si="21">B22/B33</f>
        <v>7.3629414247526143E-2</v>
      </c>
      <c r="BK22" s="129">
        <f t="shared" si="21"/>
        <v>7.1945228793563604E-2</v>
      </c>
      <c r="BL22" s="130">
        <f t="shared" si="21"/>
        <v>8.5720237475263E-2</v>
      </c>
      <c r="BM22" s="131">
        <f t="shared" si="21"/>
        <v>6.6094999518258021E-2</v>
      </c>
      <c r="BN22" s="128">
        <f t="shared" si="21"/>
        <v>5.860104135966205E-2</v>
      </c>
      <c r="BO22" s="129">
        <f t="shared" si="21"/>
        <v>8.4332019625191018E-2</v>
      </c>
      <c r="BP22" s="130">
        <f t="shared" si="21"/>
        <v>6.7354845701590393E-2</v>
      </c>
      <c r="BQ22" s="131">
        <f t="shared" si="21"/>
        <v>7.7112692432910093E-2</v>
      </c>
      <c r="BR22" s="128">
        <f t="shared" si="21"/>
        <v>0.12420868805937568</v>
      </c>
      <c r="BS22" s="129">
        <f t="shared" si="21"/>
        <v>4.2944785276073622E-2</v>
      </c>
      <c r="BT22" s="130">
        <f t="shared" si="21"/>
        <v>0.11076323251417769</v>
      </c>
      <c r="BU22" s="128">
        <f t="shared" si="21"/>
        <v>4.718782726544693E-2</v>
      </c>
      <c r="BV22" s="132">
        <f t="shared" si="21"/>
        <v>8.2341670028237196E-2</v>
      </c>
      <c r="BW22" s="133">
        <f t="shared" si="21"/>
        <v>6.2962139322844279E-2</v>
      </c>
      <c r="BX22" s="128">
        <f t="shared" si="21"/>
        <v>8.8210047967684932E-2</v>
      </c>
      <c r="BY22" s="129">
        <f t="shared" si="21"/>
        <v>6.2278839348903041E-2</v>
      </c>
      <c r="BZ22" s="130">
        <f t="shared" si="21"/>
        <v>8.3429096759365662E-2</v>
      </c>
      <c r="CA22" s="131">
        <f t="shared" si="21"/>
        <v>8.7181315742556609E-2</v>
      </c>
      <c r="CB22" s="128">
        <f t="shared" si="21"/>
        <v>0.13176895306859207</v>
      </c>
      <c r="CC22" s="129">
        <f t="shared" si="21"/>
        <v>4.7899778924097275E-2</v>
      </c>
      <c r="CD22" s="130">
        <f t="shared" si="21"/>
        <v>9.240003781075716E-2</v>
      </c>
      <c r="CE22" s="131">
        <f t="shared" si="21"/>
        <v>6.5013317032703133E-2</v>
      </c>
      <c r="CF22" s="128">
        <f t="shared" si="21"/>
        <v>9.3960081296576167E-2</v>
      </c>
      <c r="CG22" s="129">
        <f t="shared" si="21"/>
        <v>5.0123543946346626E-2</v>
      </c>
      <c r="CH22" s="130">
        <f t="shared" si="21"/>
        <v>7.5090558155522069E-2</v>
      </c>
      <c r="CI22" s="128">
        <f t="shared" si="21"/>
        <v>8.7738845953250197E-2</v>
      </c>
      <c r="CJ22" s="134">
        <f t="shared" si="21"/>
        <v>8.2371569950517323E-2</v>
      </c>
      <c r="CK22" s="135">
        <f t="shared" si="21"/>
        <v>7.204571345906946E-2</v>
      </c>
      <c r="CN22" s="199"/>
      <c r="CO22" s="199"/>
    </row>
    <row r="23" spans="1:93" x14ac:dyDescent="0.2">
      <c r="A23" s="145" t="s">
        <v>30</v>
      </c>
      <c r="B23" s="189">
        <v>1549</v>
      </c>
      <c r="C23" s="183">
        <v>2676</v>
      </c>
      <c r="D23" s="184">
        <v>730</v>
      </c>
      <c r="E23" s="185">
        <v>1030</v>
      </c>
      <c r="F23" s="182">
        <v>1121</v>
      </c>
      <c r="G23" s="186">
        <v>3206</v>
      </c>
      <c r="H23" s="184">
        <v>2721</v>
      </c>
      <c r="I23" s="185">
        <v>4313</v>
      </c>
      <c r="J23" s="182">
        <v>617</v>
      </c>
      <c r="K23" s="183">
        <v>208</v>
      </c>
      <c r="L23" s="184">
        <v>1626</v>
      </c>
      <c r="M23" s="182">
        <v>876</v>
      </c>
      <c r="N23" s="187">
        <v>3515</v>
      </c>
      <c r="O23" s="190">
        <v>2611</v>
      </c>
      <c r="P23" s="182">
        <v>1756</v>
      </c>
      <c r="Q23" s="183">
        <v>1139</v>
      </c>
      <c r="R23" s="184">
        <v>2390</v>
      </c>
      <c r="S23" s="185">
        <v>2045</v>
      </c>
      <c r="T23" s="182">
        <v>461</v>
      </c>
      <c r="U23" s="186">
        <v>202</v>
      </c>
      <c r="V23" s="184">
        <v>2032</v>
      </c>
      <c r="W23" s="191">
        <v>1749</v>
      </c>
      <c r="X23" s="182">
        <v>2060</v>
      </c>
      <c r="Y23" s="186">
        <v>581</v>
      </c>
      <c r="Z23" s="184">
        <v>2975</v>
      </c>
      <c r="AA23" s="182">
        <v>3814</v>
      </c>
      <c r="AB23" s="158">
        <f t="shared" si="3"/>
        <v>23553</v>
      </c>
      <c r="AC23" s="159">
        <f t="shared" si="4"/>
        <v>24450</v>
      </c>
      <c r="BI23" s="145" t="s">
        <v>30</v>
      </c>
      <c r="BJ23" s="128">
        <f t="shared" ref="BJ23:CK23" si="22">B23/B33</f>
        <v>7.2644562209820379E-2</v>
      </c>
      <c r="BK23" s="129">
        <f t="shared" si="22"/>
        <v>0.10350829690944958</v>
      </c>
      <c r="BL23" s="130">
        <f t="shared" si="22"/>
        <v>7.6033746484741177E-2</v>
      </c>
      <c r="BM23" s="131">
        <f t="shared" si="22"/>
        <v>9.9238847673186248E-2</v>
      </c>
      <c r="BN23" s="128">
        <f t="shared" si="22"/>
        <v>5.5064348167796442E-2</v>
      </c>
      <c r="BO23" s="129">
        <f t="shared" si="22"/>
        <v>0.12893107053808414</v>
      </c>
      <c r="BP23" s="130">
        <f t="shared" si="22"/>
        <v>7.3721856457774529E-2</v>
      </c>
      <c r="BQ23" s="131">
        <f t="shared" si="22"/>
        <v>0.10029766057392679</v>
      </c>
      <c r="BR23" s="128">
        <f t="shared" si="22"/>
        <v>0.13468674961798735</v>
      </c>
      <c r="BS23" s="129">
        <f t="shared" si="22"/>
        <v>4.5574057843996492E-2</v>
      </c>
      <c r="BT23" s="130">
        <f t="shared" si="22"/>
        <v>9.6053875236294897E-2</v>
      </c>
      <c r="BU23" s="128">
        <f t="shared" si="22"/>
        <v>5.3964147107743485E-2</v>
      </c>
      <c r="BV23" s="132">
        <f t="shared" si="22"/>
        <v>8.8619402985074633E-2</v>
      </c>
      <c r="BW23" s="133">
        <f t="shared" si="22"/>
        <v>7.2580196808806355E-2</v>
      </c>
      <c r="BX23" s="128">
        <f t="shared" si="22"/>
        <v>8.8664478667003277E-2</v>
      </c>
      <c r="BY23" s="129">
        <f t="shared" si="22"/>
        <v>7.3280576465289834E-2</v>
      </c>
      <c r="BZ23" s="130">
        <f t="shared" si="22"/>
        <v>9.154983528690723E-2</v>
      </c>
      <c r="CA23" s="131">
        <f t="shared" si="22"/>
        <v>9.1148154751292565E-2</v>
      </c>
      <c r="CB23" s="128">
        <f t="shared" si="22"/>
        <v>0.10401624548736461</v>
      </c>
      <c r="CC23" s="129">
        <f t="shared" si="22"/>
        <v>4.9619258167526409E-2</v>
      </c>
      <c r="CD23" s="130">
        <f t="shared" si="22"/>
        <v>9.6039323187446832E-2</v>
      </c>
      <c r="CE23" s="131">
        <f t="shared" si="22"/>
        <v>7.6365541632100603E-2</v>
      </c>
      <c r="CF23" s="128">
        <f t="shared" si="22"/>
        <v>0.10735317108760227</v>
      </c>
      <c r="CG23" s="129">
        <f t="shared" si="22"/>
        <v>6.8360983645134724E-2</v>
      </c>
      <c r="CH23" s="130">
        <f t="shared" si="22"/>
        <v>7.8660003701647233E-2</v>
      </c>
      <c r="CI23" s="128">
        <f t="shared" si="22"/>
        <v>9.0417713716751225E-2</v>
      </c>
      <c r="CJ23" s="134">
        <f t="shared" si="22"/>
        <v>8.4761133603238864E-2</v>
      </c>
      <c r="CK23" s="135">
        <f t="shared" si="22"/>
        <v>8.8425164101914977E-2</v>
      </c>
      <c r="CN23" s="199"/>
      <c r="CO23" s="199"/>
    </row>
    <row r="24" spans="1:93" x14ac:dyDescent="0.2">
      <c r="A24" s="136" t="s">
        <v>31</v>
      </c>
      <c r="B24" s="192">
        <v>1627</v>
      </c>
      <c r="C24" s="176">
        <v>2325</v>
      </c>
      <c r="D24" s="177">
        <v>572</v>
      </c>
      <c r="E24" s="178">
        <v>919</v>
      </c>
      <c r="F24" s="175">
        <v>962</v>
      </c>
      <c r="G24" s="179">
        <v>2805</v>
      </c>
      <c r="H24" s="177">
        <v>2454</v>
      </c>
      <c r="I24" s="178">
        <v>3817</v>
      </c>
      <c r="J24" s="175">
        <v>450</v>
      </c>
      <c r="K24" s="176">
        <v>225</v>
      </c>
      <c r="L24" s="177">
        <v>1654</v>
      </c>
      <c r="M24" s="175">
        <v>739</v>
      </c>
      <c r="N24" s="180">
        <v>3144</v>
      </c>
      <c r="O24" s="193">
        <v>2184</v>
      </c>
      <c r="P24" s="175">
        <v>1367</v>
      </c>
      <c r="Q24" s="176">
        <v>1191</v>
      </c>
      <c r="R24" s="177">
        <v>1683</v>
      </c>
      <c r="S24" s="178">
        <v>1964</v>
      </c>
      <c r="T24" s="175">
        <v>444</v>
      </c>
      <c r="U24" s="179">
        <v>194</v>
      </c>
      <c r="V24" s="177">
        <v>1929</v>
      </c>
      <c r="W24" s="194">
        <v>1451</v>
      </c>
      <c r="X24" s="175">
        <v>1795</v>
      </c>
      <c r="Y24" s="179">
        <v>524</v>
      </c>
      <c r="Z24" s="177">
        <v>2848</v>
      </c>
      <c r="AA24" s="175">
        <v>3418</v>
      </c>
      <c r="AB24" s="158">
        <f t="shared" si="3"/>
        <v>20929</v>
      </c>
      <c r="AC24" s="159">
        <f t="shared" si="4"/>
        <v>21756</v>
      </c>
      <c r="BI24" s="136" t="s">
        <v>31</v>
      </c>
      <c r="BJ24" s="128">
        <f t="shared" ref="BJ24:CK24" si="23">B24/B33</f>
        <v>7.6302584064156076E-2</v>
      </c>
      <c r="BK24" s="129">
        <f t="shared" si="23"/>
        <v>8.9931535991954512E-2</v>
      </c>
      <c r="BL24" s="130">
        <f t="shared" si="23"/>
        <v>5.9577127382564314E-2</v>
      </c>
      <c r="BM24" s="131">
        <f t="shared" si="23"/>
        <v>8.8544175739473943E-2</v>
      </c>
      <c r="BN24" s="128">
        <f t="shared" si="23"/>
        <v>4.7254150702426563E-2</v>
      </c>
      <c r="BO24" s="129">
        <f t="shared" si="23"/>
        <v>0.1128046328319794</v>
      </c>
      <c r="BP24" s="130">
        <f t="shared" si="23"/>
        <v>6.6487848492237669E-2</v>
      </c>
      <c r="BQ24" s="131">
        <f t="shared" si="23"/>
        <v>8.8763313334263516E-2</v>
      </c>
      <c r="BR24" s="128">
        <f t="shared" si="23"/>
        <v>9.8231827111984277E-2</v>
      </c>
      <c r="BS24" s="129">
        <f t="shared" si="23"/>
        <v>4.9298860648553898E-2</v>
      </c>
      <c r="BT24" s="130">
        <f t="shared" si="23"/>
        <v>9.7707939508506619E-2</v>
      </c>
      <c r="BU24" s="128">
        <f t="shared" si="23"/>
        <v>4.5524548758701412E-2</v>
      </c>
      <c r="BV24" s="132">
        <f t="shared" si="23"/>
        <v>7.926583299717628E-2</v>
      </c>
      <c r="BW24" s="133">
        <f t="shared" si="23"/>
        <v>6.0710513148384944E-2</v>
      </c>
      <c r="BX24" s="128">
        <f t="shared" si="23"/>
        <v>6.9022973996465536E-2</v>
      </c>
      <c r="BY24" s="129">
        <f t="shared" si="23"/>
        <v>7.6626133950974715E-2</v>
      </c>
      <c r="BZ24" s="130">
        <f t="shared" si="23"/>
        <v>6.446793840496437E-2</v>
      </c>
      <c r="CA24" s="131">
        <f t="shared" si="23"/>
        <v>8.7537885541094665E-2</v>
      </c>
      <c r="CB24" s="128">
        <f t="shared" si="23"/>
        <v>0.10018050541516245</v>
      </c>
      <c r="CC24" s="129">
        <f t="shared" si="23"/>
        <v>4.7654139032178827E-2</v>
      </c>
      <c r="CD24" s="130">
        <f t="shared" si="23"/>
        <v>9.1171188203043763E-2</v>
      </c>
      <c r="CE24" s="131">
        <f t="shared" si="23"/>
        <v>6.33541457450989E-2</v>
      </c>
      <c r="CF24" s="128">
        <f t="shared" si="23"/>
        <v>9.3543175777789353E-2</v>
      </c>
      <c r="CG24" s="129">
        <f t="shared" si="23"/>
        <v>6.1654312272032004E-2</v>
      </c>
      <c r="CH24" s="130">
        <f t="shared" si="23"/>
        <v>7.5302080854551701E-2</v>
      </c>
      <c r="CI24" s="128">
        <f t="shared" si="23"/>
        <v>8.1029823147314023E-2</v>
      </c>
      <c r="CJ24" s="134">
        <f t="shared" si="23"/>
        <v>7.531803868645974E-2</v>
      </c>
      <c r="CK24" s="135">
        <f t="shared" si="23"/>
        <v>7.8682121480624215E-2</v>
      </c>
      <c r="CN24" s="199"/>
      <c r="CO24" s="199"/>
    </row>
    <row r="25" spans="1:93" x14ac:dyDescent="0.2">
      <c r="A25" s="145" t="s">
        <v>32</v>
      </c>
      <c r="B25" s="189">
        <v>1354</v>
      </c>
      <c r="C25" s="183">
        <v>1977</v>
      </c>
      <c r="D25" s="184">
        <v>429</v>
      </c>
      <c r="E25" s="185">
        <v>844</v>
      </c>
      <c r="F25" s="182">
        <v>699</v>
      </c>
      <c r="G25" s="186">
        <v>2288</v>
      </c>
      <c r="H25" s="184">
        <v>2098</v>
      </c>
      <c r="I25" s="185">
        <v>3275</v>
      </c>
      <c r="J25" s="182">
        <v>343</v>
      </c>
      <c r="K25" s="183">
        <v>147</v>
      </c>
      <c r="L25" s="184">
        <v>1327</v>
      </c>
      <c r="M25" s="182">
        <v>613</v>
      </c>
      <c r="N25" s="187">
        <v>2999</v>
      </c>
      <c r="O25" s="190">
        <v>2012</v>
      </c>
      <c r="P25" s="182">
        <v>870</v>
      </c>
      <c r="Q25" s="183">
        <v>1131</v>
      </c>
      <c r="R25" s="184">
        <v>1386</v>
      </c>
      <c r="S25" s="185">
        <v>1611</v>
      </c>
      <c r="T25" s="182">
        <v>245</v>
      </c>
      <c r="U25" s="186">
        <v>181</v>
      </c>
      <c r="V25" s="184">
        <v>1847</v>
      </c>
      <c r="W25" s="191">
        <v>1183</v>
      </c>
      <c r="X25" s="182">
        <v>1164</v>
      </c>
      <c r="Y25" s="186">
        <v>506</v>
      </c>
      <c r="Z25" s="184">
        <v>2709</v>
      </c>
      <c r="AA25" s="182">
        <v>2795</v>
      </c>
      <c r="AB25" s="158">
        <f t="shared" si="3"/>
        <v>17470</v>
      </c>
      <c r="AC25" s="159">
        <f t="shared" si="4"/>
        <v>18563</v>
      </c>
      <c r="BI25" s="145" t="s">
        <v>32</v>
      </c>
      <c r="BJ25" s="128">
        <f t="shared" ref="BJ25:CK25" si="24">B25/B33</f>
        <v>6.3499507573981151E-2</v>
      </c>
      <c r="BK25" s="129">
        <f t="shared" si="24"/>
        <v>7.6470815766061961E-2</v>
      </c>
      <c r="BL25" s="130">
        <f t="shared" si="24"/>
        <v>4.4682845536923234E-2</v>
      </c>
      <c r="BM25" s="131">
        <f t="shared" si="24"/>
        <v>8.1318046054533188E-2</v>
      </c>
      <c r="BN25" s="128">
        <f t="shared" si="24"/>
        <v>3.4335396404361923E-2</v>
      </c>
      <c r="BO25" s="129">
        <f t="shared" si="24"/>
        <v>9.20131907021636E-2</v>
      </c>
      <c r="BP25" s="130">
        <f t="shared" si="24"/>
        <v>5.6842504538188517E-2</v>
      </c>
      <c r="BQ25" s="131">
        <f t="shared" si="24"/>
        <v>7.6159248407050836E-2</v>
      </c>
      <c r="BR25" s="128">
        <f t="shared" si="24"/>
        <v>7.4874481554245795E-2</v>
      </c>
      <c r="BS25" s="129">
        <f t="shared" si="24"/>
        <v>3.2208588957055216E-2</v>
      </c>
      <c r="BT25" s="130">
        <f t="shared" si="24"/>
        <v>7.8390831758034032E-2</v>
      </c>
      <c r="BU25" s="128">
        <f t="shared" si="24"/>
        <v>3.7762582393888994E-2</v>
      </c>
      <c r="BV25" s="132">
        <f t="shared" si="24"/>
        <v>7.5610125050423554E-2</v>
      </c>
      <c r="BW25" s="133">
        <f t="shared" si="24"/>
        <v>5.5929282259409574E-2</v>
      </c>
      <c r="BX25" s="128">
        <f t="shared" si="24"/>
        <v>4.3928300934107552E-2</v>
      </c>
      <c r="BY25" s="129">
        <f t="shared" si="24"/>
        <v>7.276587531364602E-2</v>
      </c>
      <c r="BZ25" s="130">
        <f t="shared" si="24"/>
        <v>5.30912433923236E-2</v>
      </c>
      <c r="CA25" s="131">
        <f t="shared" si="24"/>
        <v>7.1804243180602606E-2</v>
      </c>
      <c r="CB25" s="128">
        <f t="shared" si="24"/>
        <v>5.5279783393501807E-2</v>
      </c>
      <c r="CC25" s="129">
        <f t="shared" si="24"/>
        <v>4.4460820437239007E-2</v>
      </c>
      <c r="CD25" s="130">
        <f t="shared" si="24"/>
        <v>8.7295585594101527E-2</v>
      </c>
      <c r="CE25" s="131">
        <f t="shared" si="24"/>
        <v>5.1652621927258439E-2</v>
      </c>
      <c r="CF25" s="128">
        <f t="shared" si="24"/>
        <v>6.0659752983480121E-2</v>
      </c>
      <c r="CG25" s="129">
        <f t="shared" si="24"/>
        <v>5.9536416048946932E-2</v>
      </c>
      <c r="CH25" s="130">
        <f t="shared" si="24"/>
        <v>7.1626873958911721E-2</v>
      </c>
      <c r="CI25" s="128">
        <f t="shared" si="24"/>
        <v>6.6260490256507515E-2</v>
      </c>
      <c r="CJ25" s="134">
        <f t="shared" si="24"/>
        <v>6.2869995501574447E-2</v>
      </c>
      <c r="CK25" s="135">
        <f t="shared" si="24"/>
        <v>6.7134409866006037E-2</v>
      </c>
      <c r="CN25" s="199"/>
      <c r="CO25" s="199"/>
    </row>
    <row r="26" spans="1:93" x14ac:dyDescent="0.2">
      <c r="A26" s="136" t="s">
        <v>33</v>
      </c>
      <c r="B26" s="192">
        <v>1269</v>
      </c>
      <c r="C26" s="176">
        <v>1282</v>
      </c>
      <c r="D26" s="177">
        <v>337</v>
      </c>
      <c r="E26" s="178">
        <v>637</v>
      </c>
      <c r="F26" s="175">
        <v>705</v>
      </c>
      <c r="G26" s="179">
        <v>1722</v>
      </c>
      <c r="H26" s="177">
        <v>1713</v>
      </c>
      <c r="I26" s="178">
        <v>2812</v>
      </c>
      <c r="J26" s="175">
        <v>328</v>
      </c>
      <c r="K26" s="176">
        <v>86</v>
      </c>
      <c r="L26" s="177">
        <v>1047</v>
      </c>
      <c r="M26" s="175">
        <v>485</v>
      </c>
      <c r="N26" s="180">
        <v>2211</v>
      </c>
      <c r="O26" s="193">
        <v>1677</v>
      </c>
      <c r="P26" s="175">
        <v>639</v>
      </c>
      <c r="Q26" s="176">
        <v>1062</v>
      </c>
      <c r="R26" s="177">
        <v>1033</v>
      </c>
      <c r="S26" s="178">
        <v>1490</v>
      </c>
      <c r="T26" s="175">
        <v>146</v>
      </c>
      <c r="U26" s="179">
        <v>190</v>
      </c>
      <c r="V26" s="177">
        <v>1695</v>
      </c>
      <c r="W26" s="194">
        <v>943</v>
      </c>
      <c r="X26" s="175">
        <v>649</v>
      </c>
      <c r="Y26" s="179">
        <v>470</v>
      </c>
      <c r="Z26" s="177">
        <v>2478</v>
      </c>
      <c r="AA26" s="175">
        <v>2244</v>
      </c>
      <c r="AB26" s="158">
        <f t="shared" si="3"/>
        <v>14250</v>
      </c>
      <c r="AC26" s="159">
        <f t="shared" si="4"/>
        <v>15100</v>
      </c>
      <c r="BI26" s="136" t="s">
        <v>33</v>
      </c>
      <c r="BJ26" s="128">
        <f t="shared" ref="BJ26:CK26" si="25">B26/B33</f>
        <v>5.9513201707076864E-2</v>
      </c>
      <c r="BK26" s="129">
        <f t="shared" si="25"/>
        <v>4.9588055544811049E-2</v>
      </c>
      <c r="BL26" s="130">
        <f t="shared" si="25"/>
        <v>3.5100510363503805E-2</v>
      </c>
      <c r="BM26" s="131">
        <f t="shared" si="25"/>
        <v>6.1373928124096734E-2</v>
      </c>
      <c r="BN26" s="128">
        <f t="shared" si="25"/>
        <v>3.4630120837017386E-2</v>
      </c>
      <c r="BO26" s="129">
        <f t="shared" si="25"/>
        <v>6.925118635888361E-2</v>
      </c>
      <c r="BP26" s="130">
        <f t="shared" si="25"/>
        <v>4.6411444363163454E-2</v>
      </c>
      <c r="BQ26" s="131">
        <f t="shared" si="25"/>
        <v>6.5392307334542585E-2</v>
      </c>
      <c r="BR26" s="128">
        <f t="shared" si="25"/>
        <v>7.160008731717965E-2</v>
      </c>
      <c r="BS26" s="129">
        <f t="shared" si="25"/>
        <v>1.8843120070113933E-2</v>
      </c>
      <c r="BT26" s="130">
        <f t="shared" si="25"/>
        <v>6.1850189035916825E-2</v>
      </c>
      <c r="BU26" s="128">
        <f t="shared" si="25"/>
        <v>2.9877410213762088E-2</v>
      </c>
      <c r="BV26" s="132">
        <f t="shared" si="25"/>
        <v>5.5743243243243243E-2</v>
      </c>
      <c r="BW26" s="133">
        <f t="shared" si="25"/>
        <v>4.6617001167509865E-2</v>
      </c>
      <c r="BX26" s="128">
        <f t="shared" si="25"/>
        <v>3.2264579651603127E-2</v>
      </c>
      <c r="BY26" s="129">
        <f t="shared" si="25"/>
        <v>6.8326577880718012E-2</v>
      </c>
      <c r="BZ26" s="130">
        <f t="shared" si="25"/>
        <v>3.9569447636558647E-2</v>
      </c>
      <c r="CA26" s="131">
        <f t="shared" si="25"/>
        <v>6.6411124977714384E-2</v>
      </c>
      <c r="CB26" s="128">
        <f t="shared" si="25"/>
        <v>3.2942238267148018E-2</v>
      </c>
      <c r="CC26" s="129">
        <f t="shared" si="25"/>
        <v>4.6671579464505036E-2</v>
      </c>
      <c r="CD26" s="130">
        <f t="shared" si="25"/>
        <v>8.0111541733623212E-2</v>
      </c>
      <c r="CE26" s="131">
        <f t="shared" si="25"/>
        <v>4.1173645373968476E-2</v>
      </c>
      <c r="CF26" s="128">
        <f t="shared" si="25"/>
        <v>3.382146021157955E-2</v>
      </c>
      <c r="CG26" s="129">
        <f t="shared" si="25"/>
        <v>5.5300623602776794E-2</v>
      </c>
      <c r="CH26" s="130">
        <f t="shared" si="25"/>
        <v>6.5519156024430869E-2</v>
      </c>
      <c r="CI26" s="128">
        <f t="shared" si="25"/>
        <v>5.3198046560144138E-2</v>
      </c>
      <c r="CJ26" s="134">
        <f t="shared" si="25"/>
        <v>5.128205128205128E-2</v>
      </c>
      <c r="CK26" s="135">
        <f t="shared" si="25"/>
        <v>5.4610224046581439E-2</v>
      </c>
      <c r="CN26" s="199"/>
      <c r="CO26" s="199"/>
    </row>
    <row r="27" spans="1:93" x14ac:dyDescent="0.2">
      <c r="A27" s="145" t="s">
        <v>34</v>
      </c>
      <c r="B27" s="189">
        <v>487</v>
      </c>
      <c r="C27" s="183">
        <v>952</v>
      </c>
      <c r="D27" s="184">
        <v>144</v>
      </c>
      <c r="E27" s="185">
        <v>598</v>
      </c>
      <c r="F27" s="182">
        <v>349</v>
      </c>
      <c r="G27" s="186">
        <v>1331</v>
      </c>
      <c r="H27" s="184">
        <v>1072</v>
      </c>
      <c r="I27" s="185">
        <v>2312</v>
      </c>
      <c r="J27" s="182">
        <v>216</v>
      </c>
      <c r="K27" s="183">
        <v>81</v>
      </c>
      <c r="L27" s="184">
        <v>948</v>
      </c>
      <c r="M27" s="182">
        <v>346</v>
      </c>
      <c r="N27" s="187">
        <v>1935</v>
      </c>
      <c r="O27" s="190">
        <v>1411</v>
      </c>
      <c r="P27" s="182">
        <v>413</v>
      </c>
      <c r="Q27" s="183">
        <v>1011</v>
      </c>
      <c r="R27" s="184">
        <v>715</v>
      </c>
      <c r="S27" s="185">
        <v>1318</v>
      </c>
      <c r="T27" s="182">
        <v>123</v>
      </c>
      <c r="U27" s="186">
        <v>156</v>
      </c>
      <c r="V27" s="184">
        <v>1403</v>
      </c>
      <c r="W27" s="191">
        <v>742</v>
      </c>
      <c r="X27" s="182">
        <v>399</v>
      </c>
      <c r="Y27" s="186">
        <v>375</v>
      </c>
      <c r="Z27" s="184">
        <v>1579</v>
      </c>
      <c r="AA27" s="182">
        <v>1648</v>
      </c>
      <c r="AB27" s="158">
        <f t="shared" si="3"/>
        <v>9783</v>
      </c>
      <c r="AC27" s="159">
        <f t="shared" si="4"/>
        <v>12281</v>
      </c>
      <c r="BI27" s="145" t="s">
        <v>34</v>
      </c>
      <c r="BJ27" s="128">
        <f t="shared" ref="BJ27:CK27" si="26">B27/B33</f>
        <v>2.2839187731557475E-2</v>
      </c>
      <c r="BK27" s="129">
        <f t="shared" si="26"/>
        <v>3.6823579468533631E-2</v>
      </c>
      <c r="BL27" s="130">
        <f t="shared" si="26"/>
        <v>1.4998437662743464E-2</v>
      </c>
      <c r="BM27" s="131">
        <f t="shared" si="26"/>
        <v>5.7616340687927543E-2</v>
      </c>
      <c r="BN27" s="128">
        <f t="shared" si="26"/>
        <v>1.7143137832793004E-2</v>
      </c>
      <c r="BO27" s="129">
        <f t="shared" si="26"/>
        <v>5.3526904206547092E-2</v>
      </c>
      <c r="BP27" s="130">
        <f t="shared" si="26"/>
        <v>2.9044406513316537E-2</v>
      </c>
      <c r="BQ27" s="131">
        <f t="shared" si="26"/>
        <v>5.3764941165527186E-2</v>
      </c>
      <c r="BR27" s="128">
        <f t="shared" si="26"/>
        <v>4.7151277013752456E-2</v>
      </c>
      <c r="BS27" s="129">
        <f t="shared" si="26"/>
        <v>1.7747589833479405E-2</v>
      </c>
      <c r="BT27" s="130">
        <f t="shared" si="26"/>
        <v>5.6001890359168242E-2</v>
      </c>
      <c r="BU27" s="128">
        <f t="shared" si="26"/>
        <v>2.1314606049405532E-2</v>
      </c>
      <c r="BV27" s="132">
        <f t="shared" si="26"/>
        <v>4.8784792254941506E-2</v>
      </c>
      <c r="BW27" s="133">
        <f t="shared" si="26"/>
        <v>3.9222772002001444E-2</v>
      </c>
      <c r="BX27" s="128">
        <f t="shared" si="26"/>
        <v>2.0853319868720022E-2</v>
      </c>
      <c r="BY27" s="129">
        <f t="shared" si="26"/>
        <v>6.5045358038988615E-2</v>
      </c>
      <c r="BZ27" s="130">
        <f t="shared" si="26"/>
        <v>2.7388339845246305E-2</v>
      </c>
      <c r="CA27" s="131">
        <f t="shared" si="26"/>
        <v>5.8744874309146017E-2</v>
      </c>
      <c r="CB27" s="128">
        <f t="shared" si="26"/>
        <v>2.7752707581227436E-2</v>
      </c>
      <c r="CC27" s="129">
        <f t="shared" si="26"/>
        <v>3.8319823139277821E-2</v>
      </c>
      <c r="CD27" s="130">
        <f t="shared" si="26"/>
        <v>6.6310615370072781E-2</v>
      </c>
      <c r="CE27" s="131">
        <f t="shared" si="26"/>
        <v>3.2397502510588136E-2</v>
      </c>
      <c r="CF27" s="128">
        <f t="shared" si="26"/>
        <v>2.0793162749491896E-2</v>
      </c>
      <c r="CG27" s="129">
        <f t="shared" si="26"/>
        <v>4.4122837980938932E-2</v>
      </c>
      <c r="CH27" s="130">
        <f t="shared" si="26"/>
        <v>4.174929272097512E-2</v>
      </c>
      <c r="CI27" s="128">
        <f t="shared" si="26"/>
        <v>3.9068797117253806E-2</v>
      </c>
      <c r="CJ27" s="134">
        <f t="shared" si="26"/>
        <v>3.520647773279352E-2</v>
      </c>
      <c r="CK27" s="135">
        <f t="shared" si="26"/>
        <v>4.44151100341766E-2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517</v>
      </c>
      <c r="D28" s="177">
        <v>7</v>
      </c>
      <c r="E28" s="178">
        <v>306</v>
      </c>
      <c r="F28" s="175">
        <v>15</v>
      </c>
      <c r="G28" s="179">
        <v>697</v>
      </c>
      <c r="H28" s="177">
        <v>131</v>
      </c>
      <c r="I28" s="178">
        <v>928</v>
      </c>
      <c r="J28" s="175">
        <v>64</v>
      </c>
      <c r="K28" s="176">
        <v>67</v>
      </c>
      <c r="L28" s="177">
        <v>575</v>
      </c>
      <c r="M28" s="175">
        <v>102</v>
      </c>
      <c r="N28" s="180">
        <v>467</v>
      </c>
      <c r="O28" s="193">
        <v>288</v>
      </c>
      <c r="P28" s="175">
        <v>104</v>
      </c>
      <c r="Q28" s="176">
        <v>204</v>
      </c>
      <c r="R28" s="177">
        <v>165</v>
      </c>
      <c r="S28" s="178">
        <v>157</v>
      </c>
      <c r="T28" s="175">
        <v>5</v>
      </c>
      <c r="U28" s="179">
        <v>13</v>
      </c>
      <c r="V28" s="177">
        <v>290</v>
      </c>
      <c r="W28" s="194">
        <v>28</v>
      </c>
      <c r="X28" s="175">
        <v>50</v>
      </c>
      <c r="Y28" s="179">
        <v>11</v>
      </c>
      <c r="Z28" s="177">
        <v>51</v>
      </c>
      <c r="AA28" s="175">
        <v>170</v>
      </c>
      <c r="AB28" s="158">
        <f t="shared" si="3"/>
        <v>1924</v>
      </c>
      <c r="AC28" s="159">
        <f t="shared" si="4"/>
        <v>3488</v>
      </c>
      <c r="BI28" s="136" t="s">
        <v>35</v>
      </c>
      <c r="BJ28" s="128">
        <f t="shared" ref="BJ28:CK28" si="27">B28/B33</f>
        <v>0</v>
      </c>
      <c r="BK28" s="129">
        <f t="shared" si="27"/>
        <v>1.999767918616795E-2</v>
      </c>
      <c r="BL28" s="130">
        <f t="shared" si="27"/>
        <v>7.2909071971669613E-4</v>
      </c>
      <c r="BM28" s="131">
        <f t="shared" si="27"/>
        <v>2.9482609114558241E-2</v>
      </c>
      <c r="BN28" s="128">
        <f t="shared" si="27"/>
        <v>7.3681108163866781E-4</v>
      </c>
      <c r="BO28" s="129">
        <f t="shared" si="27"/>
        <v>2.8030242097643369E-2</v>
      </c>
      <c r="BP28" s="130">
        <f t="shared" si="27"/>
        <v>3.5492698257877484E-3</v>
      </c>
      <c r="BQ28" s="131">
        <f t="shared" si="27"/>
        <v>2.1580391609692572E-2</v>
      </c>
      <c r="BR28" s="128">
        <f t="shared" si="27"/>
        <v>1.3970748744815542E-2</v>
      </c>
      <c r="BS28" s="129">
        <f t="shared" si="27"/>
        <v>1.4680105170902716E-2</v>
      </c>
      <c r="BT28" s="130">
        <f t="shared" si="27"/>
        <v>3.3967391304347824E-2</v>
      </c>
      <c r="BU28" s="128">
        <f t="shared" si="27"/>
        <v>6.2834965810386247E-3</v>
      </c>
      <c r="BV28" s="132">
        <f t="shared" si="27"/>
        <v>1.177390076643808E-2</v>
      </c>
      <c r="BW28" s="133">
        <f t="shared" si="27"/>
        <v>8.0057819536331794E-3</v>
      </c>
      <c r="BX28" s="128">
        <f t="shared" si="27"/>
        <v>5.2511991921232008E-3</v>
      </c>
      <c r="BY28" s="129">
        <f t="shared" si="27"/>
        <v>1.3124879366917584E-2</v>
      </c>
      <c r="BZ28" s="130">
        <f t="shared" si="27"/>
        <v>6.3203861181337622E-3</v>
      </c>
      <c r="CA28" s="131">
        <f t="shared" si="27"/>
        <v>6.9976822963095028E-3</v>
      </c>
      <c r="CB28" s="128">
        <f t="shared" si="27"/>
        <v>1.1281588447653429E-3</v>
      </c>
      <c r="CC28" s="129">
        <f t="shared" si="27"/>
        <v>3.1933185949398184E-3</v>
      </c>
      <c r="CD28" s="130">
        <f t="shared" si="27"/>
        <v>1.3706399470649399E-2</v>
      </c>
      <c r="CE28" s="131">
        <f t="shared" si="27"/>
        <v>1.2225472645504955E-3</v>
      </c>
      <c r="CF28" s="128">
        <f t="shared" si="27"/>
        <v>2.605659492417531E-3</v>
      </c>
      <c r="CG28" s="129">
        <f t="shared" si="27"/>
        <v>1.2942699141075421E-3</v>
      </c>
      <c r="CH28" s="130">
        <f t="shared" si="27"/>
        <v>1.3484572063139526E-3</v>
      </c>
      <c r="CI28" s="128">
        <f t="shared" si="27"/>
        <v>4.0301550424351618E-3</v>
      </c>
      <c r="CJ28" s="134">
        <f t="shared" si="27"/>
        <v>6.9239766081871344E-3</v>
      </c>
      <c r="CK28" s="135">
        <f t="shared" si="27"/>
        <v>1.261460009764742E-2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0</v>
      </c>
      <c r="J29" s="182">
        <v>0</v>
      </c>
      <c r="K29" s="186">
        <v>0</v>
      </c>
      <c r="L29" s="184">
        <v>0</v>
      </c>
      <c r="M29" s="182">
        <v>0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0</v>
      </c>
      <c r="AC29" s="159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199"/>
      <c r="CO29" s="19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21323</v>
      </c>
      <c r="C33" s="21">
        <f t="shared" ref="C33:AA33" si="32">SUM(C10:C32)</f>
        <v>25853</v>
      </c>
      <c r="D33" s="20">
        <f t="shared" si="32"/>
        <v>9601</v>
      </c>
      <c r="E33" s="21">
        <f t="shared" si="32"/>
        <v>10379</v>
      </c>
      <c r="F33" s="20">
        <f t="shared" si="32"/>
        <v>20358</v>
      </c>
      <c r="G33" s="21">
        <f t="shared" si="32"/>
        <v>24866</v>
      </c>
      <c r="H33" s="20">
        <f t="shared" si="32"/>
        <v>36909</v>
      </c>
      <c r="I33" s="21">
        <f t="shared" si="32"/>
        <v>43002</v>
      </c>
      <c r="J33" s="20">
        <f t="shared" si="32"/>
        <v>4581</v>
      </c>
      <c r="K33" s="21">
        <f t="shared" si="32"/>
        <v>4564</v>
      </c>
      <c r="L33" s="20">
        <f t="shared" si="32"/>
        <v>16928</v>
      </c>
      <c r="M33" s="21">
        <f t="shared" si="32"/>
        <v>16233</v>
      </c>
      <c r="N33" s="20">
        <f t="shared" si="32"/>
        <v>39664</v>
      </c>
      <c r="O33" s="21">
        <f t="shared" si="32"/>
        <v>35974</v>
      </c>
      <c r="P33" s="20">
        <f t="shared" si="32"/>
        <v>19805</v>
      </c>
      <c r="Q33" s="21">
        <f t="shared" si="32"/>
        <v>15543</v>
      </c>
      <c r="R33" s="20">
        <f t="shared" si="32"/>
        <v>26106</v>
      </c>
      <c r="S33" s="21">
        <f t="shared" si="32"/>
        <v>22436</v>
      </c>
      <c r="T33" s="20">
        <f t="shared" si="32"/>
        <v>4432</v>
      </c>
      <c r="U33" s="21">
        <f t="shared" si="32"/>
        <v>4071</v>
      </c>
      <c r="V33" s="20">
        <f t="shared" si="32"/>
        <v>21158</v>
      </c>
      <c r="W33" s="21">
        <f t="shared" si="32"/>
        <v>22903</v>
      </c>
      <c r="X33" s="20">
        <f t="shared" si="32"/>
        <v>19189</v>
      </c>
      <c r="Y33" s="21">
        <f t="shared" si="32"/>
        <v>8499</v>
      </c>
      <c r="Z33" s="20">
        <f t="shared" si="32"/>
        <v>37821</v>
      </c>
      <c r="AA33" s="21">
        <f t="shared" si="32"/>
        <v>42182</v>
      </c>
      <c r="AB33" s="160">
        <f t="shared" ref="AB33:AC33" si="33">SUM(AB9:AB32)</f>
        <v>277875</v>
      </c>
      <c r="AC33" s="161">
        <f t="shared" si="33"/>
        <v>276505</v>
      </c>
      <c r="BI33" s="229" t="s">
        <v>13</v>
      </c>
      <c r="BJ33" s="154">
        <f>SUM(BJ9:BJ32)</f>
        <v>1</v>
      </c>
      <c r="BK33" s="155">
        <f t="shared" ref="BK33:CK33" si="34">SUM(BK9:BK32)</f>
        <v>0.99999999999999989</v>
      </c>
      <c r="BL33" s="154">
        <f t="shared" si="34"/>
        <v>1</v>
      </c>
      <c r="BM33" s="155">
        <f t="shared" si="34"/>
        <v>1</v>
      </c>
      <c r="BN33" s="154">
        <f t="shared" si="34"/>
        <v>1</v>
      </c>
      <c r="BO33" s="155">
        <f t="shared" si="34"/>
        <v>0.99999999999999989</v>
      </c>
      <c r="BP33" s="154">
        <f t="shared" si="34"/>
        <v>1.0000000000000002</v>
      </c>
      <c r="BQ33" s="155">
        <f t="shared" si="34"/>
        <v>1</v>
      </c>
      <c r="BR33" s="154">
        <f t="shared" si="34"/>
        <v>0.99999999999999989</v>
      </c>
      <c r="BS33" s="155">
        <f t="shared" si="34"/>
        <v>1</v>
      </c>
      <c r="BT33" s="154">
        <f t="shared" si="34"/>
        <v>1</v>
      </c>
      <c r="BU33" s="155">
        <f t="shared" si="34"/>
        <v>0.99999999999999989</v>
      </c>
      <c r="BV33" s="154">
        <f t="shared" si="34"/>
        <v>0.99999999999999989</v>
      </c>
      <c r="BW33" s="155">
        <f t="shared" si="34"/>
        <v>1.0000000000000002</v>
      </c>
      <c r="BX33" s="154">
        <f t="shared" si="34"/>
        <v>1</v>
      </c>
      <c r="BY33" s="155">
        <f t="shared" si="34"/>
        <v>0.99999999999999989</v>
      </c>
      <c r="BZ33" s="154">
        <f t="shared" si="34"/>
        <v>1.0000000000000002</v>
      </c>
      <c r="CA33" s="155">
        <f t="shared" si="34"/>
        <v>0.99999999999999989</v>
      </c>
      <c r="CB33" s="154">
        <f t="shared" si="34"/>
        <v>1</v>
      </c>
      <c r="CC33" s="155">
        <f t="shared" si="34"/>
        <v>1</v>
      </c>
      <c r="CD33" s="154">
        <f t="shared" si="34"/>
        <v>0.99999999999999989</v>
      </c>
      <c r="CE33" s="155">
        <f t="shared" si="34"/>
        <v>1</v>
      </c>
      <c r="CF33" s="154">
        <f t="shared" si="34"/>
        <v>1</v>
      </c>
      <c r="CG33" s="155">
        <f t="shared" si="34"/>
        <v>1.0000000000000002</v>
      </c>
      <c r="CH33" s="154">
        <f t="shared" si="34"/>
        <v>1</v>
      </c>
      <c r="CI33" s="155">
        <f t="shared" si="34"/>
        <v>0.99999999999999989</v>
      </c>
      <c r="CJ33" s="154">
        <f t="shared" si="34"/>
        <v>1</v>
      </c>
      <c r="CK33" s="155">
        <f t="shared" si="34"/>
        <v>1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3">
        <f>+A5+1</f>
        <v>44836</v>
      </c>
      <c r="B36" s="303"/>
      <c r="C36" s="303"/>
      <c r="D36" s="303"/>
      <c r="BI36" s="308">
        <f>+BI5+1</f>
        <v>44836</v>
      </c>
      <c r="BJ36" s="308"/>
      <c r="BK36" s="308"/>
      <c r="BL36" s="308"/>
    </row>
    <row r="37" spans="1:93" ht="13.5" thickBot="1" x14ac:dyDescent="0.25">
      <c r="AE37" s="232" t="s">
        <v>84</v>
      </c>
    </row>
    <row r="38" spans="1:93" ht="14.25" thickTop="1" thickBot="1" x14ac:dyDescent="0.25">
      <c r="A38" s="299" t="s">
        <v>0</v>
      </c>
      <c r="B38" s="301" t="s">
        <v>1</v>
      </c>
      <c r="C38" s="302"/>
      <c r="D38" s="301" t="s">
        <v>2</v>
      </c>
      <c r="E38" s="302"/>
      <c r="F38" s="301" t="s">
        <v>3</v>
      </c>
      <c r="G38" s="302"/>
      <c r="H38" s="301" t="s">
        <v>4</v>
      </c>
      <c r="I38" s="302"/>
      <c r="J38" s="301" t="s">
        <v>5</v>
      </c>
      <c r="K38" s="302"/>
      <c r="L38" s="301" t="s">
        <v>6</v>
      </c>
      <c r="M38" s="302"/>
      <c r="N38" s="301" t="s">
        <v>7</v>
      </c>
      <c r="O38" s="302"/>
      <c r="P38" s="301" t="s">
        <v>8</v>
      </c>
      <c r="Q38" s="302"/>
      <c r="R38" s="301" t="s">
        <v>9</v>
      </c>
      <c r="S38" s="302"/>
      <c r="T38" s="301" t="s">
        <v>10</v>
      </c>
      <c r="U38" s="302"/>
      <c r="V38" s="301" t="s">
        <v>11</v>
      </c>
      <c r="W38" s="302"/>
      <c r="X38" s="301" t="s">
        <v>12</v>
      </c>
      <c r="Y38" s="302"/>
      <c r="Z38" s="304" t="s">
        <v>40</v>
      </c>
      <c r="AA38" s="305"/>
      <c r="AB38" s="306" t="s">
        <v>41</v>
      </c>
      <c r="AC38" s="307"/>
      <c r="AE38" s="299" t="s">
        <v>0</v>
      </c>
      <c r="AF38" s="301" t="s">
        <v>1</v>
      </c>
      <c r="AG38" s="302"/>
      <c r="AH38" s="301" t="s">
        <v>2</v>
      </c>
      <c r="AI38" s="302"/>
      <c r="AJ38" s="301" t="s">
        <v>3</v>
      </c>
      <c r="AK38" s="302"/>
      <c r="AL38" s="301" t="s">
        <v>4</v>
      </c>
      <c r="AM38" s="302"/>
      <c r="AN38" s="301" t="s">
        <v>5</v>
      </c>
      <c r="AO38" s="302"/>
      <c r="AP38" s="301" t="s">
        <v>6</v>
      </c>
      <c r="AQ38" s="302"/>
      <c r="AR38" s="301" t="s">
        <v>7</v>
      </c>
      <c r="AS38" s="302"/>
      <c r="AT38" s="301" t="s">
        <v>8</v>
      </c>
      <c r="AU38" s="302"/>
      <c r="AV38" s="301" t="s">
        <v>9</v>
      </c>
      <c r="AW38" s="302"/>
      <c r="AX38" s="301" t="s">
        <v>10</v>
      </c>
      <c r="AY38" s="302"/>
      <c r="AZ38" s="301" t="s">
        <v>11</v>
      </c>
      <c r="BA38" s="302"/>
      <c r="BB38" s="301" t="s">
        <v>12</v>
      </c>
      <c r="BC38" s="302"/>
      <c r="BD38" s="304" t="s">
        <v>40</v>
      </c>
      <c r="BE38" s="305"/>
      <c r="BF38" s="306" t="s">
        <v>41</v>
      </c>
      <c r="BG38" s="307"/>
      <c r="BI38" s="299" t="s">
        <v>0</v>
      </c>
      <c r="BJ38" s="301" t="s">
        <v>1</v>
      </c>
      <c r="BK38" s="302"/>
      <c r="BL38" s="301" t="s">
        <v>2</v>
      </c>
      <c r="BM38" s="302"/>
      <c r="BN38" s="301" t="s">
        <v>3</v>
      </c>
      <c r="BO38" s="302"/>
      <c r="BP38" s="301" t="s">
        <v>4</v>
      </c>
      <c r="BQ38" s="302"/>
      <c r="BR38" s="301" t="s">
        <v>5</v>
      </c>
      <c r="BS38" s="302"/>
      <c r="BT38" s="301" t="s">
        <v>6</v>
      </c>
      <c r="BU38" s="302"/>
      <c r="BV38" s="301" t="s">
        <v>7</v>
      </c>
      <c r="BW38" s="302"/>
      <c r="BX38" s="301" t="s">
        <v>8</v>
      </c>
      <c r="BY38" s="302"/>
      <c r="BZ38" s="301" t="s">
        <v>9</v>
      </c>
      <c r="CA38" s="302"/>
      <c r="CB38" s="301" t="s">
        <v>10</v>
      </c>
      <c r="CC38" s="302"/>
      <c r="CD38" s="301" t="s">
        <v>11</v>
      </c>
      <c r="CE38" s="302"/>
      <c r="CF38" s="301" t="s">
        <v>12</v>
      </c>
      <c r="CG38" s="302"/>
      <c r="CH38" s="304" t="s">
        <v>40</v>
      </c>
      <c r="CI38" s="305"/>
      <c r="CJ38" s="301" t="s">
        <v>41</v>
      </c>
      <c r="CK38" s="302"/>
    </row>
    <row r="39" spans="1:93" ht="15" thickTop="1" thickBot="1" x14ac:dyDescent="0.3">
      <c r="A39" s="300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0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0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625</v>
      </c>
      <c r="AG40" s="172">
        <f t="shared" ref="AG40:AV41" si="35">SUMIF($A$9:$A$32,$AE40,C$40:C$63)</f>
        <v>641</v>
      </c>
      <c r="AH40" s="126">
        <f t="shared" si="35"/>
        <v>310</v>
      </c>
      <c r="AI40" s="166">
        <f t="shared" si="35"/>
        <v>278</v>
      </c>
      <c r="AJ40" s="125">
        <f t="shared" si="35"/>
        <v>798</v>
      </c>
      <c r="AK40" s="127">
        <f t="shared" si="35"/>
        <v>773</v>
      </c>
      <c r="AL40" s="126">
        <f t="shared" si="35"/>
        <v>1264</v>
      </c>
      <c r="AM40" s="166">
        <f t="shared" si="35"/>
        <v>1254</v>
      </c>
      <c r="AN40" s="125">
        <f t="shared" si="35"/>
        <v>95</v>
      </c>
      <c r="AO40" s="127">
        <f t="shared" si="35"/>
        <v>161</v>
      </c>
      <c r="AP40" s="126">
        <f t="shared" si="35"/>
        <v>331</v>
      </c>
      <c r="AQ40" s="125">
        <f t="shared" si="35"/>
        <v>535</v>
      </c>
      <c r="AR40" s="165">
        <f t="shared" si="35"/>
        <v>1315</v>
      </c>
      <c r="AS40" s="167">
        <f t="shared" si="35"/>
        <v>1165</v>
      </c>
      <c r="AT40" s="125">
        <f t="shared" si="35"/>
        <v>678</v>
      </c>
      <c r="AU40" s="127">
        <f t="shared" si="35"/>
        <v>582</v>
      </c>
      <c r="AV40" s="126">
        <f t="shared" si="35"/>
        <v>952</v>
      </c>
      <c r="AW40" s="166">
        <f t="shared" ref="AW40:BE41" si="36">SUMIF($A$9:$A$32,$AE40,S$40:S$63)</f>
        <v>816</v>
      </c>
      <c r="AX40" s="125">
        <f t="shared" si="36"/>
        <v>161</v>
      </c>
      <c r="AY40" s="127">
        <f t="shared" si="36"/>
        <v>167</v>
      </c>
      <c r="AZ40" s="126">
        <f t="shared" si="36"/>
        <v>475</v>
      </c>
      <c r="BA40" s="166">
        <f t="shared" si="36"/>
        <v>781</v>
      </c>
      <c r="BB40" s="125">
        <f t="shared" si="36"/>
        <v>583</v>
      </c>
      <c r="BC40" s="127">
        <f t="shared" si="36"/>
        <v>354</v>
      </c>
      <c r="BD40" s="170">
        <f t="shared" si="36"/>
        <v>1211</v>
      </c>
      <c r="BE40" s="171">
        <f t="shared" si="36"/>
        <v>1484</v>
      </c>
      <c r="BF40" s="156">
        <f>AF40+AH40+AJ40+AL40+AN40+AP40+AR40+AT40+AV40+AX40+AZ40+BB40+BD40</f>
        <v>8798</v>
      </c>
      <c r="BG40" s="157">
        <f>AG40+AI40+AK40+AM40+AO40+AQ40+AS40+AU40+AW40+AY40+BA40+BC40+BE40</f>
        <v>8991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107</v>
      </c>
      <c r="C41" s="176">
        <v>0</v>
      </c>
      <c r="D41" s="177">
        <v>94</v>
      </c>
      <c r="E41" s="178">
        <v>3</v>
      </c>
      <c r="F41" s="175">
        <v>239</v>
      </c>
      <c r="G41" s="179">
        <v>2</v>
      </c>
      <c r="H41" s="177">
        <v>231</v>
      </c>
      <c r="I41" s="178">
        <v>24</v>
      </c>
      <c r="J41" s="175">
        <v>3</v>
      </c>
      <c r="K41" s="179">
        <v>7</v>
      </c>
      <c r="L41" s="177">
        <v>44</v>
      </c>
      <c r="M41" s="175">
        <v>19</v>
      </c>
      <c r="N41" s="180">
        <v>173</v>
      </c>
      <c r="O41" s="181">
        <v>86</v>
      </c>
      <c r="P41" s="175">
        <v>59</v>
      </c>
      <c r="Q41" s="179">
        <v>34</v>
      </c>
      <c r="R41" s="177">
        <v>22</v>
      </c>
      <c r="S41" s="178">
        <v>51</v>
      </c>
      <c r="T41" s="175">
        <v>1</v>
      </c>
      <c r="U41" s="179">
        <v>14</v>
      </c>
      <c r="V41" s="177">
        <v>8</v>
      </c>
      <c r="W41" s="178">
        <v>46</v>
      </c>
      <c r="X41" s="175">
        <v>3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984</v>
      </c>
      <c r="AC41" s="159">
        <f t="shared" ref="AC41:AC63" si="65">SUM(C41,E41,G41,I41,K41,M41,O41,Q41,S41,U41,W41,Y41,AA41)</f>
        <v>286</v>
      </c>
      <c r="AE41" s="237" t="str">
        <f>$AE$10</f>
        <v>08:00 - 08:59</v>
      </c>
      <c r="AF41" s="125">
        <f>SUMIF($A$9:$A$32,$AE41,B$40:B$63)</f>
        <v>819</v>
      </c>
      <c r="AG41" s="176">
        <f t="shared" si="35"/>
        <v>622</v>
      </c>
      <c r="AH41" s="177">
        <f t="shared" si="35"/>
        <v>416</v>
      </c>
      <c r="AI41" s="178">
        <f t="shared" si="35"/>
        <v>312</v>
      </c>
      <c r="AJ41" s="238">
        <f t="shared" si="35"/>
        <v>1143</v>
      </c>
      <c r="AK41" s="179">
        <f t="shared" si="35"/>
        <v>678</v>
      </c>
      <c r="AL41" s="177">
        <f t="shared" si="35"/>
        <v>1592</v>
      </c>
      <c r="AM41" s="178">
        <f t="shared" si="35"/>
        <v>1285</v>
      </c>
      <c r="AN41" s="238">
        <f t="shared" si="35"/>
        <v>72</v>
      </c>
      <c r="AO41" s="179">
        <f t="shared" si="35"/>
        <v>202</v>
      </c>
      <c r="AP41" s="177">
        <f t="shared" si="35"/>
        <v>348</v>
      </c>
      <c r="AQ41" s="238">
        <f t="shared" si="35"/>
        <v>786</v>
      </c>
      <c r="AR41" s="180">
        <f t="shared" si="35"/>
        <v>1333</v>
      </c>
      <c r="AS41" s="181">
        <f t="shared" si="35"/>
        <v>1600</v>
      </c>
      <c r="AT41" s="238">
        <f t="shared" si="35"/>
        <v>772</v>
      </c>
      <c r="AU41" s="179">
        <f t="shared" si="35"/>
        <v>571</v>
      </c>
      <c r="AV41" s="177">
        <f t="shared" si="35"/>
        <v>1095</v>
      </c>
      <c r="AW41" s="178">
        <f t="shared" si="36"/>
        <v>721</v>
      </c>
      <c r="AX41" s="238">
        <f t="shared" si="36"/>
        <v>139</v>
      </c>
      <c r="AY41" s="179">
        <f t="shared" si="36"/>
        <v>132</v>
      </c>
      <c r="AZ41" s="177">
        <f t="shared" si="36"/>
        <v>464</v>
      </c>
      <c r="BA41" s="178">
        <f t="shared" si="36"/>
        <v>773</v>
      </c>
      <c r="BB41" s="238">
        <f t="shared" si="36"/>
        <v>626</v>
      </c>
      <c r="BC41" s="179">
        <f t="shared" si="36"/>
        <v>282</v>
      </c>
      <c r="BD41" s="177">
        <f t="shared" si="36"/>
        <v>1638</v>
      </c>
      <c r="BE41" s="238">
        <f t="shared" si="36"/>
        <v>1544</v>
      </c>
      <c r="BF41" s="158">
        <f>SUM(AF41,AH41,AJ41,AL41,AN41,AP41,AR41,AT41,AV41,AX41,AZ41,BB41,BD41)</f>
        <v>10457</v>
      </c>
      <c r="BG41" s="159">
        <f>SUM(AG41,AI41,AK41,AM41,AO41,AQ41,AS41,AU41,AW41,AY41,BA41,BC41,BE41)</f>
        <v>9508</v>
      </c>
      <c r="BI41" s="136" t="s">
        <v>17</v>
      </c>
      <c r="BJ41" s="128">
        <f t="shared" ref="BJ41:CI41" si="66">B41/B64</f>
        <v>5.7259057098517684E-3</v>
      </c>
      <c r="BK41" s="129">
        <f t="shared" si="66"/>
        <v>0</v>
      </c>
      <c r="BL41" s="130">
        <f t="shared" si="66"/>
        <v>1.3839811542991754E-2</v>
      </c>
      <c r="BM41" s="131">
        <f t="shared" si="66"/>
        <v>4.4150110375275938E-4</v>
      </c>
      <c r="BN41" s="128">
        <f t="shared" si="66"/>
        <v>1.4105288007554296E-2</v>
      </c>
      <c r="BO41" s="129">
        <f t="shared" si="66"/>
        <v>1.3708958804578791E-4</v>
      </c>
      <c r="BP41" s="130">
        <f t="shared" si="66"/>
        <v>7.3189278245992017E-3</v>
      </c>
      <c r="BQ41" s="131">
        <f t="shared" si="66"/>
        <v>7.7828582546940364E-4</v>
      </c>
      <c r="BR41" s="128">
        <f t="shared" si="66"/>
        <v>1.1265490048817123E-3</v>
      </c>
      <c r="BS41" s="129">
        <f t="shared" si="66"/>
        <v>2.2653721682847896E-3</v>
      </c>
      <c r="BT41" s="130">
        <f t="shared" si="66"/>
        <v>4.0032754071513054E-3</v>
      </c>
      <c r="BU41" s="128">
        <f t="shared" si="66"/>
        <v>1.553048880170018E-3</v>
      </c>
      <c r="BV41" s="132">
        <f t="shared" si="66"/>
        <v>6.1664587417572629E-3</v>
      </c>
      <c r="BW41" s="133">
        <f t="shared" si="66"/>
        <v>3.0828792658445657E-3</v>
      </c>
      <c r="BX41" s="128">
        <f t="shared" si="66"/>
        <v>4.0369483407458094E-3</v>
      </c>
      <c r="BY41" s="129">
        <f t="shared" si="66"/>
        <v>2.3332418336535822E-3</v>
      </c>
      <c r="BZ41" s="130">
        <f t="shared" si="66"/>
        <v>1.2154696132596686E-3</v>
      </c>
      <c r="CA41" s="131">
        <f t="shared" si="66"/>
        <v>2.6035019653887384E-3</v>
      </c>
      <c r="CB41" s="128">
        <f t="shared" si="66"/>
        <v>4.7687172150691462E-4</v>
      </c>
      <c r="CC41" s="129">
        <f t="shared" si="66"/>
        <v>5.4644808743169399E-3</v>
      </c>
      <c r="CD41" s="130">
        <f t="shared" si="66"/>
        <v>5.7065411227619656E-4</v>
      </c>
      <c r="CE41" s="131">
        <f t="shared" si="66"/>
        <v>2.6188442926273841E-3</v>
      </c>
      <c r="CF41" s="128">
        <f t="shared" si="66"/>
        <v>2.8843380444188056E-4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4.7356414772891341E-3</v>
      </c>
      <c r="CK41" s="135">
        <f t="shared" ref="CK41" si="68">AC41/AC64</f>
        <v>1.3821098922340888E-3</v>
      </c>
    </row>
    <row r="42" spans="1:93" ht="13.5" thickBot="1" x14ac:dyDescent="0.25">
      <c r="A42" s="145" t="s">
        <v>18</v>
      </c>
      <c r="B42" s="182">
        <v>398</v>
      </c>
      <c r="C42" s="183">
        <v>130</v>
      </c>
      <c r="D42" s="184">
        <v>279</v>
      </c>
      <c r="E42" s="185">
        <v>89</v>
      </c>
      <c r="F42" s="182">
        <v>852</v>
      </c>
      <c r="G42" s="186">
        <v>255</v>
      </c>
      <c r="H42" s="184">
        <v>907</v>
      </c>
      <c r="I42" s="185">
        <v>481</v>
      </c>
      <c r="J42" s="182">
        <v>52</v>
      </c>
      <c r="K42" s="186">
        <v>103</v>
      </c>
      <c r="L42" s="184">
        <v>182</v>
      </c>
      <c r="M42" s="182">
        <v>322</v>
      </c>
      <c r="N42" s="187">
        <v>925</v>
      </c>
      <c r="O42" s="188">
        <v>710</v>
      </c>
      <c r="P42" s="182">
        <v>342</v>
      </c>
      <c r="Q42" s="186">
        <v>474</v>
      </c>
      <c r="R42" s="184">
        <v>493</v>
      </c>
      <c r="S42" s="185">
        <v>426</v>
      </c>
      <c r="T42" s="182">
        <v>80</v>
      </c>
      <c r="U42" s="186">
        <v>140</v>
      </c>
      <c r="V42" s="184">
        <v>242</v>
      </c>
      <c r="W42" s="185">
        <v>405</v>
      </c>
      <c r="X42" s="182">
        <v>436</v>
      </c>
      <c r="Y42" s="186">
        <v>237</v>
      </c>
      <c r="Z42" s="184">
        <v>768</v>
      </c>
      <c r="AA42" s="182">
        <v>802</v>
      </c>
      <c r="AB42" s="158">
        <f t="shared" si="64"/>
        <v>5956</v>
      </c>
      <c r="AC42" s="159">
        <f t="shared" si="65"/>
        <v>4574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2.129822871514957E-2</v>
      </c>
      <c r="BK42" s="129">
        <f t="shared" si="69"/>
        <v>7.3070653701309647E-3</v>
      </c>
      <c r="BL42" s="130">
        <f t="shared" si="69"/>
        <v>4.1077738515901061E-2</v>
      </c>
      <c r="BM42" s="131">
        <f t="shared" si="69"/>
        <v>1.3097866077998529E-2</v>
      </c>
      <c r="BN42" s="128">
        <f t="shared" si="69"/>
        <v>5.0283286118980169E-2</v>
      </c>
      <c r="BO42" s="129">
        <f t="shared" si="69"/>
        <v>1.747892247583796E-2</v>
      </c>
      <c r="BP42" s="130">
        <f t="shared" si="69"/>
        <v>2.8737088904378684E-2</v>
      </c>
      <c r="BQ42" s="131">
        <f t="shared" si="69"/>
        <v>1.5598145085449298E-2</v>
      </c>
      <c r="BR42" s="128">
        <f t="shared" si="69"/>
        <v>1.9526849417949681E-2</v>
      </c>
      <c r="BS42" s="129">
        <f t="shared" si="69"/>
        <v>3.3333333333333333E-2</v>
      </c>
      <c r="BT42" s="130">
        <f t="shared" si="69"/>
        <v>1.6559002820489492E-2</v>
      </c>
      <c r="BU42" s="128">
        <f t="shared" si="69"/>
        <v>2.6320091548144516E-2</v>
      </c>
      <c r="BV42" s="132">
        <f t="shared" si="69"/>
        <v>3.2970949919800395E-2</v>
      </c>
      <c r="BW42" s="133">
        <f t="shared" si="69"/>
        <v>2.5451677659879553E-2</v>
      </c>
      <c r="BX42" s="128">
        <f t="shared" si="69"/>
        <v>2.3400615805679096E-2</v>
      </c>
      <c r="BY42" s="129">
        <f t="shared" si="69"/>
        <v>3.2528136151523467E-2</v>
      </c>
      <c r="BZ42" s="130">
        <f t="shared" si="69"/>
        <v>2.723756906077348E-2</v>
      </c>
      <c r="CA42" s="131">
        <f t="shared" si="69"/>
        <v>2.17468987697177E-2</v>
      </c>
      <c r="CB42" s="128">
        <f t="shared" si="69"/>
        <v>3.8149737720553169E-2</v>
      </c>
      <c r="CC42" s="129">
        <f t="shared" si="69"/>
        <v>5.4644808743169397E-2</v>
      </c>
      <c r="CD42" s="130">
        <f t="shared" si="69"/>
        <v>1.7262286896354947E-2</v>
      </c>
      <c r="CE42" s="131">
        <f t="shared" si="69"/>
        <v>2.3057216054654141E-2</v>
      </c>
      <c r="CF42" s="128">
        <f t="shared" si="69"/>
        <v>4.1919046245553315E-2</v>
      </c>
      <c r="CG42" s="129">
        <f t="shared" si="69"/>
        <v>4.1053178589987874E-2</v>
      </c>
      <c r="CH42" s="130">
        <f t="shared" si="69"/>
        <v>2.3371880706025562E-2</v>
      </c>
      <c r="CI42" s="128">
        <f t="shared" si="69"/>
        <v>2.3842792163391503E-2</v>
      </c>
      <c r="CJ42" s="134">
        <f t="shared" ref="CJ42" si="70">AB42/AB64</f>
        <v>2.8664106340176913E-2</v>
      </c>
      <c r="CK42" s="135">
        <f t="shared" ref="CK42" si="71">AC42/AC64</f>
        <v>2.2104093171603924E-2</v>
      </c>
    </row>
    <row r="43" spans="1:93" ht="14.25" thickTop="1" thickBot="1" x14ac:dyDescent="0.25">
      <c r="A43" s="136" t="s">
        <v>19</v>
      </c>
      <c r="B43" s="175">
        <v>507</v>
      </c>
      <c r="C43" s="176">
        <v>513</v>
      </c>
      <c r="D43" s="177">
        <v>294</v>
      </c>
      <c r="E43" s="178">
        <v>237</v>
      </c>
      <c r="F43" s="175">
        <v>1034</v>
      </c>
      <c r="G43" s="179">
        <v>748</v>
      </c>
      <c r="H43" s="177">
        <v>1317</v>
      </c>
      <c r="I43" s="178">
        <v>996</v>
      </c>
      <c r="J43" s="175">
        <v>71</v>
      </c>
      <c r="K43" s="179">
        <v>149</v>
      </c>
      <c r="L43" s="177">
        <v>355</v>
      </c>
      <c r="M43" s="175">
        <v>426</v>
      </c>
      <c r="N43" s="180">
        <v>1317</v>
      </c>
      <c r="O43" s="181">
        <v>1152</v>
      </c>
      <c r="P43" s="175">
        <v>696</v>
      </c>
      <c r="Q43" s="179">
        <v>935</v>
      </c>
      <c r="R43" s="177">
        <v>892</v>
      </c>
      <c r="S43" s="178">
        <v>670</v>
      </c>
      <c r="T43" s="175">
        <v>144</v>
      </c>
      <c r="U43" s="179">
        <v>199</v>
      </c>
      <c r="V43" s="177">
        <v>393</v>
      </c>
      <c r="W43" s="178">
        <v>717</v>
      </c>
      <c r="X43" s="175">
        <v>678</v>
      </c>
      <c r="Y43" s="179">
        <v>322</v>
      </c>
      <c r="Z43" s="177">
        <v>1155</v>
      </c>
      <c r="AA43" s="175">
        <v>1189</v>
      </c>
      <c r="AB43" s="158">
        <f t="shared" si="64"/>
        <v>8853</v>
      </c>
      <c r="AC43" s="159">
        <f t="shared" si="65"/>
        <v>8253</v>
      </c>
      <c r="AE43" s="229" t="s">
        <v>13</v>
      </c>
      <c r="AF43" s="20">
        <f t="shared" ref="AF43:BG43" si="72">SUM(AF40:AF42)</f>
        <v>1444</v>
      </c>
      <c r="AG43" s="21">
        <f t="shared" si="72"/>
        <v>1263</v>
      </c>
      <c r="AH43" s="20">
        <f t="shared" si="72"/>
        <v>726</v>
      </c>
      <c r="AI43" s="21">
        <f t="shared" si="72"/>
        <v>590</v>
      </c>
      <c r="AJ43" s="20">
        <f t="shared" si="72"/>
        <v>1941</v>
      </c>
      <c r="AK43" s="21">
        <f t="shared" si="72"/>
        <v>1451</v>
      </c>
      <c r="AL43" s="20">
        <f t="shared" si="72"/>
        <v>2856</v>
      </c>
      <c r="AM43" s="21">
        <f t="shared" si="72"/>
        <v>2539</v>
      </c>
      <c r="AN43" s="20">
        <f t="shared" si="72"/>
        <v>167</v>
      </c>
      <c r="AO43" s="21">
        <f t="shared" si="72"/>
        <v>363</v>
      </c>
      <c r="AP43" s="20">
        <f t="shared" si="72"/>
        <v>679</v>
      </c>
      <c r="AQ43" s="21">
        <f t="shared" si="72"/>
        <v>1321</v>
      </c>
      <c r="AR43" s="20">
        <f t="shared" si="72"/>
        <v>2648</v>
      </c>
      <c r="AS43" s="21">
        <f t="shared" si="72"/>
        <v>2765</v>
      </c>
      <c r="AT43" s="20">
        <f t="shared" si="72"/>
        <v>1450</v>
      </c>
      <c r="AU43" s="21">
        <f t="shared" si="72"/>
        <v>1153</v>
      </c>
      <c r="AV43" s="20">
        <f t="shared" si="72"/>
        <v>2047</v>
      </c>
      <c r="AW43" s="21">
        <f t="shared" si="72"/>
        <v>1537</v>
      </c>
      <c r="AX43" s="20">
        <f t="shared" si="72"/>
        <v>300</v>
      </c>
      <c r="AY43" s="21">
        <f t="shared" si="72"/>
        <v>299</v>
      </c>
      <c r="AZ43" s="20">
        <f t="shared" si="72"/>
        <v>939</v>
      </c>
      <c r="BA43" s="21">
        <f t="shared" si="72"/>
        <v>1554</v>
      </c>
      <c r="BB43" s="20">
        <f t="shared" si="72"/>
        <v>1209</v>
      </c>
      <c r="BC43" s="21">
        <f t="shared" si="72"/>
        <v>636</v>
      </c>
      <c r="BD43" s="20">
        <f t="shared" si="72"/>
        <v>2849</v>
      </c>
      <c r="BE43" s="21">
        <f t="shared" si="72"/>
        <v>3028</v>
      </c>
      <c r="BF43" s="160">
        <f t="shared" si="72"/>
        <v>19255</v>
      </c>
      <c r="BG43" s="161">
        <f t="shared" si="72"/>
        <v>18499</v>
      </c>
      <c r="BI43" s="136" t="s">
        <v>19</v>
      </c>
      <c r="BJ43" s="128">
        <f t="shared" ref="BJ43:CI43" si="73">B43/B64</f>
        <v>2.7131160699951837E-2</v>
      </c>
      <c r="BK43" s="129">
        <f t="shared" si="73"/>
        <v>2.8834804114439887E-2</v>
      </c>
      <c r="BL43" s="130">
        <f t="shared" si="73"/>
        <v>4.3286219081272087E-2</v>
      </c>
      <c r="BM43" s="131">
        <f t="shared" si="73"/>
        <v>3.487858719646799E-2</v>
      </c>
      <c r="BN43" s="128">
        <f t="shared" si="73"/>
        <v>6.1024551463644945E-2</v>
      </c>
      <c r="BO43" s="129">
        <f t="shared" si="73"/>
        <v>5.1271505929124682E-2</v>
      </c>
      <c r="BP43" s="130">
        <f t="shared" si="73"/>
        <v>4.1727393701286357E-2</v>
      </c>
      <c r="BQ43" s="131">
        <f t="shared" si="73"/>
        <v>3.2298861756980254E-2</v>
      </c>
      <c r="BR43" s="128">
        <f t="shared" si="73"/>
        <v>2.6661659782200527E-2</v>
      </c>
      <c r="BS43" s="129">
        <f t="shared" si="73"/>
        <v>4.8220064724919097E-2</v>
      </c>
      <c r="BT43" s="130">
        <f t="shared" si="73"/>
        <v>3.229915385315258E-2</v>
      </c>
      <c r="BU43" s="128">
        <f t="shared" si="73"/>
        <v>3.4820990681706722E-2</v>
      </c>
      <c r="BV43" s="132">
        <f t="shared" si="73"/>
        <v>4.6943503831759048E-2</v>
      </c>
      <c r="BW43" s="133">
        <f t="shared" si="73"/>
        <v>4.1296243188987669E-2</v>
      </c>
      <c r="BX43" s="128">
        <f t="shared" si="73"/>
        <v>4.7622305850153951E-2</v>
      </c>
      <c r="BY43" s="129">
        <f t="shared" si="73"/>
        <v>6.4164150425473507E-2</v>
      </c>
      <c r="BZ43" s="130">
        <f t="shared" si="73"/>
        <v>4.9281767955801102E-2</v>
      </c>
      <c r="CA43" s="131">
        <f t="shared" si="73"/>
        <v>3.4202868957067742E-2</v>
      </c>
      <c r="CB43" s="128">
        <f t="shared" si="73"/>
        <v>6.8669527896995708E-2</v>
      </c>
      <c r="CC43" s="129">
        <f t="shared" si="73"/>
        <v>7.7673692427790791E-2</v>
      </c>
      <c r="CD43" s="130">
        <f t="shared" si="73"/>
        <v>2.8033383265568156E-2</v>
      </c>
      <c r="CE43" s="131">
        <f t="shared" si="73"/>
        <v>4.0819812126387703E-2</v>
      </c>
      <c r="CF43" s="128">
        <f t="shared" si="73"/>
        <v>6.5186039803865017E-2</v>
      </c>
      <c r="CG43" s="129">
        <f t="shared" si="73"/>
        <v>5.5776892430278883E-2</v>
      </c>
      <c r="CH43" s="130">
        <f t="shared" si="73"/>
        <v>3.5149117468046255E-2</v>
      </c>
      <c r="CI43" s="128">
        <f t="shared" si="73"/>
        <v>3.5347979903082916E-2</v>
      </c>
      <c r="CJ43" s="134">
        <f t="shared" ref="CJ43" si="74">AB43/AB64</f>
        <v>4.2606335364269006E-2</v>
      </c>
      <c r="CK43" s="135">
        <f t="shared" ref="CK43" si="75">AC43/AC64</f>
        <v>3.9883052239887883E-2</v>
      </c>
    </row>
    <row r="44" spans="1:93" ht="13.5" thickTop="1" x14ac:dyDescent="0.2">
      <c r="A44" s="145" t="s">
        <v>20</v>
      </c>
      <c r="B44" s="182">
        <v>625</v>
      </c>
      <c r="C44" s="183">
        <v>641</v>
      </c>
      <c r="D44" s="184">
        <v>310</v>
      </c>
      <c r="E44" s="185">
        <v>278</v>
      </c>
      <c r="F44" s="182">
        <v>798</v>
      </c>
      <c r="G44" s="186">
        <v>773</v>
      </c>
      <c r="H44" s="184">
        <v>1264</v>
      </c>
      <c r="I44" s="185">
        <v>1254</v>
      </c>
      <c r="J44" s="182">
        <v>95</v>
      </c>
      <c r="K44" s="186">
        <v>161</v>
      </c>
      <c r="L44" s="184">
        <v>331</v>
      </c>
      <c r="M44" s="182">
        <v>535</v>
      </c>
      <c r="N44" s="187">
        <v>1315</v>
      </c>
      <c r="O44" s="188">
        <v>1165</v>
      </c>
      <c r="P44" s="182">
        <v>678</v>
      </c>
      <c r="Q44" s="186">
        <v>582</v>
      </c>
      <c r="R44" s="184">
        <v>952</v>
      </c>
      <c r="S44" s="185">
        <v>816</v>
      </c>
      <c r="T44" s="182">
        <v>161</v>
      </c>
      <c r="U44" s="186">
        <v>167</v>
      </c>
      <c r="V44" s="184">
        <v>475</v>
      </c>
      <c r="W44" s="185">
        <v>781</v>
      </c>
      <c r="X44" s="182">
        <v>583</v>
      </c>
      <c r="Y44" s="186">
        <v>354</v>
      </c>
      <c r="Z44" s="184">
        <v>1211</v>
      </c>
      <c r="AA44" s="182">
        <v>1484</v>
      </c>
      <c r="AB44" s="158">
        <f t="shared" si="64"/>
        <v>8798</v>
      </c>
      <c r="AC44" s="159">
        <f t="shared" si="65"/>
        <v>8991</v>
      </c>
      <c r="BI44" s="145" t="s">
        <v>20</v>
      </c>
      <c r="BJ44" s="128">
        <f t="shared" ref="BJ44:CI44" si="76">B44/B64</f>
        <v>3.3445710922031358E-2</v>
      </c>
      <c r="BK44" s="129">
        <f t="shared" si="76"/>
        <v>3.6029453094261144E-2</v>
      </c>
      <c r="BL44" s="130">
        <f t="shared" si="76"/>
        <v>4.5641931684334509E-2</v>
      </c>
      <c r="BM44" s="131">
        <f t="shared" si="76"/>
        <v>4.0912435614422371E-2</v>
      </c>
      <c r="BN44" s="128">
        <f t="shared" si="76"/>
        <v>4.7096317280453256E-2</v>
      </c>
      <c r="BO44" s="129">
        <f t="shared" si="76"/>
        <v>5.298512577969703E-2</v>
      </c>
      <c r="BP44" s="130">
        <f t="shared" si="76"/>
        <v>4.0048159178759264E-2</v>
      </c>
      <c r="BQ44" s="131">
        <f t="shared" si="76"/>
        <v>4.0665434380776341E-2</v>
      </c>
      <c r="BR44" s="128">
        <f t="shared" si="76"/>
        <v>3.5674051821254223E-2</v>
      </c>
      <c r="BS44" s="129">
        <f t="shared" si="76"/>
        <v>5.210355987055016E-2</v>
      </c>
      <c r="BT44" s="130">
        <f t="shared" si="76"/>
        <v>3.0115549085615503E-2</v>
      </c>
      <c r="BU44" s="128">
        <f t="shared" si="76"/>
        <v>4.3730586888997877E-2</v>
      </c>
      <c r="BV44" s="132">
        <f t="shared" si="76"/>
        <v>4.6872215291391905E-2</v>
      </c>
      <c r="BW44" s="133">
        <f t="shared" si="76"/>
        <v>4.176225982219673E-2</v>
      </c>
      <c r="BX44" s="128">
        <f t="shared" si="76"/>
        <v>4.6390694491960316E-2</v>
      </c>
      <c r="BY44" s="129">
        <f t="shared" si="76"/>
        <v>3.993961021136426E-2</v>
      </c>
      <c r="BZ44" s="130">
        <f t="shared" si="76"/>
        <v>5.2596685082872928E-2</v>
      </c>
      <c r="CA44" s="131">
        <f t="shared" si="76"/>
        <v>4.1656031446219814E-2</v>
      </c>
      <c r="CB44" s="128">
        <f t="shared" si="76"/>
        <v>7.6776347162613251E-2</v>
      </c>
      <c r="CC44" s="129">
        <f t="shared" si="76"/>
        <v>6.5183450429352072E-2</v>
      </c>
      <c r="CD44" s="130">
        <f t="shared" si="76"/>
        <v>3.3882587916399171E-2</v>
      </c>
      <c r="CE44" s="131">
        <f t="shared" si="76"/>
        <v>4.4463421576999715E-2</v>
      </c>
      <c r="CF44" s="128">
        <f t="shared" si="76"/>
        <v>5.6052302663205461E-2</v>
      </c>
      <c r="CG44" s="129">
        <f t="shared" si="76"/>
        <v>6.1319937640741382E-2</v>
      </c>
      <c r="CH44" s="130">
        <f t="shared" si="76"/>
        <v>3.6853317102860619E-2</v>
      </c>
      <c r="CI44" s="128">
        <f t="shared" si="76"/>
        <v>4.4118084252460089E-2</v>
      </c>
      <c r="CJ44" s="134">
        <f t="shared" ref="CJ44" si="77">AB44/AB64</f>
        <v>4.2341639956493697E-2</v>
      </c>
      <c r="CK44" s="135">
        <f t="shared" ref="CK44" si="78">AC44/AC64</f>
        <v>4.3449475668100326E-2</v>
      </c>
    </row>
    <row r="45" spans="1:93" ht="13.5" thickBot="1" x14ac:dyDescent="0.25">
      <c r="A45" s="136" t="s">
        <v>21</v>
      </c>
      <c r="B45" s="175">
        <v>819</v>
      </c>
      <c r="C45" s="176">
        <v>622</v>
      </c>
      <c r="D45" s="177">
        <v>416</v>
      </c>
      <c r="E45" s="178">
        <v>312</v>
      </c>
      <c r="F45" s="175">
        <v>1143</v>
      </c>
      <c r="G45" s="179">
        <v>678</v>
      </c>
      <c r="H45" s="177">
        <v>1592</v>
      </c>
      <c r="I45" s="178">
        <v>1285</v>
      </c>
      <c r="J45" s="175">
        <v>72</v>
      </c>
      <c r="K45" s="179">
        <v>202</v>
      </c>
      <c r="L45" s="177">
        <v>348</v>
      </c>
      <c r="M45" s="175">
        <v>786</v>
      </c>
      <c r="N45" s="180">
        <v>1333</v>
      </c>
      <c r="O45" s="181">
        <v>1600</v>
      </c>
      <c r="P45" s="175">
        <v>772</v>
      </c>
      <c r="Q45" s="179">
        <v>571</v>
      </c>
      <c r="R45" s="177">
        <v>1095</v>
      </c>
      <c r="S45" s="178">
        <v>721</v>
      </c>
      <c r="T45" s="175">
        <v>139</v>
      </c>
      <c r="U45" s="179">
        <v>132</v>
      </c>
      <c r="V45" s="177">
        <v>464</v>
      </c>
      <c r="W45" s="178">
        <v>773</v>
      </c>
      <c r="X45" s="175">
        <v>626</v>
      </c>
      <c r="Y45" s="179">
        <v>282</v>
      </c>
      <c r="Z45" s="177">
        <v>1638</v>
      </c>
      <c r="AA45" s="175">
        <v>1544</v>
      </c>
      <c r="AB45" s="158">
        <f t="shared" si="64"/>
        <v>10457</v>
      </c>
      <c r="AC45" s="159">
        <f t="shared" si="65"/>
        <v>9508</v>
      </c>
      <c r="AE45" s="232" t="s">
        <v>85</v>
      </c>
      <c r="BI45" s="136" t="s">
        <v>21</v>
      </c>
      <c r="BJ45" s="128">
        <f t="shared" ref="BJ45:CI45" si="79">B45/B64</f>
        <v>4.382725959222989E-2</v>
      </c>
      <c r="BK45" s="129">
        <f t="shared" si="79"/>
        <v>3.4961497386318922E-2</v>
      </c>
      <c r="BL45" s="130">
        <f t="shared" si="79"/>
        <v>6.1248527679623084E-2</v>
      </c>
      <c r="BM45" s="131">
        <f t="shared" si="79"/>
        <v>4.5916114790286976E-2</v>
      </c>
      <c r="BN45" s="128">
        <f t="shared" si="79"/>
        <v>6.7457507082152979E-2</v>
      </c>
      <c r="BO45" s="129">
        <f t="shared" si="79"/>
        <v>4.6473370347522108E-2</v>
      </c>
      <c r="BP45" s="130">
        <f t="shared" si="79"/>
        <v>5.0440403016285405E-2</v>
      </c>
      <c r="BQ45" s="131">
        <f t="shared" si="79"/>
        <v>4.1670720238674318E-2</v>
      </c>
      <c r="BR45" s="128">
        <f t="shared" si="79"/>
        <v>2.7037176117161096E-2</v>
      </c>
      <c r="BS45" s="129">
        <f t="shared" si="79"/>
        <v>6.5372168284789645E-2</v>
      </c>
      <c r="BT45" s="130">
        <f t="shared" si="79"/>
        <v>3.1662269129287601E-2</v>
      </c>
      <c r="BU45" s="128">
        <f t="shared" si="79"/>
        <v>6.4247179990191264E-2</v>
      </c>
      <c r="BV45" s="132">
        <f t="shared" si="79"/>
        <v>4.7513812154696133E-2</v>
      </c>
      <c r="BW45" s="133">
        <f t="shared" si="79"/>
        <v>5.7355893318038427E-2</v>
      </c>
      <c r="BX45" s="128">
        <f t="shared" si="79"/>
        <v>5.2822442695860415E-2</v>
      </c>
      <c r="BY45" s="129">
        <f t="shared" si="79"/>
        <v>3.9184737853417514E-2</v>
      </c>
      <c r="BZ45" s="130">
        <f t="shared" si="79"/>
        <v>6.0497237569060773E-2</v>
      </c>
      <c r="CA45" s="131">
        <f t="shared" si="79"/>
        <v>3.6806370922456477E-2</v>
      </c>
      <c r="CB45" s="128">
        <f t="shared" si="79"/>
        <v>6.6285169289461141E-2</v>
      </c>
      <c r="CC45" s="129">
        <f t="shared" si="79"/>
        <v>5.1522248243559721E-2</v>
      </c>
      <c r="CD45" s="130">
        <f t="shared" si="79"/>
        <v>3.3097938512019399E-2</v>
      </c>
      <c r="CE45" s="131">
        <f t="shared" si="79"/>
        <v>4.4007970395673217E-2</v>
      </c>
      <c r="CF45" s="128">
        <f t="shared" si="79"/>
        <v>6.0186520526872414E-2</v>
      </c>
      <c r="CG45" s="129">
        <f t="shared" si="79"/>
        <v>4.8848085917200759E-2</v>
      </c>
      <c r="CH45" s="130">
        <f t="shared" si="79"/>
        <v>4.9847839318320146E-2</v>
      </c>
      <c r="CI45" s="128">
        <f t="shared" si="79"/>
        <v>4.5901834289621544E-2</v>
      </c>
      <c r="CJ45" s="134">
        <f t="shared" ref="CJ45" si="80">AB45/AB64</f>
        <v>5.0325815983752513E-2</v>
      </c>
      <c r="CK45" s="135">
        <f t="shared" ref="CK45" si="81">AC45/AC64</f>
        <v>4.5947905088677334E-2</v>
      </c>
    </row>
    <row r="46" spans="1:93" ht="14.25" thickTop="1" thickBot="1" x14ac:dyDescent="0.25">
      <c r="A46" s="145" t="s">
        <v>22</v>
      </c>
      <c r="B46" s="182">
        <v>1135</v>
      </c>
      <c r="C46" s="183">
        <v>952</v>
      </c>
      <c r="D46" s="184">
        <v>481</v>
      </c>
      <c r="E46" s="185">
        <v>339</v>
      </c>
      <c r="F46" s="182">
        <v>1227</v>
      </c>
      <c r="G46" s="186">
        <v>577</v>
      </c>
      <c r="H46" s="184">
        <v>1903</v>
      </c>
      <c r="I46" s="185">
        <v>1560</v>
      </c>
      <c r="J46" s="182">
        <v>106</v>
      </c>
      <c r="K46" s="186">
        <v>380</v>
      </c>
      <c r="L46" s="184">
        <v>325</v>
      </c>
      <c r="M46" s="182">
        <v>1141</v>
      </c>
      <c r="N46" s="187">
        <v>1460</v>
      </c>
      <c r="O46" s="188">
        <v>2028</v>
      </c>
      <c r="P46" s="182">
        <v>955</v>
      </c>
      <c r="Q46" s="186">
        <v>739</v>
      </c>
      <c r="R46" s="184">
        <v>1477</v>
      </c>
      <c r="S46" s="185">
        <v>882</v>
      </c>
      <c r="T46" s="182">
        <v>104</v>
      </c>
      <c r="U46" s="186">
        <v>145</v>
      </c>
      <c r="V46" s="184">
        <v>482</v>
      </c>
      <c r="W46" s="185">
        <v>1407</v>
      </c>
      <c r="X46" s="182">
        <v>681</v>
      </c>
      <c r="Y46" s="186">
        <v>363</v>
      </c>
      <c r="Z46" s="184">
        <v>1937</v>
      </c>
      <c r="AA46" s="182">
        <v>1835</v>
      </c>
      <c r="AB46" s="158">
        <f t="shared" si="64"/>
        <v>12273</v>
      </c>
      <c r="AC46" s="159">
        <f t="shared" si="65"/>
        <v>12348</v>
      </c>
      <c r="AE46" s="299" t="s">
        <v>0</v>
      </c>
      <c r="AF46" s="301" t="s">
        <v>1</v>
      </c>
      <c r="AG46" s="302"/>
      <c r="AH46" s="301" t="s">
        <v>2</v>
      </c>
      <c r="AI46" s="302"/>
      <c r="AJ46" s="301" t="s">
        <v>3</v>
      </c>
      <c r="AK46" s="302"/>
      <c r="AL46" s="301" t="s">
        <v>4</v>
      </c>
      <c r="AM46" s="302"/>
      <c r="AN46" s="301" t="s">
        <v>5</v>
      </c>
      <c r="AO46" s="302"/>
      <c r="AP46" s="301" t="s">
        <v>6</v>
      </c>
      <c r="AQ46" s="302"/>
      <c r="AR46" s="301" t="s">
        <v>7</v>
      </c>
      <c r="AS46" s="302"/>
      <c r="AT46" s="301" t="s">
        <v>8</v>
      </c>
      <c r="AU46" s="302"/>
      <c r="AV46" s="301" t="s">
        <v>9</v>
      </c>
      <c r="AW46" s="302"/>
      <c r="AX46" s="301" t="s">
        <v>10</v>
      </c>
      <c r="AY46" s="302"/>
      <c r="AZ46" s="301" t="s">
        <v>11</v>
      </c>
      <c r="BA46" s="302"/>
      <c r="BB46" s="301" t="s">
        <v>12</v>
      </c>
      <c r="BC46" s="302"/>
      <c r="BD46" s="304" t="s">
        <v>40</v>
      </c>
      <c r="BE46" s="305"/>
      <c r="BF46" s="306" t="s">
        <v>41</v>
      </c>
      <c r="BG46" s="307"/>
      <c r="BI46" s="145" t="s">
        <v>22</v>
      </c>
      <c r="BJ46" s="128">
        <f t="shared" ref="BJ46:CI46" si="82">B46/B64</f>
        <v>6.0737411034408946E-2</v>
      </c>
      <c r="BK46" s="129">
        <f t="shared" si="82"/>
        <v>5.3510201787420608E-2</v>
      </c>
      <c r="BL46" s="130">
        <f t="shared" si="82"/>
        <v>7.0818610129564197E-2</v>
      </c>
      <c r="BM46" s="131">
        <f t="shared" si="82"/>
        <v>4.9889624724061811E-2</v>
      </c>
      <c r="BN46" s="128">
        <f t="shared" si="82"/>
        <v>7.2415014164305944E-2</v>
      </c>
      <c r="BO46" s="129">
        <f t="shared" si="82"/>
        <v>3.9550346151209816E-2</v>
      </c>
      <c r="BP46" s="130">
        <f t="shared" si="82"/>
        <v>6.029402445979342E-2</v>
      </c>
      <c r="BQ46" s="131">
        <f t="shared" si="82"/>
        <v>5.0588578655511238E-2</v>
      </c>
      <c r="BR46" s="128">
        <f t="shared" si="82"/>
        <v>3.9804731505820506E-2</v>
      </c>
      <c r="BS46" s="129">
        <f t="shared" si="82"/>
        <v>0.12297734627831715</v>
      </c>
      <c r="BT46" s="130">
        <f t="shared" si="82"/>
        <v>2.9569647893731236E-2</v>
      </c>
      <c r="BU46" s="128">
        <f t="shared" si="82"/>
        <v>9.3264672224946873E-2</v>
      </c>
      <c r="BV46" s="132">
        <f t="shared" si="82"/>
        <v>5.2040634468009266E-2</v>
      </c>
      <c r="BW46" s="133">
        <f t="shared" si="82"/>
        <v>7.2698594780613704E-2</v>
      </c>
      <c r="BX46" s="128">
        <f t="shared" si="82"/>
        <v>6.534382483749572E-2</v>
      </c>
      <c r="BY46" s="129">
        <f t="shared" si="82"/>
        <v>5.0713697502058744E-2</v>
      </c>
      <c r="BZ46" s="130">
        <f t="shared" si="82"/>
        <v>8.1602209944751383E-2</v>
      </c>
      <c r="CA46" s="131">
        <f t="shared" si="82"/>
        <v>4.5025269283781713E-2</v>
      </c>
      <c r="CB46" s="128">
        <f t="shared" si="82"/>
        <v>4.959465903671912E-2</v>
      </c>
      <c r="CC46" s="129">
        <f t="shared" si="82"/>
        <v>5.6596409055425449E-2</v>
      </c>
      <c r="CD46" s="130">
        <f t="shared" si="82"/>
        <v>3.4381910264640846E-2</v>
      </c>
      <c r="CE46" s="131">
        <f t="shared" si="82"/>
        <v>8.0102476515798465E-2</v>
      </c>
      <c r="CF46" s="128">
        <f t="shared" si="82"/>
        <v>6.5474473608306896E-2</v>
      </c>
      <c r="CG46" s="129">
        <f t="shared" si="82"/>
        <v>6.2878919106183956E-2</v>
      </c>
      <c r="CH46" s="130">
        <f t="shared" si="82"/>
        <v>5.8947048082775413E-2</v>
      </c>
      <c r="CI46" s="128">
        <f t="shared" si="82"/>
        <v>5.4553021969854627E-2</v>
      </c>
      <c r="CJ46" s="134">
        <f t="shared" ref="CJ46" si="83">AB46/AB64</f>
        <v>5.9065577084115389E-2</v>
      </c>
      <c r="CK46" s="135">
        <f t="shared" ref="CK46" si="84">AC46/AC64</f>
        <v>5.967235296960325E-2</v>
      </c>
    </row>
    <row r="47" spans="1:93" ht="15" thickTop="1" thickBot="1" x14ac:dyDescent="0.3">
      <c r="A47" s="136" t="s">
        <v>23</v>
      </c>
      <c r="B47" s="175">
        <v>1024</v>
      </c>
      <c r="C47" s="176">
        <v>901</v>
      </c>
      <c r="D47" s="177">
        <v>469</v>
      </c>
      <c r="E47" s="178">
        <v>304</v>
      </c>
      <c r="F47" s="175">
        <v>1215</v>
      </c>
      <c r="G47" s="179">
        <v>575</v>
      </c>
      <c r="H47" s="177">
        <v>1997</v>
      </c>
      <c r="I47" s="178">
        <v>1577</v>
      </c>
      <c r="J47" s="175">
        <v>119</v>
      </c>
      <c r="K47" s="179">
        <v>300</v>
      </c>
      <c r="L47" s="177">
        <v>341</v>
      </c>
      <c r="M47" s="175">
        <v>963</v>
      </c>
      <c r="N47" s="180">
        <v>1410</v>
      </c>
      <c r="O47" s="181">
        <v>1771</v>
      </c>
      <c r="P47" s="175">
        <v>1098</v>
      </c>
      <c r="Q47" s="179">
        <v>577</v>
      </c>
      <c r="R47" s="177">
        <v>1228</v>
      </c>
      <c r="S47" s="178">
        <v>957</v>
      </c>
      <c r="T47" s="175">
        <v>139</v>
      </c>
      <c r="U47" s="179">
        <v>129</v>
      </c>
      <c r="V47" s="177">
        <v>493</v>
      </c>
      <c r="W47" s="178">
        <v>1269</v>
      </c>
      <c r="X47" s="175">
        <v>665</v>
      </c>
      <c r="Y47" s="179">
        <v>258</v>
      </c>
      <c r="Z47" s="177">
        <v>1827</v>
      </c>
      <c r="AA47" s="175">
        <v>1987</v>
      </c>
      <c r="AB47" s="158">
        <f t="shared" si="64"/>
        <v>12025</v>
      </c>
      <c r="AC47" s="159">
        <f t="shared" si="65"/>
        <v>11568</v>
      </c>
      <c r="AE47" s="300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5.4797452774656176E-2</v>
      </c>
      <c r="BK47" s="129">
        <f t="shared" si="85"/>
        <v>5.0643583834523075E-2</v>
      </c>
      <c r="BL47" s="130">
        <f t="shared" si="85"/>
        <v>6.9051825677267378E-2</v>
      </c>
      <c r="BM47" s="131">
        <f t="shared" si="85"/>
        <v>4.4738778513612951E-2</v>
      </c>
      <c r="BN47" s="128">
        <f t="shared" si="85"/>
        <v>7.170679886685552E-2</v>
      </c>
      <c r="BO47" s="129">
        <f t="shared" si="85"/>
        <v>3.941325656316403E-2</v>
      </c>
      <c r="BP47" s="130">
        <f t="shared" si="85"/>
        <v>6.3272289462011286E-2</v>
      </c>
      <c r="BQ47" s="131">
        <f t="shared" si="85"/>
        <v>5.1139864448552064E-2</v>
      </c>
      <c r="BR47" s="128">
        <f t="shared" si="85"/>
        <v>4.4686443860307921E-2</v>
      </c>
      <c r="BS47" s="129">
        <f t="shared" si="85"/>
        <v>9.7087378640776698E-2</v>
      </c>
      <c r="BT47" s="130">
        <f t="shared" si="85"/>
        <v>3.1025384405422619E-2</v>
      </c>
      <c r="BU47" s="128">
        <f t="shared" si="85"/>
        <v>7.8715056400196173E-2</v>
      </c>
      <c r="BV47" s="132">
        <f t="shared" si="85"/>
        <v>5.0258420958830867E-2</v>
      </c>
      <c r="BW47" s="133">
        <f t="shared" si="85"/>
        <v>6.3485804416403779E-2</v>
      </c>
      <c r="BX47" s="128">
        <f t="shared" si="85"/>
        <v>7.5128292849811831E-2</v>
      </c>
      <c r="BY47" s="129">
        <f t="shared" si="85"/>
        <v>3.9596486412297557E-2</v>
      </c>
      <c r="BZ47" s="130">
        <f t="shared" si="85"/>
        <v>6.7845303867403312E-2</v>
      </c>
      <c r="CA47" s="131">
        <f t="shared" si="85"/>
        <v>4.8853948644647503E-2</v>
      </c>
      <c r="CB47" s="128">
        <f t="shared" si="85"/>
        <v>6.6285169289461141E-2</v>
      </c>
      <c r="CC47" s="129">
        <f t="shared" si="85"/>
        <v>5.0351288056206089E-2</v>
      </c>
      <c r="CD47" s="130">
        <f t="shared" si="85"/>
        <v>3.5166559669020617E-2</v>
      </c>
      <c r="CE47" s="131">
        <f t="shared" si="85"/>
        <v>7.224594363791631E-2</v>
      </c>
      <c r="CF47" s="128">
        <f t="shared" si="85"/>
        <v>6.3936159984616867E-2</v>
      </c>
      <c r="CG47" s="129">
        <f t="shared" si="85"/>
        <v>4.4690802009353887E-2</v>
      </c>
      <c r="CH47" s="130">
        <f t="shared" si="85"/>
        <v>5.5599513085818626E-2</v>
      </c>
      <c r="CI47" s="128">
        <f t="shared" si="85"/>
        <v>5.9071855397330321E-2</v>
      </c>
      <c r="CJ47" s="134">
        <f t="shared" ref="CJ47" si="86">AB47/AB64</f>
        <v>5.787204142723764E-2</v>
      </c>
      <c r="CK47" s="135">
        <f t="shared" ref="CK47" si="87">AC47/AC64</f>
        <v>5.5902962354419369E-2</v>
      </c>
    </row>
    <row r="48" spans="1:93" ht="13.5" thickTop="1" x14ac:dyDescent="0.2">
      <c r="A48" s="145" t="s">
        <v>24</v>
      </c>
      <c r="B48" s="189">
        <v>1031</v>
      </c>
      <c r="C48" s="183">
        <v>1236</v>
      </c>
      <c r="D48" s="184">
        <v>435</v>
      </c>
      <c r="E48" s="185">
        <v>348</v>
      </c>
      <c r="F48" s="182">
        <v>1223</v>
      </c>
      <c r="G48" s="186">
        <v>586</v>
      </c>
      <c r="H48" s="184">
        <v>2062</v>
      </c>
      <c r="I48" s="185">
        <v>1622</v>
      </c>
      <c r="J48" s="182">
        <v>112</v>
      </c>
      <c r="K48" s="186">
        <v>252</v>
      </c>
      <c r="L48" s="184">
        <v>377</v>
      </c>
      <c r="M48" s="182">
        <v>1047</v>
      </c>
      <c r="N48" s="187">
        <v>1457</v>
      </c>
      <c r="O48" s="190">
        <v>1821</v>
      </c>
      <c r="P48" s="182">
        <v>1023</v>
      </c>
      <c r="Q48" s="186">
        <v>539</v>
      </c>
      <c r="R48" s="184">
        <v>1287</v>
      </c>
      <c r="S48" s="185">
        <v>874</v>
      </c>
      <c r="T48" s="182">
        <v>94</v>
      </c>
      <c r="U48" s="186">
        <v>130</v>
      </c>
      <c r="V48" s="184">
        <v>541</v>
      </c>
      <c r="W48" s="191">
        <v>1252</v>
      </c>
      <c r="X48" s="182">
        <v>607</v>
      </c>
      <c r="Y48" s="186">
        <v>248</v>
      </c>
      <c r="Z48" s="184">
        <v>1889</v>
      </c>
      <c r="AA48" s="182">
        <v>2195</v>
      </c>
      <c r="AB48" s="158">
        <f t="shared" si="64"/>
        <v>12138</v>
      </c>
      <c r="AC48" s="159">
        <f t="shared" si="65"/>
        <v>12150</v>
      </c>
      <c r="AE48" s="235" t="str">
        <f>$AE$17</f>
        <v>17:00 - 17:59</v>
      </c>
      <c r="AF48" s="125">
        <f t="shared" ref="AF48:AU49" si="88">SUMIF($A$9:$A$32,$AE48,B$40:B$63)</f>
        <v>1619</v>
      </c>
      <c r="AG48" s="172">
        <f t="shared" si="88"/>
        <v>1508</v>
      </c>
      <c r="AH48" s="126">
        <f t="shared" si="88"/>
        <v>443</v>
      </c>
      <c r="AI48" s="166">
        <f t="shared" si="88"/>
        <v>485</v>
      </c>
      <c r="AJ48" s="125">
        <f t="shared" si="88"/>
        <v>1087</v>
      </c>
      <c r="AK48" s="127">
        <f t="shared" si="88"/>
        <v>1081</v>
      </c>
      <c r="AL48" s="126">
        <f t="shared" si="88"/>
        <v>2384</v>
      </c>
      <c r="AM48" s="166">
        <f t="shared" si="88"/>
        <v>2357</v>
      </c>
      <c r="AN48" s="125">
        <f t="shared" si="88"/>
        <v>209</v>
      </c>
      <c r="AO48" s="127">
        <f t="shared" si="88"/>
        <v>143</v>
      </c>
      <c r="AP48" s="126">
        <f t="shared" si="88"/>
        <v>968</v>
      </c>
      <c r="AQ48" s="125">
        <f t="shared" si="88"/>
        <v>622</v>
      </c>
      <c r="AR48" s="165">
        <f t="shared" si="88"/>
        <v>2081</v>
      </c>
      <c r="AS48" s="167">
        <f t="shared" si="88"/>
        <v>1939</v>
      </c>
      <c r="AT48" s="125">
        <f t="shared" si="88"/>
        <v>1038</v>
      </c>
      <c r="AU48" s="127">
        <f t="shared" si="88"/>
        <v>1188</v>
      </c>
      <c r="AV48" s="126">
        <f t="shared" ref="AP48:BE49" si="89">SUMIF($A$9:$A$32,$AE48,R$40:R$63)</f>
        <v>1079</v>
      </c>
      <c r="AW48" s="166">
        <f t="shared" si="89"/>
        <v>1768</v>
      </c>
      <c r="AX48" s="125">
        <f t="shared" si="89"/>
        <v>156</v>
      </c>
      <c r="AY48" s="127">
        <f t="shared" si="89"/>
        <v>179</v>
      </c>
      <c r="AZ48" s="126">
        <f t="shared" si="89"/>
        <v>1163</v>
      </c>
      <c r="BA48" s="166">
        <f t="shared" si="89"/>
        <v>1271</v>
      </c>
      <c r="BB48" s="125">
        <f t="shared" si="89"/>
        <v>762</v>
      </c>
      <c r="BC48" s="127">
        <f t="shared" si="89"/>
        <v>479</v>
      </c>
      <c r="BD48" s="170">
        <f t="shared" si="89"/>
        <v>2509</v>
      </c>
      <c r="BE48" s="171">
        <f t="shared" si="89"/>
        <v>2383</v>
      </c>
      <c r="BF48" s="156">
        <f>AF48+AH48+AJ48+AL48+AN48+AP48+AR48+AT48+AV48+AX48+AZ48+BB48+BD48</f>
        <v>15498</v>
      </c>
      <c r="BG48" s="157">
        <f>AG48+AI48+AK48+AM48+AO48+AQ48+AS48+AU48+AW48+AY48+BA48+BC48+BE48</f>
        <v>15403</v>
      </c>
      <c r="BI48" s="145" t="s">
        <v>24</v>
      </c>
      <c r="BJ48" s="128">
        <f t="shared" ref="BJ48:CI48" si="90">B48/B64</f>
        <v>5.5172044736982929E-2</v>
      </c>
      <c r="BK48" s="129">
        <f t="shared" si="90"/>
        <v>6.9473329211399024E-2</v>
      </c>
      <c r="BL48" s="130">
        <f t="shared" si="90"/>
        <v>6.4045936395759714E-2</v>
      </c>
      <c r="BM48" s="131">
        <f t="shared" si="90"/>
        <v>5.1214128035320092E-2</v>
      </c>
      <c r="BN48" s="128">
        <f t="shared" si="90"/>
        <v>7.217894239848914E-2</v>
      </c>
      <c r="BO48" s="129">
        <f t="shared" si="90"/>
        <v>4.0167249297415858E-2</v>
      </c>
      <c r="BP48" s="130">
        <f t="shared" si="90"/>
        <v>6.5331728027374691E-2</v>
      </c>
      <c r="BQ48" s="131">
        <f t="shared" si="90"/>
        <v>5.2599150371307198E-2</v>
      </c>
      <c r="BR48" s="128">
        <f t="shared" si="90"/>
        <v>4.2057829515583928E-2</v>
      </c>
      <c r="BS48" s="129">
        <f t="shared" si="90"/>
        <v>8.155339805825243E-2</v>
      </c>
      <c r="BT48" s="130">
        <f t="shared" si="90"/>
        <v>3.430079155672823E-2</v>
      </c>
      <c r="BU48" s="128">
        <f t="shared" si="90"/>
        <v>8.558116723884257E-2</v>
      </c>
      <c r="BV48" s="132">
        <f t="shared" si="90"/>
        <v>5.1933701657458566E-2</v>
      </c>
      <c r="BW48" s="133">
        <f t="shared" si="90"/>
        <v>6.5278176082592482E-2</v>
      </c>
      <c r="BX48" s="128">
        <f t="shared" si="90"/>
        <v>6.9996578857338357E-2</v>
      </c>
      <c r="BY48" s="129">
        <f t="shared" si="90"/>
        <v>3.6988745539390612E-2</v>
      </c>
      <c r="BZ48" s="130">
        <f t="shared" si="90"/>
        <v>7.1104972375690606E-2</v>
      </c>
      <c r="CA48" s="131">
        <f t="shared" si="90"/>
        <v>4.4616876818622697E-2</v>
      </c>
      <c r="CB48" s="128">
        <f t="shared" si="90"/>
        <v>4.4825941821649978E-2</v>
      </c>
      <c r="CC48" s="129">
        <f t="shared" si="90"/>
        <v>5.07416081186573E-2</v>
      </c>
      <c r="CD48" s="130">
        <f t="shared" si="90"/>
        <v>3.8590484342677797E-2</v>
      </c>
      <c r="CE48" s="131">
        <f t="shared" si="90"/>
        <v>7.1278109877597501E-2</v>
      </c>
      <c r="CF48" s="128">
        <f t="shared" si="90"/>
        <v>5.8359773098740506E-2</v>
      </c>
      <c r="CG48" s="129">
        <f t="shared" si="90"/>
        <v>4.2958600381084358E-2</v>
      </c>
      <c r="CH48" s="130">
        <f t="shared" si="90"/>
        <v>5.7486305538648814E-2</v>
      </c>
      <c r="CI48" s="128">
        <f t="shared" si="90"/>
        <v>6.5255522192823379E-2</v>
      </c>
      <c r="CJ48" s="134">
        <f t="shared" ref="CJ48" si="91">AB48/AB64</f>
        <v>5.8415870174121455E-2</v>
      </c>
      <c r="CK48" s="135">
        <f t="shared" ref="CK48" si="92">AC48/AC64</f>
        <v>5.8715507659595031E-2</v>
      </c>
    </row>
    <row r="49" spans="1:89" x14ac:dyDescent="0.2">
      <c r="A49" s="136" t="s">
        <v>25</v>
      </c>
      <c r="B49" s="192">
        <v>1129</v>
      </c>
      <c r="C49" s="176">
        <v>1196</v>
      </c>
      <c r="D49" s="177">
        <v>482</v>
      </c>
      <c r="E49" s="178">
        <v>415</v>
      </c>
      <c r="F49" s="175">
        <v>1153</v>
      </c>
      <c r="G49" s="179">
        <v>636</v>
      </c>
      <c r="H49" s="177">
        <v>2127</v>
      </c>
      <c r="I49" s="178">
        <v>1614</v>
      </c>
      <c r="J49" s="175">
        <v>166</v>
      </c>
      <c r="K49" s="176">
        <v>177</v>
      </c>
      <c r="L49" s="177">
        <v>451</v>
      </c>
      <c r="M49" s="175">
        <v>1229</v>
      </c>
      <c r="N49" s="180">
        <v>1461</v>
      </c>
      <c r="O49" s="193">
        <v>1698</v>
      </c>
      <c r="P49" s="175">
        <v>1165</v>
      </c>
      <c r="Q49" s="176">
        <v>690</v>
      </c>
      <c r="R49" s="177">
        <v>1317</v>
      </c>
      <c r="S49" s="178">
        <v>999</v>
      </c>
      <c r="T49" s="184">
        <v>111</v>
      </c>
      <c r="U49" s="175">
        <v>117</v>
      </c>
      <c r="V49" s="177">
        <v>615</v>
      </c>
      <c r="W49" s="194">
        <v>1248</v>
      </c>
      <c r="X49" s="175">
        <v>622</v>
      </c>
      <c r="Y49" s="179">
        <v>273</v>
      </c>
      <c r="Z49" s="177">
        <v>1993</v>
      </c>
      <c r="AA49" s="175">
        <v>2288</v>
      </c>
      <c r="AB49" s="158">
        <f t="shared" si="64"/>
        <v>12792</v>
      </c>
      <c r="AC49" s="159">
        <f t="shared" si="65"/>
        <v>12580</v>
      </c>
      <c r="AE49" s="237" t="str">
        <f>$AE$18</f>
        <v>18:00 - 18:59</v>
      </c>
      <c r="AF49" s="125">
        <f t="shared" si="88"/>
        <v>1495</v>
      </c>
      <c r="AG49" s="176">
        <f t="shared" si="88"/>
        <v>1174</v>
      </c>
      <c r="AH49" s="177">
        <f t="shared" si="88"/>
        <v>448</v>
      </c>
      <c r="AI49" s="178">
        <f t="shared" si="88"/>
        <v>561</v>
      </c>
      <c r="AJ49" s="238">
        <f t="shared" si="88"/>
        <v>993</v>
      </c>
      <c r="AK49" s="179">
        <f t="shared" si="88"/>
        <v>1211</v>
      </c>
      <c r="AL49" s="177">
        <f t="shared" si="88"/>
        <v>2244</v>
      </c>
      <c r="AM49" s="178">
        <f t="shared" si="88"/>
        <v>2448</v>
      </c>
      <c r="AN49" s="238">
        <f t="shared" si="88"/>
        <v>210</v>
      </c>
      <c r="AO49" s="179">
        <f t="shared" si="88"/>
        <v>161</v>
      </c>
      <c r="AP49" s="177">
        <f t="shared" si="89"/>
        <v>1078</v>
      </c>
      <c r="AQ49" s="238">
        <f t="shared" si="89"/>
        <v>589</v>
      </c>
      <c r="AR49" s="180">
        <f t="shared" si="89"/>
        <v>2151</v>
      </c>
      <c r="AS49" s="181">
        <f t="shared" si="89"/>
        <v>1826</v>
      </c>
      <c r="AT49" s="238">
        <f t="shared" si="89"/>
        <v>849</v>
      </c>
      <c r="AU49" s="179">
        <f t="shared" si="89"/>
        <v>1282</v>
      </c>
      <c r="AV49" s="177">
        <f t="shared" si="89"/>
        <v>994</v>
      </c>
      <c r="AW49" s="178">
        <f t="shared" si="89"/>
        <v>1625</v>
      </c>
      <c r="AX49" s="238">
        <f t="shared" si="89"/>
        <v>142</v>
      </c>
      <c r="AY49" s="179">
        <f t="shared" si="89"/>
        <v>171</v>
      </c>
      <c r="AZ49" s="177">
        <f t="shared" si="89"/>
        <v>1277</v>
      </c>
      <c r="BA49" s="178">
        <f t="shared" si="89"/>
        <v>1146</v>
      </c>
      <c r="BB49" s="238">
        <f t="shared" si="89"/>
        <v>723</v>
      </c>
      <c r="BC49" s="179">
        <f t="shared" si="89"/>
        <v>417</v>
      </c>
      <c r="BD49" s="177">
        <f t="shared" si="89"/>
        <v>2673</v>
      </c>
      <c r="BE49" s="238">
        <f t="shared" si="89"/>
        <v>2498</v>
      </c>
      <c r="BF49" s="158">
        <f>SUM(AF49,AH49,AJ49,AL49,AN49,AP49,AR49,AT49,AV49,AX49,AZ49,BB49,BD49)</f>
        <v>15277</v>
      </c>
      <c r="BG49" s="159">
        <f>SUM(AG49,AI49,AK49,AM49,AO49,AQ49,AS49,AU49,AW49,AY49,BA49,BC49,BE49)</f>
        <v>15109</v>
      </c>
      <c r="BI49" s="136" t="s">
        <v>25</v>
      </c>
      <c r="BJ49" s="128">
        <f t="shared" ref="BJ49:CI49" si="93">B49/B64</f>
        <v>6.0416332209557444E-2</v>
      </c>
      <c r="BK49" s="129">
        <f t="shared" si="93"/>
        <v>6.7225001405204876E-2</v>
      </c>
      <c r="BL49" s="130">
        <f t="shared" si="93"/>
        <v>7.0965842167255599E-2</v>
      </c>
      <c r="BM49" s="131">
        <f t="shared" si="93"/>
        <v>6.1074319352465045E-2</v>
      </c>
      <c r="BN49" s="128">
        <f t="shared" si="93"/>
        <v>6.8047686496695001E-2</v>
      </c>
      <c r="BO49" s="129">
        <f t="shared" si="93"/>
        <v>4.3594488998560561E-2</v>
      </c>
      <c r="BP49" s="130">
        <f t="shared" si="93"/>
        <v>6.7391166592738097E-2</v>
      </c>
      <c r="BQ49" s="131">
        <f t="shared" si="93"/>
        <v>5.2339721762817391E-2</v>
      </c>
      <c r="BR49" s="128">
        <f t="shared" si="93"/>
        <v>6.2335711603454753E-2</v>
      </c>
      <c r="BS49" s="129">
        <f t="shared" si="93"/>
        <v>5.7281553398058252E-2</v>
      </c>
      <c r="BT49" s="130">
        <f t="shared" si="93"/>
        <v>4.1033572923300884E-2</v>
      </c>
      <c r="BU49" s="128">
        <f t="shared" si="93"/>
        <v>0.10045774072257643</v>
      </c>
      <c r="BV49" s="132">
        <f t="shared" si="93"/>
        <v>5.2076278738192837E-2</v>
      </c>
      <c r="BW49" s="133">
        <f t="shared" si="93"/>
        <v>6.0868941783768282E-2</v>
      </c>
      <c r="BX49" s="128">
        <f t="shared" si="93"/>
        <v>7.9712624016421485E-2</v>
      </c>
      <c r="BY49" s="129">
        <f t="shared" si="93"/>
        <v>4.7351084271205053E-2</v>
      </c>
      <c r="BZ49" s="130">
        <f t="shared" si="93"/>
        <v>7.2762430939226519E-2</v>
      </c>
      <c r="CA49" s="131">
        <f t="shared" si="93"/>
        <v>5.0998009086732347E-2</v>
      </c>
      <c r="CB49" s="128">
        <f t="shared" si="93"/>
        <v>5.2932761087267528E-2</v>
      </c>
      <c r="CC49" s="129">
        <f t="shared" si="93"/>
        <v>4.5667447306791571E-2</v>
      </c>
      <c r="CD49" s="130">
        <f t="shared" si="93"/>
        <v>4.3869034881232616E-2</v>
      </c>
      <c r="CE49" s="131">
        <f t="shared" si="93"/>
        <v>7.1050384286934248E-2</v>
      </c>
      <c r="CF49" s="128">
        <f t="shared" si="93"/>
        <v>5.9801942120949907E-2</v>
      </c>
      <c r="CG49" s="129">
        <f t="shared" si="93"/>
        <v>4.7289104451758185E-2</v>
      </c>
      <c r="CH49" s="130">
        <f t="shared" si="93"/>
        <v>6.0651247717589778E-2</v>
      </c>
      <c r="CI49" s="128">
        <f t="shared" si="93"/>
        <v>6.8020334750423642E-2</v>
      </c>
      <c r="CJ49" s="134">
        <f t="shared" ref="CJ49" si="94">AB49/AB64</f>
        <v>6.1563339204758739E-2</v>
      </c>
      <c r="CK49" s="135">
        <f t="shared" ref="CK49" si="95">AC49/AC64</f>
        <v>6.0793505050016912E-2</v>
      </c>
    </row>
    <row r="50" spans="1:89" ht="13.5" thickBot="1" x14ac:dyDescent="0.25">
      <c r="A50" s="145" t="s">
        <v>26</v>
      </c>
      <c r="B50" s="189">
        <v>1165</v>
      </c>
      <c r="C50" s="183">
        <v>1146</v>
      </c>
      <c r="D50" s="184">
        <v>426</v>
      </c>
      <c r="E50" s="185">
        <v>393</v>
      </c>
      <c r="F50" s="182">
        <v>993</v>
      </c>
      <c r="G50" s="186">
        <v>649</v>
      </c>
      <c r="H50" s="184">
        <v>2080</v>
      </c>
      <c r="I50" s="185">
        <v>1876</v>
      </c>
      <c r="J50" s="182">
        <v>125</v>
      </c>
      <c r="K50" s="183">
        <v>162</v>
      </c>
      <c r="L50" s="184">
        <v>493</v>
      </c>
      <c r="M50" s="182">
        <v>909</v>
      </c>
      <c r="N50" s="187">
        <v>1575</v>
      </c>
      <c r="O50" s="190">
        <v>1532</v>
      </c>
      <c r="P50" s="182">
        <v>1116</v>
      </c>
      <c r="Q50" s="183">
        <v>769</v>
      </c>
      <c r="R50" s="184">
        <v>1318</v>
      </c>
      <c r="S50" s="185">
        <v>1076</v>
      </c>
      <c r="T50" s="182">
        <v>94</v>
      </c>
      <c r="U50" s="186">
        <v>140</v>
      </c>
      <c r="V50" s="184">
        <v>660</v>
      </c>
      <c r="W50" s="191">
        <v>1148</v>
      </c>
      <c r="X50" s="182">
        <v>609</v>
      </c>
      <c r="Y50" s="186">
        <v>269</v>
      </c>
      <c r="Z50" s="184">
        <v>2027</v>
      </c>
      <c r="AA50" s="182">
        <v>2277</v>
      </c>
      <c r="AB50" s="158">
        <f t="shared" si="64"/>
        <v>12681</v>
      </c>
      <c r="AC50" s="159">
        <f t="shared" si="65"/>
        <v>12346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6.2342805158666449E-2</v>
      </c>
      <c r="BK50" s="129">
        <f t="shared" si="96"/>
        <v>6.4414591647462202E-2</v>
      </c>
      <c r="BL50" s="130">
        <f t="shared" si="96"/>
        <v>6.2720848056537104E-2</v>
      </c>
      <c r="BM50" s="131">
        <f t="shared" si="96"/>
        <v>5.7836644591611482E-2</v>
      </c>
      <c r="BN50" s="128">
        <f t="shared" si="96"/>
        <v>5.8604815864022664E-2</v>
      </c>
      <c r="BO50" s="129">
        <f t="shared" si="96"/>
        <v>4.4485571320858182E-2</v>
      </c>
      <c r="BP50" s="130">
        <f t="shared" si="96"/>
        <v>6.5902034091629175E-2</v>
      </c>
      <c r="BQ50" s="131">
        <f t="shared" si="96"/>
        <v>6.0836008690858381E-2</v>
      </c>
      <c r="BR50" s="128">
        <f t="shared" si="96"/>
        <v>4.693954187007135E-2</v>
      </c>
      <c r="BS50" s="129">
        <f t="shared" si="96"/>
        <v>5.2427184466019419E-2</v>
      </c>
      <c r="BT50" s="130">
        <f t="shared" si="96"/>
        <v>4.4854881266490766E-2</v>
      </c>
      <c r="BU50" s="128">
        <f t="shared" si="96"/>
        <v>7.4301128003923494E-2</v>
      </c>
      <c r="BV50" s="132">
        <f t="shared" si="96"/>
        <v>5.6139725539119584E-2</v>
      </c>
      <c r="BW50" s="133">
        <f t="shared" si="96"/>
        <v>5.4918267852021793E-2</v>
      </c>
      <c r="BX50" s="128">
        <f t="shared" si="96"/>
        <v>7.635990420800548E-2</v>
      </c>
      <c r="BY50" s="129">
        <f t="shared" si="96"/>
        <v>5.2772440296458965E-2</v>
      </c>
      <c r="BZ50" s="130">
        <f t="shared" si="96"/>
        <v>7.281767955801105E-2</v>
      </c>
      <c r="CA50" s="131">
        <f t="shared" si="96"/>
        <v>5.4928786563887895E-2</v>
      </c>
      <c r="CB50" s="128">
        <f t="shared" si="96"/>
        <v>4.4825941821649978E-2</v>
      </c>
      <c r="CC50" s="129">
        <f t="shared" si="96"/>
        <v>5.4644808743169397E-2</v>
      </c>
      <c r="CD50" s="130">
        <f t="shared" si="96"/>
        <v>4.7078964262786217E-2</v>
      </c>
      <c r="CE50" s="131">
        <f t="shared" si="96"/>
        <v>6.5357244520352978E-2</v>
      </c>
      <c r="CF50" s="128">
        <f t="shared" si="96"/>
        <v>5.8552062301701763E-2</v>
      </c>
      <c r="CG50" s="129">
        <f t="shared" si="96"/>
        <v>4.6596223800450372E-2</v>
      </c>
      <c r="CH50" s="130">
        <f t="shared" si="96"/>
        <v>6.168594035301278E-2</v>
      </c>
      <c r="CI50" s="128">
        <f t="shared" si="96"/>
        <v>6.7693313910277372E-2</v>
      </c>
      <c r="CJ50" s="134">
        <f t="shared" ref="CJ50" si="97">AB50/AB64</f>
        <v>6.1029135745430396E-2</v>
      </c>
      <c r="CK50" s="135">
        <f t="shared" ref="CK50" si="98">AC50/AC64</f>
        <v>5.966268786546175E-2</v>
      </c>
    </row>
    <row r="51" spans="1:89" ht="14.25" thickTop="1" thickBot="1" x14ac:dyDescent="0.25">
      <c r="A51" s="136" t="s">
        <v>27</v>
      </c>
      <c r="B51" s="192">
        <v>1225</v>
      </c>
      <c r="C51" s="176">
        <v>1244</v>
      </c>
      <c r="D51" s="177">
        <v>495</v>
      </c>
      <c r="E51" s="178">
        <v>395</v>
      </c>
      <c r="F51" s="175">
        <v>927</v>
      </c>
      <c r="G51" s="179">
        <v>725</v>
      </c>
      <c r="H51" s="177">
        <v>2063</v>
      </c>
      <c r="I51" s="178">
        <v>1850</v>
      </c>
      <c r="J51" s="175">
        <v>125</v>
      </c>
      <c r="K51" s="176">
        <v>175</v>
      </c>
      <c r="L51" s="177">
        <v>556</v>
      </c>
      <c r="M51" s="175">
        <v>919</v>
      </c>
      <c r="N51" s="180">
        <v>1718</v>
      </c>
      <c r="O51" s="193">
        <v>1617</v>
      </c>
      <c r="P51" s="175">
        <v>1131</v>
      </c>
      <c r="Q51" s="176">
        <v>700</v>
      </c>
      <c r="R51" s="177">
        <v>1185</v>
      </c>
      <c r="S51" s="178">
        <v>1220</v>
      </c>
      <c r="T51" s="175">
        <v>102</v>
      </c>
      <c r="U51" s="179">
        <v>127</v>
      </c>
      <c r="V51" s="177">
        <v>883</v>
      </c>
      <c r="W51" s="194">
        <v>1198</v>
      </c>
      <c r="X51" s="175">
        <v>536</v>
      </c>
      <c r="Y51" s="179">
        <v>269</v>
      </c>
      <c r="Z51" s="177">
        <v>2214</v>
      </c>
      <c r="AA51" s="175">
        <v>2522</v>
      </c>
      <c r="AB51" s="158">
        <f t="shared" si="64"/>
        <v>13160</v>
      </c>
      <c r="AC51" s="159">
        <f t="shared" si="65"/>
        <v>12961</v>
      </c>
      <c r="AE51" s="229" t="s">
        <v>13</v>
      </c>
      <c r="AF51" s="20">
        <f t="shared" ref="AF51:BG51" si="99">SUM(AF48:AF50)</f>
        <v>3114</v>
      </c>
      <c r="AG51" s="21">
        <f t="shared" si="99"/>
        <v>2682</v>
      </c>
      <c r="AH51" s="20">
        <f t="shared" si="99"/>
        <v>891</v>
      </c>
      <c r="AI51" s="21">
        <f t="shared" si="99"/>
        <v>1046</v>
      </c>
      <c r="AJ51" s="20">
        <f t="shared" si="99"/>
        <v>2080</v>
      </c>
      <c r="AK51" s="21">
        <f t="shared" si="99"/>
        <v>2292</v>
      </c>
      <c r="AL51" s="20">
        <f t="shared" si="99"/>
        <v>4628</v>
      </c>
      <c r="AM51" s="21">
        <f t="shared" si="99"/>
        <v>4805</v>
      </c>
      <c r="AN51" s="20">
        <f t="shared" si="99"/>
        <v>419</v>
      </c>
      <c r="AO51" s="21">
        <f t="shared" si="99"/>
        <v>304</v>
      </c>
      <c r="AP51" s="20">
        <f t="shared" si="99"/>
        <v>2046</v>
      </c>
      <c r="AQ51" s="21">
        <f t="shared" si="99"/>
        <v>1211</v>
      </c>
      <c r="AR51" s="20">
        <f t="shared" si="99"/>
        <v>4232</v>
      </c>
      <c r="AS51" s="21">
        <f t="shared" si="99"/>
        <v>3765</v>
      </c>
      <c r="AT51" s="20">
        <f t="shared" si="99"/>
        <v>1887</v>
      </c>
      <c r="AU51" s="21">
        <f t="shared" si="99"/>
        <v>2470</v>
      </c>
      <c r="AV51" s="20">
        <f t="shared" si="99"/>
        <v>2073</v>
      </c>
      <c r="AW51" s="21">
        <f t="shared" si="99"/>
        <v>3393</v>
      </c>
      <c r="AX51" s="20">
        <f t="shared" si="99"/>
        <v>298</v>
      </c>
      <c r="AY51" s="21">
        <f t="shared" si="99"/>
        <v>350</v>
      </c>
      <c r="AZ51" s="20">
        <f t="shared" si="99"/>
        <v>2440</v>
      </c>
      <c r="BA51" s="21">
        <f t="shared" si="99"/>
        <v>2417</v>
      </c>
      <c r="BB51" s="20">
        <f t="shared" si="99"/>
        <v>1485</v>
      </c>
      <c r="BC51" s="21">
        <f t="shared" si="99"/>
        <v>896</v>
      </c>
      <c r="BD51" s="20">
        <f t="shared" si="99"/>
        <v>5182</v>
      </c>
      <c r="BE51" s="21">
        <f t="shared" si="99"/>
        <v>4881</v>
      </c>
      <c r="BF51" s="160">
        <f t="shared" si="99"/>
        <v>30775</v>
      </c>
      <c r="BG51" s="161">
        <f t="shared" si="99"/>
        <v>30512</v>
      </c>
      <c r="BI51" s="136" t="s">
        <v>27</v>
      </c>
      <c r="BJ51" s="128">
        <f t="shared" ref="BJ51:CI51" si="100">B51/B64</f>
        <v>6.5553593407181462E-2</v>
      </c>
      <c r="BK51" s="129">
        <f t="shared" si="100"/>
        <v>6.9922994772637845E-2</v>
      </c>
      <c r="BL51" s="130">
        <f t="shared" si="100"/>
        <v>7.2879858657243821E-2</v>
      </c>
      <c r="BM51" s="131">
        <f t="shared" si="100"/>
        <v>5.8130978660779986E-2</v>
      </c>
      <c r="BN51" s="128">
        <f t="shared" si="100"/>
        <v>5.4709631728045327E-2</v>
      </c>
      <c r="BO51" s="129">
        <f t="shared" si="100"/>
        <v>4.9694975666598119E-2</v>
      </c>
      <c r="BP51" s="130">
        <f t="shared" si="100"/>
        <v>6.5363411697611049E-2</v>
      </c>
      <c r="BQ51" s="131">
        <f t="shared" si="100"/>
        <v>5.9992865713266529E-2</v>
      </c>
      <c r="BR51" s="128">
        <f t="shared" si="100"/>
        <v>4.693954187007135E-2</v>
      </c>
      <c r="BS51" s="129">
        <f t="shared" si="100"/>
        <v>5.6634304207119741E-2</v>
      </c>
      <c r="BT51" s="130">
        <f t="shared" si="100"/>
        <v>5.0586843781275592E-2</v>
      </c>
      <c r="BU51" s="128">
        <f t="shared" si="100"/>
        <v>7.5118522151381401E-2</v>
      </c>
      <c r="BV51" s="132">
        <f t="shared" si="100"/>
        <v>6.1236856175369808E-2</v>
      </c>
      <c r="BW51" s="133">
        <f t="shared" si="100"/>
        <v>5.7965299684542587E-2</v>
      </c>
      <c r="BX51" s="128">
        <f t="shared" si="100"/>
        <v>7.7386247006500167E-2</v>
      </c>
      <c r="BY51" s="129">
        <f t="shared" si="100"/>
        <v>4.8037331869338458E-2</v>
      </c>
      <c r="BZ51" s="130">
        <f t="shared" si="100"/>
        <v>6.5469613259668505E-2</v>
      </c>
      <c r="CA51" s="131">
        <f t="shared" si="100"/>
        <v>6.2279850936750217E-2</v>
      </c>
      <c r="CB51" s="128">
        <f t="shared" si="100"/>
        <v>4.8640915593705293E-2</v>
      </c>
      <c r="CC51" s="129">
        <f t="shared" si="100"/>
        <v>4.9570647931303669E-2</v>
      </c>
      <c r="CD51" s="130">
        <f t="shared" si="100"/>
        <v>6.2985947642485204E-2</v>
      </c>
      <c r="CE51" s="131">
        <f t="shared" si="100"/>
        <v>6.8203814403643606E-2</v>
      </c>
      <c r="CF51" s="128">
        <f t="shared" si="100"/>
        <v>5.1533506393616001E-2</v>
      </c>
      <c r="CG51" s="129">
        <f t="shared" si="100"/>
        <v>4.6596223800450372E-2</v>
      </c>
      <c r="CH51" s="130">
        <f t="shared" si="100"/>
        <v>6.7376749847839312E-2</v>
      </c>
      <c r="CI51" s="128">
        <f t="shared" si="100"/>
        <v>7.4976959895353329E-2</v>
      </c>
      <c r="CJ51" s="134">
        <f t="shared" ref="CJ51" si="101">AB51/AB64</f>
        <v>6.333439211496443E-2</v>
      </c>
      <c r="CK51" s="135">
        <f t="shared" ref="CK51" si="102">AC51/AC64</f>
        <v>6.2634707388972116E-2</v>
      </c>
    </row>
    <row r="52" spans="1:89" ht="13.5" thickTop="1" x14ac:dyDescent="0.2">
      <c r="A52" s="145" t="s">
        <v>28</v>
      </c>
      <c r="B52" s="189">
        <v>1323</v>
      </c>
      <c r="C52" s="183">
        <v>1503</v>
      </c>
      <c r="D52" s="184">
        <v>463</v>
      </c>
      <c r="E52" s="185">
        <v>455</v>
      </c>
      <c r="F52" s="182">
        <v>896</v>
      </c>
      <c r="G52" s="186">
        <v>1024</v>
      </c>
      <c r="H52" s="184">
        <v>2145</v>
      </c>
      <c r="I52" s="185">
        <v>2165</v>
      </c>
      <c r="J52" s="182">
        <v>182</v>
      </c>
      <c r="K52" s="183">
        <v>160</v>
      </c>
      <c r="L52" s="184">
        <v>891</v>
      </c>
      <c r="M52" s="182">
        <v>753</v>
      </c>
      <c r="N52" s="187">
        <v>1932</v>
      </c>
      <c r="O52" s="190">
        <v>1789</v>
      </c>
      <c r="P52" s="182">
        <v>1160</v>
      </c>
      <c r="Q52" s="183">
        <v>833</v>
      </c>
      <c r="R52" s="184">
        <v>1252</v>
      </c>
      <c r="S52" s="185">
        <v>1351</v>
      </c>
      <c r="T52" s="182">
        <v>161</v>
      </c>
      <c r="U52" s="186">
        <v>128</v>
      </c>
      <c r="V52" s="184">
        <v>1076</v>
      </c>
      <c r="W52" s="191">
        <v>1205</v>
      </c>
      <c r="X52" s="182">
        <v>744</v>
      </c>
      <c r="Y52" s="186">
        <v>306</v>
      </c>
      <c r="Z52" s="184">
        <v>2356</v>
      </c>
      <c r="AA52" s="182">
        <v>2463</v>
      </c>
      <c r="AB52" s="158">
        <f t="shared" si="64"/>
        <v>14581</v>
      </c>
      <c r="AC52" s="159">
        <f t="shared" si="65"/>
        <v>14135</v>
      </c>
      <c r="BI52" s="145" t="s">
        <v>28</v>
      </c>
      <c r="BJ52" s="128">
        <f t="shared" ref="BJ52:CI52" si="103">B52/B64</f>
        <v>7.0797880879755984E-2</v>
      </c>
      <c r="BK52" s="129">
        <f t="shared" si="103"/>
        <v>8.448091731774493E-2</v>
      </c>
      <c r="BL52" s="130">
        <f t="shared" si="103"/>
        <v>6.8168433451118962E-2</v>
      </c>
      <c r="BM52" s="131">
        <f t="shared" si="103"/>
        <v>6.6961000735835177E-2</v>
      </c>
      <c r="BN52" s="128">
        <f t="shared" si="103"/>
        <v>5.288007554296506E-2</v>
      </c>
      <c r="BO52" s="129">
        <f t="shared" si="103"/>
        <v>7.0189869079443412E-2</v>
      </c>
      <c r="BP52" s="130">
        <f t="shared" si="103"/>
        <v>6.796147265699258E-2</v>
      </c>
      <c r="BQ52" s="131">
        <f t="shared" si="103"/>
        <v>7.0207867172552452E-2</v>
      </c>
      <c r="BR52" s="128">
        <f t="shared" si="103"/>
        <v>6.8343972962823879E-2</v>
      </c>
      <c r="BS52" s="129">
        <f t="shared" si="103"/>
        <v>5.1779935275080909E-2</v>
      </c>
      <c r="BT52" s="130">
        <f t="shared" si="103"/>
        <v>8.1066326994813934E-2</v>
      </c>
      <c r="BU52" s="128">
        <f t="shared" si="103"/>
        <v>6.1549779303580188E-2</v>
      </c>
      <c r="BV52" s="132">
        <f t="shared" si="103"/>
        <v>6.8864729994653359E-2</v>
      </c>
      <c r="BW52" s="133">
        <f t="shared" si="103"/>
        <v>6.4131058216231718E-2</v>
      </c>
      <c r="BX52" s="128">
        <f t="shared" si="103"/>
        <v>7.9370509750256585E-2</v>
      </c>
      <c r="BY52" s="129">
        <f t="shared" si="103"/>
        <v>5.7164424924512763E-2</v>
      </c>
      <c r="BZ52" s="130">
        <f t="shared" si="103"/>
        <v>6.917127071823205E-2</v>
      </c>
      <c r="CA52" s="131">
        <f t="shared" si="103"/>
        <v>6.8967277553729139E-2</v>
      </c>
      <c r="CB52" s="128">
        <f t="shared" si="103"/>
        <v>7.6776347162613251E-2</v>
      </c>
      <c r="CC52" s="129">
        <f t="shared" si="103"/>
        <v>4.9960967993754879E-2</v>
      </c>
      <c r="CD52" s="130">
        <f t="shared" si="103"/>
        <v>7.6752978101148436E-2</v>
      </c>
      <c r="CE52" s="131">
        <f t="shared" si="103"/>
        <v>6.8602334187304298E-2</v>
      </c>
      <c r="CF52" s="128">
        <f t="shared" si="103"/>
        <v>7.1531583501586379E-2</v>
      </c>
      <c r="CG52" s="129">
        <f t="shared" si="103"/>
        <v>5.3005369825047638E-2</v>
      </c>
      <c r="CH52" s="130">
        <f t="shared" si="103"/>
        <v>7.1698113207547168E-2</v>
      </c>
      <c r="CI52" s="128">
        <f t="shared" si="103"/>
        <v>7.3222939025477898E-2</v>
      </c>
      <c r="CJ52" s="134">
        <f t="shared" ref="CJ52" si="104">AB52/AB64</f>
        <v>7.0173158923122828E-2</v>
      </c>
      <c r="CK52" s="135">
        <f t="shared" ref="CK52" si="105">AC52/AC64</f>
        <v>6.8308123520030933E-2</v>
      </c>
    </row>
    <row r="53" spans="1:89" x14ac:dyDescent="0.2">
      <c r="A53" s="136" t="s">
        <v>29</v>
      </c>
      <c r="B53" s="192">
        <v>1562</v>
      </c>
      <c r="C53" s="176">
        <v>1400</v>
      </c>
      <c r="D53" s="177">
        <v>470</v>
      </c>
      <c r="E53" s="178">
        <v>457</v>
      </c>
      <c r="F53" s="175">
        <v>1078</v>
      </c>
      <c r="G53" s="179">
        <v>1146</v>
      </c>
      <c r="H53" s="177">
        <v>2265</v>
      </c>
      <c r="I53" s="178">
        <v>2450</v>
      </c>
      <c r="J53" s="175">
        <v>277</v>
      </c>
      <c r="K53" s="176">
        <v>159</v>
      </c>
      <c r="L53" s="177">
        <v>924</v>
      </c>
      <c r="M53" s="175">
        <v>716</v>
      </c>
      <c r="N53" s="180">
        <v>1959</v>
      </c>
      <c r="O53" s="193">
        <v>1984</v>
      </c>
      <c r="P53" s="175">
        <v>1057</v>
      </c>
      <c r="Q53" s="176">
        <v>926</v>
      </c>
      <c r="R53" s="177">
        <v>1152</v>
      </c>
      <c r="S53" s="178">
        <v>1417</v>
      </c>
      <c r="T53" s="175">
        <v>148</v>
      </c>
      <c r="U53" s="179">
        <v>134</v>
      </c>
      <c r="V53" s="177">
        <v>1136</v>
      </c>
      <c r="W53" s="194">
        <v>1107</v>
      </c>
      <c r="X53" s="175">
        <v>720</v>
      </c>
      <c r="Y53" s="179">
        <v>461</v>
      </c>
      <c r="Z53" s="177">
        <v>2435</v>
      </c>
      <c r="AA53" s="175">
        <v>2501</v>
      </c>
      <c r="AB53" s="158">
        <f t="shared" si="64"/>
        <v>15183</v>
      </c>
      <c r="AC53" s="159">
        <f t="shared" si="65"/>
        <v>14858</v>
      </c>
      <c r="BI53" s="136" t="s">
        <v>29</v>
      </c>
      <c r="BJ53" s="128">
        <f t="shared" ref="BJ53:CI53" si="106">B53/B64</f>
        <v>8.3587520736340779E-2</v>
      </c>
      <c r="BK53" s="129">
        <f t="shared" si="106"/>
        <v>7.869147321679501E-2</v>
      </c>
      <c r="BL53" s="130">
        <f t="shared" si="106"/>
        <v>6.9199057714958781E-2</v>
      </c>
      <c r="BM53" s="131">
        <f t="shared" si="106"/>
        <v>6.7255334805003675E-2</v>
      </c>
      <c r="BN53" s="128">
        <f t="shared" si="106"/>
        <v>6.3621340887629843E-2</v>
      </c>
      <c r="BO53" s="129">
        <f t="shared" si="106"/>
        <v>7.8552333950236475E-2</v>
      </c>
      <c r="BP53" s="130">
        <f t="shared" si="106"/>
        <v>7.1763513085355807E-2</v>
      </c>
      <c r="BQ53" s="131">
        <f t="shared" si="106"/>
        <v>7.9450011350001626E-2</v>
      </c>
      <c r="BR53" s="128">
        <f t="shared" si="106"/>
        <v>0.10401802478407811</v>
      </c>
      <c r="BS53" s="129">
        <f t="shared" si="106"/>
        <v>5.145631067961165E-2</v>
      </c>
      <c r="BT53" s="130">
        <f t="shared" si="106"/>
        <v>8.4068783550177412E-2</v>
      </c>
      <c r="BU53" s="128">
        <f t="shared" si="106"/>
        <v>5.8525420957985942E-2</v>
      </c>
      <c r="BV53" s="132">
        <f t="shared" si="106"/>
        <v>6.9827125289609701E-2</v>
      </c>
      <c r="BW53" s="133">
        <f t="shared" si="106"/>
        <v>7.1121307714367657E-2</v>
      </c>
      <c r="BX53" s="128">
        <f t="shared" si="106"/>
        <v>7.2322955867259661E-2</v>
      </c>
      <c r="BY53" s="129">
        <f t="shared" si="106"/>
        <v>6.3546527587153442E-2</v>
      </c>
      <c r="BZ53" s="130">
        <f t="shared" si="106"/>
        <v>6.3646408839779012E-2</v>
      </c>
      <c r="CA53" s="131">
        <f t="shared" si="106"/>
        <v>7.2336515391291031E-2</v>
      </c>
      <c r="CB53" s="128">
        <f t="shared" si="106"/>
        <v>7.0577014783023362E-2</v>
      </c>
      <c r="CC53" s="129">
        <f t="shared" si="106"/>
        <v>5.2302888368462142E-2</v>
      </c>
      <c r="CD53" s="130">
        <f t="shared" si="106"/>
        <v>8.1032883943219919E-2</v>
      </c>
      <c r="CE53" s="131">
        <f t="shared" si="106"/>
        <v>6.3023057216054654E-2</v>
      </c>
      <c r="CF53" s="128">
        <f t="shared" si="106"/>
        <v>6.9224113066051335E-2</v>
      </c>
      <c r="CG53" s="129">
        <f t="shared" si="106"/>
        <v>7.9854495063225353E-2</v>
      </c>
      <c r="CH53" s="130">
        <f t="shared" si="106"/>
        <v>7.4102251978088868E-2</v>
      </c>
      <c r="CI53" s="128">
        <f t="shared" si="106"/>
        <v>7.4352647382346815E-2</v>
      </c>
      <c r="CJ53" s="134">
        <f t="shared" ref="CJ53" si="107">AB53/AB64</f>
        <v>7.3070370477318014E-2</v>
      </c>
      <c r="CK53" s="135">
        <f t="shared" ref="CK53" si="108">AC53/AC64</f>
        <v>7.1802058667182145E-2</v>
      </c>
    </row>
    <row r="54" spans="1:89" x14ac:dyDescent="0.2">
      <c r="A54" s="145" t="s">
        <v>30</v>
      </c>
      <c r="B54" s="189">
        <v>1619</v>
      </c>
      <c r="C54" s="183">
        <v>1508</v>
      </c>
      <c r="D54" s="184">
        <v>443</v>
      </c>
      <c r="E54" s="185">
        <v>485</v>
      </c>
      <c r="F54" s="182">
        <v>1087</v>
      </c>
      <c r="G54" s="186">
        <v>1081</v>
      </c>
      <c r="H54" s="184">
        <v>2384</v>
      </c>
      <c r="I54" s="185">
        <v>2357</v>
      </c>
      <c r="J54" s="182">
        <v>209</v>
      </c>
      <c r="K54" s="183">
        <v>143</v>
      </c>
      <c r="L54" s="184">
        <v>968</v>
      </c>
      <c r="M54" s="182">
        <v>622</v>
      </c>
      <c r="N54" s="187">
        <v>2081</v>
      </c>
      <c r="O54" s="190">
        <v>1939</v>
      </c>
      <c r="P54" s="182">
        <v>1038</v>
      </c>
      <c r="Q54" s="183">
        <v>1188</v>
      </c>
      <c r="R54" s="184">
        <v>1079</v>
      </c>
      <c r="S54" s="185">
        <v>1768</v>
      </c>
      <c r="T54" s="182">
        <v>156</v>
      </c>
      <c r="U54" s="186">
        <v>179</v>
      </c>
      <c r="V54" s="184">
        <v>1163</v>
      </c>
      <c r="W54" s="191">
        <v>1271</v>
      </c>
      <c r="X54" s="182">
        <v>762</v>
      </c>
      <c r="Y54" s="186">
        <v>479</v>
      </c>
      <c r="Z54" s="184">
        <v>2509</v>
      </c>
      <c r="AA54" s="182">
        <v>2383</v>
      </c>
      <c r="AB54" s="158">
        <f t="shared" si="64"/>
        <v>15498</v>
      </c>
      <c r="AC54" s="159">
        <f t="shared" si="65"/>
        <v>15403</v>
      </c>
      <c r="BI54" s="145" t="s">
        <v>30</v>
      </c>
      <c r="BJ54" s="128">
        <f t="shared" ref="BJ54:CI54" si="109">B54/B64</f>
        <v>8.6637769572430037E-2</v>
      </c>
      <c r="BK54" s="129">
        <f t="shared" si="109"/>
        <v>8.4761958293519193E-2</v>
      </c>
      <c r="BL54" s="130">
        <f t="shared" si="109"/>
        <v>6.5223792697290936E-2</v>
      </c>
      <c r="BM54" s="131">
        <f t="shared" si="109"/>
        <v>7.1376011773362766E-2</v>
      </c>
      <c r="BN54" s="128">
        <f t="shared" si="109"/>
        <v>6.4152502360717664E-2</v>
      </c>
      <c r="BO54" s="129">
        <f t="shared" si="109"/>
        <v>7.4096922338748372E-2</v>
      </c>
      <c r="BP54" s="130">
        <f t="shared" si="109"/>
        <v>7.5533869843482662E-2</v>
      </c>
      <c r="BQ54" s="131">
        <f t="shared" si="109"/>
        <v>7.6434153776307676E-2</v>
      </c>
      <c r="BR54" s="128">
        <f t="shared" si="109"/>
        <v>7.8482914006759288E-2</v>
      </c>
      <c r="BS54" s="129">
        <f t="shared" si="109"/>
        <v>4.6278317152103558E-2</v>
      </c>
      <c r="BT54" s="130">
        <f t="shared" si="109"/>
        <v>8.8072058957328725E-2</v>
      </c>
      <c r="BU54" s="128">
        <f t="shared" si="109"/>
        <v>5.0841915971881639E-2</v>
      </c>
      <c r="BV54" s="132">
        <f t="shared" si="109"/>
        <v>7.4175726252004984E-2</v>
      </c>
      <c r="BW54" s="133">
        <f t="shared" si="109"/>
        <v>6.9508173214797825E-2</v>
      </c>
      <c r="BX54" s="128">
        <f t="shared" si="109"/>
        <v>7.1022921655833043E-2</v>
      </c>
      <c r="BY54" s="129">
        <f t="shared" si="109"/>
        <v>8.1526214658248691E-2</v>
      </c>
      <c r="BZ54" s="130">
        <f t="shared" si="109"/>
        <v>5.9613259668508285E-2</v>
      </c>
      <c r="CA54" s="131">
        <f t="shared" si="109"/>
        <v>9.0254734800142941E-2</v>
      </c>
      <c r="CB54" s="128">
        <f t="shared" si="109"/>
        <v>7.4391988555078684E-2</v>
      </c>
      <c r="CC54" s="129">
        <f t="shared" si="109"/>
        <v>6.9867291178766583E-2</v>
      </c>
      <c r="CD54" s="130">
        <f t="shared" si="109"/>
        <v>8.2958841572152081E-2</v>
      </c>
      <c r="CE54" s="131">
        <f t="shared" si="109"/>
        <v>7.2359806433247936E-2</v>
      </c>
      <c r="CF54" s="128">
        <f t="shared" si="109"/>
        <v>7.3262186328237666E-2</v>
      </c>
      <c r="CG54" s="129">
        <f t="shared" si="109"/>
        <v>8.2972457994110516E-2</v>
      </c>
      <c r="CH54" s="130">
        <f t="shared" si="109"/>
        <v>7.6354230066950704E-2</v>
      </c>
      <c r="CI54" s="128">
        <f t="shared" si="109"/>
        <v>7.0844605642595954E-2</v>
      </c>
      <c r="CJ54" s="134">
        <f t="shared" ref="CJ54" si="110">AB54/AB64</f>
        <v>7.4586353267303868E-2</v>
      </c>
      <c r="CK54" s="135">
        <f t="shared" ref="CK54" si="111">AC54/AC64</f>
        <v>7.4435799545740103E-2</v>
      </c>
    </row>
    <row r="55" spans="1:89" x14ac:dyDescent="0.2">
      <c r="A55" s="136" t="s">
        <v>31</v>
      </c>
      <c r="B55" s="192">
        <v>1495</v>
      </c>
      <c r="C55" s="176">
        <v>1174</v>
      </c>
      <c r="D55" s="177">
        <v>448</v>
      </c>
      <c r="E55" s="178">
        <v>561</v>
      </c>
      <c r="F55" s="175">
        <v>993</v>
      </c>
      <c r="G55" s="179">
        <v>1211</v>
      </c>
      <c r="H55" s="177">
        <v>2244</v>
      </c>
      <c r="I55" s="178">
        <v>2448</v>
      </c>
      <c r="J55" s="175">
        <v>210</v>
      </c>
      <c r="K55" s="176">
        <v>161</v>
      </c>
      <c r="L55" s="177">
        <v>1078</v>
      </c>
      <c r="M55" s="175">
        <v>589</v>
      </c>
      <c r="N55" s="180">
        <v>2151</v>
      </c>
      <c r="O55" s="193">
        <v>1826</v>
      </c>
      <c r="P55" s="175">
        <v>849</v>
      </c>
      <c r="Q55" s="176">
        <v>1282</v>
      </c>
      <c r="R55" s="177">
        <v>994</v>
      </c>
      <c r="S55" s="178">
        <v>1625</v>
      </c>
      <c r="T55" s="175">
        <v>142</v>
      </c>
      <c r="U55" s="179">
        <v>171</v>
      </c>
      <c r="V55" s="177">
        <v>1277</v>
      </c>
      <c r="W55" s="194">
        <v>1146</v>
      </c>
      <c r="X55" s="175">
        <v>723</v>
      </c>
      <c r="Y55" s="179">
        <v>417</v>
      </c>
      <c r="Z55" s="177">
        <v>2673</v>
      </c>
      <c r="AA55" s="175">
        <v>2498</v>
      </c>
      <c r="AB55" s="158">
        <f t="shared" si="64"/>
        <v>15277</v>
      </c>
      <c r="AC55" s="159">
        <f t="shared" si="65"/>
        <v>15109</v>
      </c>
      <c r="BI55" s="136" t="s">
        <v>31</v>
      </c>
      <c r="BJ55" s="128">
        <f t="shared" ref="BJ55:CI55" si="112">B55/B64</f>
        <v>8.0002140525499005E-2</v>
      </c>
      <c r="BK55" s="129">
        <f t="shared" si="112"/>
        <v>6.5988421111798104E-2</v>
      </c>
      <c r="BL55" s="130">
        <f t="shared" si="112"/>
        <v>6.5959952885747936E-2</v>
      </c>
      <c r="BM55" s="131">
        <f t="shared" si="112"/>
        <v>8.2560706401766007E-2</v>
      </c>
      <c r="BN55" s="128">
        <f t="shared" si="112"/>
        <v>5.8604815864022664E-2</v>
      </c>
      <c r="BO55" s="129">
        <f t="shared" si="112"/>
        <v>8.3007745561724591E-2</v>
      </c>
      <c r="BP55" s="130">
        <f t="shared" si="112"/>
        <v>7.1098156010392238E-2</v>
      </c>
      <c r="BQ55" s="131">
        <f t="shared" si="112"/>
        <v>7.9385154197879171E-2</v>
      </c>
      <c r="BR55" s="128">
        <f t="shared" si="112"/>
        <v>7.8858430341719868E-2</v>
      </c>
      <c r="BS55" s="129">
        <f t="shared" si="112"/>
        <v>5.210355987055016E-2</v>
      </c>
      <c r="BT55" s="130">
        <f t="shared" si="112"/>
        <v>9.8080247475206994E-2</v>
      </c>
      <c r="BU55" s="128">
        <f t="shared" si="112"/>
        <v>4.8144515285270556E-2</v>
      </c>
      <c r="BV55" s="132">
        <f t="shared" si="112"/>
        <v>7.6670825164854753E-2</v>
      </c>
      <c r="BW55" s="133">
        <f t="shared" si="112"/>
        <v>6.5457413249211352E-2</v>
      </c>
      <c r="BX55" s="128">
        <f t="shared" si="112"/>
        <v>5.8091002394799862E-2</v>
      </c>
      <c r="BY55" s="129">
        <f t="shared" si="112"/>
        <v>8.7976942080702711E-2</v>
      </c>
      <c r="BZ55" s="130">
        <f t="shared" si="112"/>
        <v>5.4917127071823203E-2</v>
      </c>
      <c r="CA55" s="131">
        <f t="shared" si="112"/>
        <v>8.2954719485425488E-2</v>
      </c>
      <c r="CB55" s="128">
        <f t="shared" si="112"/>
        <v>6.7715784453981881E-2</v>
      </c>
      <c r="CC55" s="129">
        <f t="shared" si="112"/>
        <v>6.6744730679156913E-2</v>
      </c>
      <c r="CD55" s="130">
        <f t="shared" si="112"/>
        <v>9.1090662672087874E-2</v>
      </c>
      <c r="CE55" s="131">
        <f t="shared" si="112"/>
        <v>6.5243381725021352E-2</v>
      </c>
      <c r="CF55" s="128">
        <f t="shared" si="112"/>
        <v>6.9512546870493228E-2</v>
      </c>
      <c r="CG55" s="129">
        <f t="shared" si="112"/>
        <v>7.223280789883943E-2</v>
      </c>
      <c r="CH55" s="130">
        <f t="shared" si="112"/>
        <v>8.1345100426049907E-2</v>
      </c>
      <c r="CI55" s="128">
        <f t="shared" si="112"/>
        <v>7.4263459880488741E-2</v>
      </c>
      <c r="CJ55" s="134">
        <f t="shared" ref="CJ55" si="113">AB55/AB64</f>
        <v>7.35227589924249E-2</v>
      </c>
      <c r="CK55" s="135">
        <f t="shared" ref="CK55" si="114">AC55/AC64</f>
        <v>7.3015029236940032E-2</v>
      </c>
    </row>
    <row r="56" spans="1:89" x14ac:dyDescent="0.2">
      <c r="A56" s="145" t="s">
        <v>32</v>
      </c>
      <c r="B56" s="189">
        <v>1766</v>
      </c>
      <c r="C56" s="183">
        <v>1307</v>
      </c>
      <c r="D56" s="184">
        <v>359</v>
      </c>
      <c r="E56" s="185">
        <v>532</v>
      </c>
      <c r="F56" s="182">
        <v>901</v>
      </c>
      <c r="G56" s="186">
        <v>1196</v>
      </c>
      <c r="H56" s="184">
        <v>2003</v>
      </c>
      <c r="I56" s="185">
        <v>2557</v>
      </c>
      <c r="J56" s="182">
        <v>218</v>
      </c>
      <c r="K56" s="183">
        <v>142</v>
      </c>
      <c r="L56" s="184">
        <v>1073</v>
      </c>
      <c r="M56" s="182">
        <v>494</v>
      </c>
      <c r="N56" s="187">
        <v>1945</v>
      </c>
      <c r="O56" s="190">
        <v>2096</v>
      </c>
      <c r="P56" s="182">
        <v>621</v>
      </c>
      <c r="Q56" s="183">
        <v>1267</v>
      </c>
      <c r="R56" s="184">
        <v>892</v>
      </c>
      <c r="S56" s="185">
        <v>1864</v>
      </c>
      <c r="T56" s="182">
        <v>126</v>
      </c>
      <c r="U56" s="186">
        <v>205</v>
      </c>
      <c r="V56" s="184">
        <v>1463</v>
      </c>
      <c r="W56" s="191">
        <v>1045</v>
      </c>
      <c r="X56" s="182">
        <v>673</v>
      </c>
      <c r="Y56" s="186">
        <v>458</v>
      </c>
      <c r="Z56" s="184">
        <v>2613</v>
      </c>
      <c r="AA56" s="182">
        <v>2163</v>
      </c>
      <c r="AB56" s="158">
        <f t="shared" si="64"/>
        <v>14653</v>
      </c>
      <c r="AC56" s="159">
        <f t="shared" si="65"/>
        <v>15326</v>
      </c>
      <c r="BI56" s="145" t="s">
        <v>32</v>
      </c>
      <c r="BJ56" s="128">
        <f t="shared" ref="BJ56:CI56" si="115">B56/B64</f>
        <v>9.4504200781291806E-2</v>
      </c>
      <c r="BK56" s="129">
        <f t="shared" si="115"/>
        <v>7.3464111067393631E-2</v>
      </c>
      <c r="BL56" s="130">
        <f t="shared" si="115"/>
        <v>5.2856301531213193E-2</v>
      </c>
      <c r="BM56" s="131">
        <f t="shared" si="115"/>
        <v>7.829286239882266E-2</v>
      </c>
      <c r="BN56" s="128">
        <f t="shared" si="115"/>
        <v>5.3175165250236071E-2</v>
      </c>
      <c r="BO56" s="129">
        <f t="shared" si="115"/>
        <v>8.1979573651381171E-2</v>
      </c>
      <c r="BP56" s="130">
        <f t="shared" si="115"/>
        <v>6.3462391483429442E-2</v>
      </c>
      <c r="BQ56" s="131">
        <f t="shared" si="115"/>
        <v>8.2919868988552706E-2</v>
      </c>
      <c r="BR56" s="128">
        <f t="shared" si="115"/>
        <v>8.1862561021404434E-2</v>
      </c>
      <c r="BS56" s="129">
        <f t="shared" si="115"/>
        <v>4.5954692556634306E-2</v>
      </c>
      <c r="BT56" s="130">
        <f t="shared" si="115"/>
        <v>9.7625329815303433E-2</v>
      </c>
      <c r="BU56" s="128">
        <f t="shared" si="115"/>
        <v>4.0379270884420469E-2</v>
      </c>
      <c r="BV56" s="132">
        <f t="shared" si="115"/>
        <v>6.9328105507039745E-2</v>
      </c>
      <c r="BW56" s="133">
        <f t="shared" si="115"/>
        <v>7.5136220246630345E-2</v>
      </c>
      <c r="BX56" s="128">
        <f t="shared" si="115"/>
        <v>4.2490591857680463E-2</v>
      </c>
      <c r="BY56" s="129">
        <f t="shared" si="115"/>
        <v>8.6947570683502604E-2</v>
      </c>
      <c r="BZ56" s="130">
        <f t="shared" si="115"/>
        <v>4.9281767955801102E-2</v>
      </c>
      <c r="CA56" s="131">
        <f t="shared" si="115"/>
        <v>9.5155444382051146E-2</v>
      </c>
      <c r="CB56" s="128">
        <f t="shared" si="115"/>
        <v>6.0085836909871244E-2</v>
      </c>
      <c r="CC56" s="129">
        <f t="shared" si="115"/>
        <v>8.0015612802498054E-2</v>
      </c>
      <c r="CD56" s="130">
        <f t="shared" si="115"/>
        <v>0.10435837078250945</v>
      </c>
      <c r="CE56" s="131">
        <f t="shared" si="115"/>
        <v>5.9493310560774268E-2</v>
      </c>
      <c r="CF56" s="128">
        <f t="shared" si="115"/>
        <v>6.4705316796461881E-2</v>
      </c>
      <c r="CG56" s="129">
        <f t="shared" si="115"/>
        <v>7.9334834574744495E-2</v>
      </c>
      <c r="CH56" s="130">
        <f t="shared" si="115"/>
        <v>7.9519172245891667E-2</v>
      </c>
      <c r="CI56" s="128">
        <f t="shared" si="115"/>
        <v>6.4304188839670595E-2</v>
      </c>
      <c r="CJ56" s="134">
        <f t="shared" ref="CJ56" si="116">AB56/AB64</f>
        <v>7.0519669275119601E-2</v>
      </c>
      <c r="CK56" s="135">
        <f t="shared" ref="CK56" si="117">AC56/AC64</f>
        <v>7.4063693036292469E-2</v>
      </c>
    </row>
    <row r="57" spans="1:89" x14ac:dyDescent="0.2">
      <c r="A57" s="136" t="s">
        <v>33</v>
      </c>
      <c r="B57" s="192">
        <v>1287</v>
      </c>
      <c r="C57" s="176">
        <v>1073</v>
      </c>
      <c r="D57" s="177">
        <v>310</v>
      </c>
      <c r="E57" s="178">
        <v>532</v>
      </c>
      <c r="F57" s="175">
        <v>817</v>
      </c>
      <c r="G57" s="179">
        <v>1134</v>
      </c>
      <c r="H57" s="177">
        <v>1801</v>
      </c>
      <c r="I57" s="178">
        <v>2298</v>
      </c>
      <c r="J57" s="175">
        <v>243</v>
      </c>
      <c r="K57" s="176">
        <v>112</v>
      </c>
      <c r="L57" s="177">
        <v>935</v>
      </c>
      <c r="M57" s="175">
        <v>441</v>
      </c>
      <c r="N57" s="180">
        <v>1728</v>
      </c>
      <c r="O57" s="193">
        <v>1533</v>
      </c>
      <c r="P57" s="175">
        <v>463</v>
      </c>
      <c r="Q57" s="176">
        <v>1251</v>
      </c>
      <c r="R57" s="177">
        <v>725</v>
      </c>
      <c r="S57" s="178">
        <v>1407</v>
      </c>
      <c r="T57" s="175">
        <v>89</v>
      </c>
      <c r="U57" s="179">
        <v>175</v>
      </c>
      <c r="V57" s="177">
        <v>1255</v>
      </c>
      <c r="W57" s="194">
        <v>849</v>
      </c>
      <c r="X57" s="175">
        <v>415</v>
      </c>
      <c r="Y57" s="179">
        <v>422</v>
      </c>
      <c r="Z57" s="177">
        <v>2072</v>
      </c>
      <c r="AA57" s="175">
        <v>1822</v>
      </c>
      <c r="AB57" s="158">
        <f t="shared" si="64"/>
        <v>12140</v>
      </c>
      <c r="AC57" s="159">
        <f t="shared" si="65"/>
        <v>13049</v>
      </c>
      <c r="BI57" s="136" t="s">
        <v>33</v>
      </c>
      <c r="BJ57" s="128">
        <f t="shared" ref="BJ57:CI57" si="118">B57/B64</f>
        <v>6.8871407930646972E-2</v>
      </c>
      <c r="BK57" s="129">
        <f t="shared" si="118"/>
        <v>6.0311393401157889E-2</v>
      </c>
      <c r="BL57" s="130">
        <f t="shared" si="118"/>
        <v>4.5641931684334509E-2</v>
      </c>
      <c r="BM57" s="131">
        <f t="shared" si="118"/>
        <v>7.829286239882266E-2</v>
      </c>
      <c r="BN57" s="128">
        <f t="shared" si="118"/>
        <v>4.82176581680831E-2</v>
      </c>
      <c r="BO57" s="129">
        <f t="shared" si="118"/>
        <v>7.7729796421961747E-2</v>
      </c>
      <c r="BP57" s="130">
        <f t="shared" si="118"/>
        <v>5.7062290095684684E-2</v>
      </c>
      <c r="BQ57" s="131">
        <f t="shared" si="118"/>
        <v>7.4520867788695405E-2</v>
      </c>
      <c r="BR57" s="128">
        <f t="shared" si="118"/>
        <v>9.1250469395418699E-2</v>
      </c>
      <c r="BS57" s="129">
        <f t="shared" si="118"/>
        <v>3.6245954692556634E-2</v>
      </c>
      <c r="BT57" s="130">
        <f t="shared" si="118"/>
        <v>8.5069602401965247E-2</v>
      </c>
      <c r="BU57" s="128">
        <f t="shared" si="118"/>
        <v>3.6047081902893574E-2</v>
      </c>
      <c r="BV57" s="132">
        <f t="shared" si="118"/>
        <v>6.1593298877205487E-2</v>
      </c>
      <c r="BW57" s="133">
        <f t="shared" si="118"/>
        <v>5.4954115285345571E-2</v>
      </c>
      <c r="BX57" s="128">
        <f t="shared" si="118"/>
        <v>3.1679781046869651E-2</v>
      </c>
      <c r="BY57" s="129">
        <f t="shared" si="118"/>
        <v>8.5849574526489156E-2</v>
      </c>
      <c r="BZ57" s="130">
        <f t="shared" si="118"/>
        <v>4.0055248618784532E-2</v>
      </c>
      <c r="CA57" s="131">
        <f t="shared" si="118"/>
        <v>7.1826024809842265E-2</v>
      </c>
      <c r="CB57" s="128">
        <f t="shared" si="118"/>
        <v>4.2441583214115404E-2</v>
      </c>
      <c r="CC57" s="129">
        <f t="shared" si="118"/>
        <v>6.8306010928961755E-2</v>
      </c>
      <c r="CD57" s="130">
        <f t="shared" si="118"/>
        <v>8.9521363863328346E-2</v>
      </c>
      <c r="CE57" s="131">
        <f t="shared" si="118"/>
        <v>4.8334756618274979E-2</v>
      </c>
      <c r="CF57" s="128">
        <f t="shared" si="118"/>
        <v>3.990000961446015E-2</v>
      </c>
      <c r="CG57" s="129">
        <f t="shared" si="118"/>
        <v>7.3098908712974184E-2</v>
      </c>
      <c r="CH57" s="130">
        <f t="shared" si="118"/>
        <v>6.3055386488131471E-2</v>
      </c>
      <c r="CI57" s="128">
        <f t="shared" si="118"/>
        <v>5.4166542795136309E-2</v>
      </c>
      <c r="CJ57" s="134">
        <f t="shared" ref="CJ57" si="119">AB57/AB64</f>
        <v>5.842549546167692E-2</v>
      </c>
      <c r="CK57" s="135">
        <f t="shared" ref="CK57" si="120">AC57/AC64</f>
        <v>6.3059971971197989E-2</v>
      </c>
    </row>
    <row r="58" spans="1:89" x14ac:dyDescent="0.2">
      <c r="A58" s="145" t="s">
        <v>34</v>
      </c>
      <c r="B58" s="189">
        <v>470</v>
      </c>
      <c r="C58" s="183">
        <v>819</v>
      </c>
      <c r="D58" s="184">
        <v>115</v>
      </c>
      <c r="E58" s="185">
        <v>423</v>
      </c>
      <c r="F58" s="182">
        <v>358</v>
      </c>
      <c r="G58" s="186">
        <v>928</v>
      </c>
      <c r="H58" s="184">
        <v>1118</v>
      </c>
      <c r="I58" s="185">
        <v>1618</v>
      </c>
      <c r="J58" s="182">
        <v>209</v>
      </c>
      <c r="K58" s="183">
        <v>89</v>
      </c>
      <c r="L58" s="184">
        <v>732</v>
      </c>
      <c r="M58" s="182">
        <v>261</v>
      </c>
      <c r="N58" s="187">
        <v>1728</v>
      </c>
      <c r="O58" s="190">
        <v>1277</v>
      </c>
      <c r="P58" s="182">
        <v>332</v>
      </c>
      <c r="Q58" s="183">
        <v>1032</v>
      </c>
      <c r="R58" s="184">
        <v>608</v>
      </c>
      <c r="S58" s="185">
        <v>1333</v>
      </c>
      <c r="T58" s="182">
        <v>101</v>
      </c>
      <c r="U58" s="186">
        <v>115</v>
      </c>
      <c r="V58" s="184">
        <v>1103</v>
      </c>
      <c r="W58" s="191">
        <v>669</v>
      </c>
      <c r="X58" s="182">
        <v>274</v>
      </c>
      <c r="Y58" s="186">
        <v>334</v>
      </c>
      <c r="Z58" s="184">
        <v>1440</v>
      </c>
      <c r="AA58" s="182">
        <v>1604</v>
      </c>
      <c r="AB58" s="158">
        <f t="shared" si="64"/>
        <v>8588</v>
      </c>
      <c r="AC58" s="159">
        <f t="shared" si="65"/>
        <v>10502</v>
      </c>
      <c r="BI58" s="145" t="s">
        <v>34</v>
      </c>
      <c r="BJ58" s="128">
        <f t="shared" ref="BJ58:CI58" si="121">B58/B64</f>
        <v>2.5151174613367581E-2</v>
      </c>
      <c r="BK58" s="129">
        <f t="shared" si="121"/>
        <v>4.6034511831825081E-2</v>
      </c>
      <c r="BL58" s="130">
        <f t="shared" si="121"/>
        <v>1.6931684334511189E-2</v>
      </c>
      <c r="BM58" s="131">
        <f t="shared" si="121"/>
        <v>6.225165562913907E-2</v>
      </c>
      <c r="BN58" s="128">
        <f t="shared" si="121"/>
        <v>2.1128423040604343E-2</v>
      </c>
      <c r="BO58" s="129">
        <f t="shared" si="121"/>
        <v>6.3609568853245591E-2</v>
      </c>
      <c r="BP58" s="130">
        <f t="shared" si="121"/>
        <v>3.5422343324250684E-2</v>
      </c>
      <c r="BQ58" s="131">
        <f t="shared" si="121"/>
        <v>5.2469436067062294E-2</v>
      </c>
      <c r="BR58" s="128">
        <f t="shared" si="121"/>
        <v>7.8482914006759288E-2</v>
      </c>
      <c r="BS58" s="129">
        <f t="shared" si="121"/>
        <v>2.8802588996763755E-2</v>
      </c>
      <c r="BT58" s="130">
        <f t="shared" si="121"/>
        <v>6.6599945409880817E-2</v>
      </c>
      <c r="BU58" s="128">
        <f t="shared" si="121"/>
        <v>2.13339872486513E-2</v>
      </c>
      <c r="BV58" s="132">
        <f t="shared" si="121"/>
        <v>6.1593298877205487E-2</v>
      </c>
      <c r="BW58" s="133">
        <f t="shared" si="121"/>
        <v>4.5777172354459418E-2</v>
      </c>
      <c r="BX58" s="128">
        <f t="shared" si="121"/>
        <v>2.2716387273349299E-2</v>
      </c>
      <c r="BY58" s="129">
        <f t="shared" si="121"/>
        <v>7.0820752127367548E-2</v>
      </c>
      <c r="BZ58" s="130">
        <f t="shared" si="121"/>
        <v>3.3591160220994475E-2</v>
      </c>
      <c r="CA58" s="131">
        <f t="shared" si="121"/>
        <v>6.8048394507121343E-2</v>
      </c>
      <c r="CB58" s="128">
        <f t="shared" si="121"/>
        <v>4.816404387219838E-2</v>
      </c>
      <c r="CC58" s="129">
        <f t="shared" si="121"/>
        <v>4.488680718188915E-2</v>
      </c>
      <c r="CD58" s="130">
        <f t="shared" si="121"/>
        <v>7.8678935730080599E-2</v>
      </c>
      <c r="CE58" s="131">
        <f t="shared" si="121"/>
        <v>3.8087105038428694E-2</v>
      </c>
      <c r="CF58" s="128">
        <f t="shared" si="121"/>
        <v>2.6343620805691761E-2</v>
      </c>
      <c r="CG58" s="129">
        <f t="shared" si="121"/>
        <v>5.7855534384202323E-2</v>
      </c>
      <c r="CH58" s="130">
        <f t="shared" si="121"/>
        <v>4.3822276323797933E-2</v>
      </c>
      <c r="CI58" s="128">
        <f t="shared" si="121"/>
        <v>4.7685584326783007E-2</v>
      </c>
      <c r="CJ58" s="134">
        <f t="shared" ref="CJ58" si="122">AB58/AB64</f>
        <v>4.1330984763169799E-2</v>
      </c>
      <c r="CK58" s="135">
        <f t="shared" ref="CK58" si="123">AC58/AC64</f>
        <v>5.0751461847001404E-2</v>
      </c>
    </row>
    <row r="59" spans="1:89" x14ac:dyDescent="0.2">
      <c r="A59" s="136" t="s">
        <v>35</v>
      </c>
      <c r="B59" s="192">
        <v>0</v>
      </c>
      <c r="C59" s="176">
        <v>426</v>
      </c>
      <c r="D59" s="177">
        <v>3</v>
      </c>
      <c r="E59" s="178">
        <v>237</v>
      </c>
      <c r="F59" s="175">
        <v>10</v>
      </c>
      <c r="G59" s="179">
        <v>665</v>
      </c>
      <c r="H59" s="177">
        <v>59</v>
      </c>
      <c r="I59" s="178">
        <v>805</v>
      </c>
      <c r="J59" s="175">
        <v>69</v>
      </c>
      <c r="K59" s="176">
        <v>56</v>
      </c>
      <c r="L59" s="177">
        <v>587</v>
      </c>
      <c r="M59" s="175">
        <v>62</v>
      </c>
      <c r="N59" s="180">
        <v>387</v>
      </c>
      <c r="O59" s="193">
        <v>272</v>
      </c>
      <c r="P59" s="175">
        <v>60</v>
      </c>
      <c r="Q59" s="176">
        <v>183</v>
      </c>
      <c r="R59" s="177">
        <v>132</v>
      </c>
      <c r="S59" s="178">
        <v>132</v>
      </c>
      <c r="T59" s="175">
        <v>5</v>
      </c>
      <c r="U59" s="179">
        <v>15</v>
      </c>
      <c r="V59" s="177">
        <v>290</v>
      </c>
      <c r="W59" s="194">
        <v>29</v>
      </c>
      <c r="X59" s="175">
        <v>44</v>
      </c>
      <c r="Y59" s="179">
        <v>21</v>
      </c>
      <c r="Z59" s="177">
        <v>103</v>
      </c>
      <c r="AA59" s="175">
        <v>80</v>
      </c>
      <c r="AB59" s="158">
        <f t="shared" si="64"/>
        <v>1749</v>
      </c>
      <c r="AC59" s="159">
        <f t="shared" si="65"/>
        <v>2983</v>
      </c>
      <c r="BI59" s="136" t="s">
        <v>35</v>
      </c>
      <c r="BJ59" s="128">
        <f t="shared" ref="BJ59:CI59" si="124">B59/B64</f>
        <v>0</v>
      </c>
      <c r="BK59" s="129">
        <f t="shared" si="124"/>
        <v>2.3944691135967623E-2</v>
      </c>
      <c r="BL59" s="130">
        <f t="shared" si="124"/>
        <v>4.4169611307420494E-4</v>
      </c>
      <c r="BM59" s="131">
        <f t="shared" si="124"/>
        <v>3.487858719646799E-2</v>
      </c>
      <c r="BN59" s="128">
        <f t="shared" si="124"/>
        <v>5.9017941454202075E-4</v>
      </c>
      <c r="BO59" s="129">
        <f t="shared" si="124"/>
        <v>4.5582288025224481E-2</v>
      </c>
      <c r="BP59" s="130">
        <f t="shared" si="124"/>
        <v>1.8693365439452507E-3</v>
      </c>
      <c r="BQ59" s="131">
        <f t="shared" si="124"/>
        <v>2.6105003729286248E-2</v>
      </c>
      <c r="BR59" s="128">
        <f t="shared" si="124"/>
        <v>2.5910627112279386E-2</v>
      </c>
      <c r="BS59" s="129">
        <f t="shared" si="124"/>
        <v>1.8122977346278317E-2</v>
      </c>
      <c r="BT59" s="130">
        <f t="shared" si="124"/>
        <v>5.3407333272677646E-2</v>
      </c>
      <c r="BU59" s="128">
        <f t="shared" si="124"/>
        <v>5.0678437142390063E-3</v>
      </c>
      <c r="BV59" s="132">
        <f t="shared" si="124"/>
        <v>1.3794332561040812E-2</v>
      </c>
      <c r="BW59" s="133">
        <f t="shared" si="124"/>
        <v>9.7505018640665336E-3</v>
      </c>
      <c r="BX59" s="128">
        <f t="shared" si="124"/>
        <v>4.1053711939787888E-3</v>
      </c>
      <c r="BY59" s="129">
        <f t="shared" si="124"/>
        <v>1.255833104584134E-2</v>
      </c>
      <c r="BZ59" s="130">
        <f t="shared" si="124"/>
        <v>7.2928176795580115E-3</v>
      </c>
      <c r="CA59" s="131">
        <f t="shared" si="124"/>
        <v>6.7384756751237944E-3</v>
      </c>
      <c r="CB59" s="128">
        <f t="shared" si="124"/>
        <v>2.384358607534573E-3</v>
      </c>
      <c r="CC59" s="129">
        <f t="shared" si="124"/>
        <v>5.8548009367681503E-3</v>
      </c>
      <c r="CD59" s="130">
        <f t="shared" si="124"/>
        <v>2.0686211570012127E-2</v>
      </c>
      <c r="CE59" s="131">
        <f t="shared" si="124"/>
        <v>1.6510105323085682E-3</v>
      </c>
      <c r="CF59" s="128">
        <f t="shared" si="124"/>
        <v>4.2303624651475816E-3</v>
      </c>
      <c r="CG59" s="129">
        <f t="shared" si="124"/>
        <v>3.6376234193660141E-3</v>
      </c>
      <c r="CH59" s="130">
        <f t="shared" si="124"/>
        <v>3.1345100426049908E-3</v>
      </c>
      <c r="CI59" s="128">
        <f t="shared" si="124"/>
        <v>2.3783333828819456E-3</v>
      </c>
      <c r="CJ59" s="134">
        <f t="shared" ref="CJ59" si="125">AB59/AB64</f>
        <v>8.417313967254772E-3</v>
      </c>
      <c r="CK59" s="135">
        <f t="shared" ref="CK59" si="126">AC59/AC64</f>
        <v>1.4415502827042962E-2</v>
      </c>
    </row>
    <row r="60" spans="1:89" x14ac:dyDescent="0.2">
      <c r="A60" s="145" t="s">
        <v>36</v>
      </c>
      <c r="B60" s="189"/>
      <c r="C60" s="183"/>
      <c r="D60" s="184"/>
      <c r="E60" s="185"/>
      <c r="F60" s="182"/>
      <c r="G60" s="186"/>
      <c r="H60" s="184"/>
      <c r="I60" s="185"/>
      <c r="J60" s="182"/>
      <c r="K60" s="186"/>
      <c r="L60" s="184"/>
      <c r="M60" s="182"/>
      <c r="N60" s="187"/>
      <c r="O60" s="190"/>
      <c r="P60" s="182"/>
      <c r="Q60" s="186"/>
      <c r="R60" s="184"/>
      <c r="S60" s="185"/>
      <c r="T60" s="182"/>
      <c r="U60" s="186"/>
      <c r="V60" s="184"/>
      <c r="W60" s="185"/>
      <c r="X60" s="182"/>
      <c r="Y60" s="186"/>
      <c r="Z60" s="184"/>
      <c r="AA60" s="182"/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18687</v>
      </c>
      <c r="C64" s="21">
        <f t="shared" si="187"/>
        <v>17791</v>
      </c>
      <c r="D64" s="20">
        <f t="shared" si="187"/>
        <v>6792</v>
      </c>
      <c r="E64" s="21">
        <f t="shared" si="187"/>
        <v>6795</v>
      </c>
      <c r="F64" s="20">
        <f t="shared" si="187"/>
        <v>16944</v>
      </c>
      <c r="G64" s="21">
        <f t="shared" si="187"/>
        <v>14589</v>
      </c>
      <c r="H64" s="20">
        <f t="shared" si="187"/>
        <v>31562</v>
      </c>
      <c r="I64" s="21">
        <f t="shared" si="187"/>
        <v>30837</v>
      </c>
      <c r="J64" s="20">
        <f t="shared" si="187"/>
        <v>2663</v>
      </c>
      <c r="K64" s="21">
        <f t="shared" si="187"/>
        <v>3090</v>
      </c>
      <c r="L64" s="20">
        <f t="shared" si="187"/>
        <v>10991</v>
      </c>
      <c r="M64" s="21">
        <f t="shared" si="187"/>
        <v>12234</v>
      </c>
      <c r="N64" s="20">
        <f t="shared" si="187"/>
        <v>28055</v>
      </c>
      <c r="O64" s="21">
        <f t="shared" si="187"/>
        <v>27896</v>
      </c>
      <c r="P64" s="20">
        <f t="shared" si="187"/>
        <v>14615</v>
      </c>
      <c r="Q64" s="21">
        <f t="shared" si="187"/>
        <v>14572</v>
      </c>
      <c r="R64" s="20">
        <f t="shared" si="187"/>
        <v>18100</v>
      </c>
      <c r="S64" s="21">
        <f t="shared" si="187"/>
        <v>19589</v>
      </c>
      <c r="T64" s="20">
        <f t="shared" si="187"/>
        <v>2097</v>
      </c>
      <c r="U64" s="21">
        <f t="shared" si="187"/>
        <v>2562</v>
      </c>
      <c r="V64" s="20">
        <f t="shared" si="187"/>
        <v>14019</v>
      </c>
      <c r="W64" s="21">
        <f t="shared" si="187"/>
        <v>17565</v>
      </c>
      <c r="X64" s="20">
        <f t="shared" si="187"/>
        <v>10401</v>
      </c>
      <c r="Y64" s="21">
        <f t="shared" si="187"/>
        <v>5773</v>
      </c>
      <c r="Z64" s="20">
        <f t="shared" si="187"/>
        <v>32860</v>
      </c>
      <c r="AA64" s="21">
        <f t="shared" si="187"/>
        <v>33637</v>
      </c>
      <c r="AB64" s="160">
        <f t="shared" ref="AB64:AC64" si="188">SUM(AB40:AB63)</f>
        <v>207786</v>
      </c>
      <c r="AC64" s="161">
        <f t="shared" si="188"/>
        <v>206930</v>
      </c>
      <c r="BI64" s="229" t="s">
        <v>13</v>
      </c>
      <c r="BJ64" s="154">
        <f>SUM(BJ40:BJ63)</f>
        <v>1.0000000000000002</v>
      </c>
      <c r="BK64" s="155">
        <f t="shared" ref="BK64:CK64" si="189">SUM(BK40:BK63)</f>
        <v>1</v>
      </c>
      <c r="BL64" s="154">
        <f t="shared" si="189"/>
        <v>1</v>
      </c>
      <c r="BM64" s="155">
        <f t="shared" si="189"/>
        <v>0.99999999999999989</v>
      </c>
      <c r="BN64" s="154">
        <f t="shared" si="189"/>
        <v>0.99999999999999989</v>
      </c>
      <c r="BO64" s="155">
        <f t="shared" si="189"/>
        <v>1.0000000000000002</v>
      </c>
      <c r="BP64" s="154">
        <f t="shared" si="189"/>
        <v>1</v>
      </c>
      <c r="BQ64" s="155">
        <f t="shared" si="189"/>
        <v>1</v>
      </c>
      <c r="BR64" s="154">
        <f t="shared" si="189"/>
        <v>1</v>
      </c>
      <c r="BS64" s="155">
        <f t="shared" si="189"/>
        <v>1.0000000000000002</v>
      </c>
      <c r="BT64" s="154">
        <f t="shared" si="189"/>
        <v>1</v>
      </c>
      <c r="BU64" s="155">
        <f t="shared" si="189"/>
        <v>0.99999999999999989</v>
      </c>
      <c r="BV64" s="154">
        <f t="shared" si="189"/>
        <v>0.99999999999999978</v>
      </c>
      <c r="BW64" s="155">
        <f t="shared" si="189"/>
        <v>1</v>
      </c>
      <c r="BX64" s="154">
        <f t="shared" si="189"/>
        <v>1</v>
      </c>
      <c r="BY64" s="155">
        <f t="shared" si="189"/>
        <v>0.99999999999999989</v>
      </c>
      <c r="BZ64" s="154">
        <f t="shared" si="189"/>
        <v>1</v>
      </c>
      <c r="CA64" s="155">
        <f t="shared" si="189"/>
        <v>0.99999999999999989</v>
      </c>
      <c r="CB64" s="154">
        <f t="shared" si="189"/>
        <v>1</v>
      </c>
      <c r="CC64" s="155">
        <f t="shared" si="189"/>
        <v>1</v>
      </c>
      <c r="CD64" s="154">
        <f t="shared" si="189"/>
        <v>1</v>
      </c>
      <c r="CE64" s="155">
        <f t="shared" si="189"/>
        <v>0.99999999999999989</v>
      </c>
      <c r="CF64" s="154">
        <f t="shared" si="189"/>
        <v>1</v>
      </c>
      <c r="CG64" s="155">
        <f t="shared" si="189"/>
        <v>1</v>
      </c>
      <c r="CH64" s="154">
        <f t="shared" si="189"/>
        <v>1</v>
      </c>
      <c r="CI64" s="155">
        <f t="shared" si="189"/>
        <v>1</v>
      </c>
      <c r="CJ64" s="154">
        <f t="shared" si="189"/>
        <v>1</v>
      </c>
      <c r="CK64" s="155">
        <f t="shared" si="189"/>
        <v>0.99999999999999989</v>
      </c>
    </row>
    <row r="65" spans="1:89" ht="13.5" thickTop="1" x14ac:dyDescent="0.2">
      <c r="A65" s="173"/>
    </row>
    <row r="67" spans="1:89" x14ac:dyDescent="0.2">
      <c r="A67" s="303">
        <f>+A36+1</f>
        <v>44837</v>
      </c>
      <c r="B67" s="303"/>
      <c r="C67" s="303"/>
      <c r="D67" s="303"/>
      <c r="BI67" s="308">
        <f>+BI36+1</f>
        <v>44837</v>
      </c>
      <c r="BJ67" s="308"/>
      <c r="BK67" s="308"/>
      <c r="BL67" s="308"/>
    </row>
    <row r="68" spans="1:89" ht="13.5" thickBot="1" x14ac:dyDescent="0.25">
      <c r="AE68" s="232" t="s">
        <v>84</v>
      </c>
    </row>
    <row r="69" spans="1:89" ht="14.25" thickTop="1" thickBot="1" x14ac:dyDescent="0.25">
      <c r="A69" s="299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4" t="s">
        <v>40</v>
      </c>
      <c r="AA69" s="305"/>
      <c r="AB69" s="306" t="s">
        <v>41</v>
      </c>
      <c r="AC69" s="307"/>
      <c r="AE69" s="299" t="s">
        <v>0</v>
      </c>
      <c r="AF69" s="301" t="s">
        <v>1</v>
      </c>
      <c r="AG69" s="302"/>
      <c r="AH69" s="301" t="s">
        <v>2</v>
      </c>
      <c r="AI69" s="302"/>
      <c r="AJ69" s="301" t="s">
        <v>3</v>
      </c>
      <c r="AK69" s="302"/>
      <c r="AL69" s="301" t="s">
        <v>4</v>
      </c>
      <c r="AM69" s="302"/>
      <c r="AN69" s="301" t="s">
        <v>5</v>
      </c>
      <c r="AO69" s="302"/>
      <c r="AP69" s="301" t="s">
        <v>6</v>
      </c>
      <c r="AQ69" s="302"/>
      <c r="AR69" s="301" t="s">
        <v>7</v>
      </c>
      <c r="AS69" s="302"/>
      <c r="AT69" s="301" t="s">
        <v>8</v>
      </c>
      <c r="AU69" s="302"/>
      <c r="AV69" s="301" t="s">
        <v>9</v>
      </c>
      <c r="AW69" s="302"/>
      <c r="AX69" s="301" t="s">
        <v>10</v>
      </c>
      <c r="AY69" s="302"/>
      <c r="AZ69" s="301" t="s">
        <v>11</v>
      </c>
      <c r="BA69" s="302"/>
      <c r="BB69" s="301" t="s">
        <v>12</v>
      </c>
      <c r="BC69" s="302"/>
      <c r="BD69" s="304" t="s">
        <v>40</v>
      </c>
      <c r="BE69" s="305"/>
      <c r="BF69" s="306" t="s">
        <v>41</v>
      </c>
      <c r="BG69" s="307"/>
      <c r="BI69" s="299" t="s">
        <v>0</v>
      </c>
      <c r="BJ69" s="301" t="s">
        <v>1</v>
      </c>
      <c r="BK69" s="302"/>
      <c r="BL69" s="301" t="s">
        <v>2</v>
      </c>
      <c r="BM69" s="302"/>
      <c r="BN69" s="301" t="s">
        <v>3</v>
      </c>
      <c r="BO69" s="302"/>
      <c r="BP69" s="301" t="s">
        <v>4</v>
      </c>
      <c r="BQ69" s="302"/>
      <c r="BR69" s="301" t="s">
        <v>5</v>
      </c>
      <c r="BS69" s="302"/>
      <c r="BT69" s="301" t="s">
        <v>6</v>
      </c>
      <c r="BU69" s="302"/>
      <c r="BV69" s="301" t="s">
        <v>7</v>
      </c>
      <c r="BW69" s="302"/>
      <c r="BX69" s="301" t="s">
        <v>8</v>
      </c>
      <c r="BY69" s="302"/>
      <c r="BZ69" s="301" t="s">
        <v>9</v>
      </c>
      <c r="CA69" s="302"/>
      <c r="CB69" s="301" t="s">
        <v>10</v>
      </c>
      <c r="CC69" s="302"/>
      <c r="CD69" s="301" t="s">
        <v>11</v>
      </c>
      <c r="CE69" s="302"/>
      <c r="CF69" s="301" t="s">
        <v>12</v>
      </c>
      <c r="CG69" s="302"/>
      <c r="CH69" s="304" t="s">
        <v>40</v>
      </c>
      <c r="CI69" s="305"/>
      <c r="CJ69" s="301" t="s">
        <v>41</v>
      </c>
      <c r="CK69" s="302"/>
    </row>
    <row r="70" spans="1:89" ht="15" thickTop="1" thickBot="1" x14ac:dyDescent="0.3">
      <c r="A70" s="300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0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0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2585</v>
      </c>
      <c r="AG71" s="172">
        <f t="shared" ref="AG71:AV72" si="190">SUMIF($A$9:$A$32,$AE71,C$71:C$94)</f>
        <v>1016</v>
      </c>
      <c r="AH71" s="126">
        <f t="shared" si="190"/>
        <v>1218</v>
      </c>
      <c r="AI71" s="166">
        <f t="shared" si="190"/>
        <v>1048</v>
      </c>
      <c r="AJ71" s="125">
        <f t="shared" si="190"/>
        <v>3080</v>
      </c>
      <c r="AK71" s="127">
        <f t="shared" si="190"/>
        <v>1195</v>
      </c>
      <c r="AL71" s="126">
        <f t="shared" si="190"/>
        <v>3683</v>
      </c>
      <c r="AM71" s="166">
        <f t="shared" si="190"/>
        <v>1843</v>
      </c>
      <c r="AN71" s="125">
        <f t="shared" si="190"/>
        <v>275</v>
      </c>
      <c r="AO71" s="127">
        <f t="shared" si="190"/>
        <v>907</v>
      </c>
      <c r="AP71" s="126">
        <f t="shared" si="190"/>
        <v>839</v>
      </c>
      <c r="AQ71" s="125">
        <f t="shared" si="190"/>
        <v>2966</v>
      </c>
      <c r="AR71" s="165">
        <f t="shared" si="190"/>
        <v>2617</v>
      </c>
      <c r="AS71" s="167">
        <f t="shared" si="190"/>
        <v>4003</v>
      </c>
      <c r="AT71" s="125">
        <f t="shared" si="190"/>
        <v>2005</v>
      </c>
      <c r="AU71" s="127">
        <f t="shared" si="190"/>
        <v>1966</v>
      </c>
      <c r="AV71" s="126">
        <f t="shared" si="190"/>
        <v>2472</v>
      </c>
      <c r="AW71" s="166">
        <f t="shared" ref="AW71:BE72" si="191">SUMIF($A$9:$A$32,$AE71,S$71:S$94)</f>
        <v>1770</v>
      </c>
      <c r="AX71" s="125">
        <f t="shared" si="191"/>
        <v>257</v>
      </c>
      <c r="AY71" s="127">
        <f t="shared" si="191"/>
        <v>1424</v>
      </c>
      <c r="AZ71" s="126">
        <f t="shared" si="191"/>
        <v>753</v>
      </c>
      <c r="BA71" s="166">
        <f t="shared" si="191"/>
        <v>3023</v>
      </c>
      <c r="BB71" s="125">
        <f t="shared" si="191"/>
        <v>1941</v>
      </c>
      <c r="BC71" s="127">
        <f t="shared" si="191"/>
        <v>1783</v>
      </c>
      <c r="BD71" s="170">
        <f t="shared" si="191"/>
        <v>3916</v>
      </c>
      <c r="BE71" s="171">
        <f t="shared" si="191"/>
        <v>2518</v>
      </c>
      <c r="BF71" s="156">
        <f>AF71+AH71+AJ71+AL71+AN71+AP71+AR71+AT71+AV71+AX71+AZ71+BB71+BD71</f>
        <v>25641</v>
      </c>
      <c r="BG71" s="157">
        <f>AG71+AI71+AK71+AM71+AO71+AQ71+AS71+AU71+AW71+AY71+BA71+BC71+BE71</f>
        <v>25462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551</v>
      </c>
      <c r="C72" s="176">
        <v>0</v>
      </c>
      <c r="D72" s="177">
        <v>425</v>
      </c>
      <c r="E72" s="178">
        <v>6</v>
      </c>
      <c r="F72" s="175">
        <v>1151</v>
      </c>
      <c r="G72" s="179">
        <v>10</v>
      </c>
      <c r="H72" s="177">
        <v>747</v>
      </c>
      <c r="I72" s="178">
        <v>73</v>
      </c>
      <c r="J72" s="175">
        <v>12</v>
      </c>
      <c r="K72" s="179">
        <v>42</v>
      </c>
      <c r="L72" s="177">
        <v>66</v>
      </c>
      <c r="M72" s="175">
        <v>146</v>
      </c>
      <c r="N72" s="180">
        <v>403</v>
      </c>
      <c r="O72" s="181">
        <v>287</v>
      </c>
      <c r="P72" s="175">
        <v>89</v>
      </c>
      <c r="Q72" s="179">
        <v>71</v>
      </c>
      <c r="R72" s="177">
        <v>37</v>
      </c>
      <c r="S72" s="178">
        <v>113</v>
      </c>
      <c r="T72" s="175">
        <v>2</v>
      </c>
      <c r="U72" s="179">
        <v>7</v>
      </c>
      <c r="V72" s="177">
        <v>6</v>
      </c>
      <c r="W72" s="178">
        <v>0</v>
      </c>
      <c r="X72" s="175">
        <v>4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3493</v>
      </c>
      <c r="AC72" s="159">
        <f t="shared" ref="AC72:AC94" si="194">SUM(C72,E72,G72,I72,K72,M72,O72,Q72,S72,U72,W72,Y72,AA72)</f>
        <v>755</v>
      </c>
      <c r="AE72" s="237" t="str">
        <f>$AE$10</f>
        <v>08:00 - 08:59</v>
      </c>
      <c r="AF72" s="125">
        <f>SUMIF($A$9:$A$32,$AE72,B$71:B$94)</f>
        <v>3281</v>
      </c>
      <c r="AG72" s="176">
        <f t="shared" si="190"/>
        <v>1023</v>
      </c>
      <c r="AH72" s="177">
        <f t="shared" si="190"/>
        <v>1042</v>
      </c>
      <c r="AI72" s="178">
        <f t="shared" si="190"/>
        <v>906</v>
      </c>
      <c r="AJ72" s="238">
        <f t="shared" si="190"/>
        <v>3040</v>
      </c>
      <c r="AK72" s="179">
        <f t="shared" si="190"/>
        <v>923</v>
      </c>
      <c r="AL72" s="177">
        <f t="shared" si="190"/>
        <v>3913</v>
      </c>
      <c r="AM72" s="178">
        <f t="shared" si="190"/>
        <v>2059</v>
      </c>
      <c r="AN72" s="238">
        <f t="shared" si="190"/>
        <v>222</v>
      </c>
      <c r="AO72" s="179">
        <f t="shared" si="190"/>
        <v>975</v>
      </c>
      <c r="AP72" s="177">
        <f t="shared" si="190"/>
        <v>737</v>
      </c>
      <c r="AQ72" s="238">
        <f t="shared" si="190"/>
        <v>3334</v>
      </c>
      <c r="AR72" s="180">
        <f t="shared" si="190"/>
        <v>2086</v>
      </c>
      <c r="AS72" s="181">
        <f t="shared" si="190"/>
        <v>4462</v>
      </c>
      <c r="AT72" s="238">
        <f t="shared" si="190"/>
        <v>1616</v>
      </c>
      <c r="AU72" s="179">
        <f t="shared" si="190"/>
        <v>1980</v>
      </c>
      <c r="AV72" s="177">
        <f t="shared" si="190"/>
        <v>1996</v>
      </c>
      <c r="AW72" s="178">
        <f t="shared" si="191"/>
        <v>1756</v>
      </c>
      <c r="AX72" s="238">
        <f t="shared" si="191"/>
        <v>222</v>
      </c>
      <c r="AY72" s="179">
        <f t="shared" si="191"/>
        <v>1292</v>
      </c>
      <c r="AZ72" s="177">
        <f t="shared" si="191"/>
        <v>696</v>
      </c>
      <c r="BA72" s="178">
        <f t="shared" si="191"/>
        <v>2865</v>
      </c>
      <c r="BB72" s="238">
        <f t="shared" si="191"/>
        <v>1589</v>
      </c>
      <c r="BC72" s="179">
        <f t="shared" si="191"/>
        <v>1715</v>
      </c>
      <c r="BD72" s="177">
        <f t="shared" si="191"/>
        <v>3087</v>
      </c>
      <c r="BE72" s="238">
        <f t="shared" si="191"/>
        <v>2186</v>
      </c>
      <c r="BF72" s="158">
        <f>SUM(AF72,AH72,AJ72,AL72,AN72,AP72,AR72,AT72,AV72,AX72,AZ72,BB72,BD72)</f>
        <v>23527</v>
      </c>
      <c r="BG72" s="159">
        <f>SUM(AG72,AI72,AK72,AM72,AO72,AQ72,AS72,AU72,AW72,AY72,BA72,BC72,BE72)</f>
        <v>25476</v>
      </c>
      <c r="BI72" s="136" t="s">
        <v>17</v>
      </c>
      <c r="BJ72" s="128">
        <f t="shared" ref="BJ72:CK72" si="195">B72/B95</f>
        <v>1.9466525348878289E-2</v>
      </c>
      <c r="BK72" s="129">
        <f t="shared" si="195"/>
        <v>0</v>
      </c>
      <c r="BL72" s="130">
        <f t="shared" si="195"/>
        <v>3.2102122516806407E-2</v>
      </c>
      <c r="BM72" s="131">
        <f t="shared" si="195"/>
        <v>4.9188391539596653E-4</v>
      </c>
      <c r="BN72" s="128">
        <f t="shared" si="195"/>
        <v>3.7651292116454037E-2</v>
      </c>
      <c r="BO72" s="129">
        <f t="shared" si="195"/>
        <v>4.4996400287976963E-4</v>
      </c>
      <c r="BP72" s="130">
        <f t="shared" si="195"/>
        <v>1.8021712907117009E-2</v>
      </c>
      <c r="BQ72" s="131">
        <f t="shared" si="195"/>
        <v>1.7827923901628936E-3</v>
      </c>
      <c r="BR72" s="128">
        <f t="shared" si="195"/>
        <v>2.0053475935828879E-3</v>
      </c>
      <c r="BS72" s="129">
        <f t="shared" si="195"/>
        <v>5.950694247662227E-3</v>
      </c>
      <c r="BT72" s="130">
        <f t="shared" si="195"/>
        <v>3.1057362006493812E-3</v>
      </c>
      <c r="BU72" s="128">
        <f t="shared" si="195"/>
        <v>6.236384605527316E-3</v>
      </c>
      <c r="BV72" s="132">
        <f t="shared" si="195"/>
        <v>9.8779351929016122E-3</v>
      </c>
      <c r="BW72" s="133">
        <f t="shared" si="195"/>
        <v>6.4996829422954974E-3</v>
      </c>
      <c r="BX72" s="128">
        <f t="shared" si="195"/>
        <v>4.1484105528106644E-3</v>
      </c>
      <c r="BY72" s="129">
        <f t="shared" si="195"/>
        <v>3.0586309395597296E-3</v>
      </c>
      <c r="BZ72" s="130">
        <f t="shared" si="195"/>
        <v>1.4999189233014432E-3</v>
      </c>
      <c r="CA72" s="131">
        <f t="shared" si="195"/>
        <v>4.1194269257409499E-3</v>
      </c>
      <c r="CB72" s="128">
        <f t="shared" si="195"/>
        <v>3.027092477675193E-4</v>
      </c>
      <c r="CC72" s="129">
        <f t="shared" si="195"/>
        <v>8.2742316784869977E-4</v>
      </c>
      <c r="CD72" s="130">
        <f t="shared" si="195"/>
        <v>2.674035118994563E-4</v>
      </c>
      <c r="CE72" s="131">
        <f t="shared" si="195"/>
        <v>0</v>
      </c>
      <c r="CF72" s="128">
        <f t="shared" si="195"/>
        <v>1.7965416573096789E-4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1.0897575889932299E-2</v>
      </c>
      <c r="CK72" s="135">
        <f t="shared" si="195"/>
        <v>2.3642512682407464E-3</v>
      </c>
    </row>
    <row r="73" spans="1:89" ht="13.5" thickBot="1" x14ac:dyDescent="0.25">
      <c r="A73" s="145" t="s">
        <v>18</v>
      </c>
      <c r="B73" s="182">
        <v>1904</v>
      </c>
      <c r="C73" s="183">
        <v>207</v>
      </c>
      <c r="D73" s="184">
        <v>1106</v>
      </c>
      <c r="E73" s="185">
        <v>221</v>
      </c>
      <c r="F73" s="182">
        <v>3106</v>
      </c>
      <c r="G73" s="186">
        <v>383</v>
      </c>
      <c r="H73" s="184">
        <v>2549</v>
      </c>
      <c r="I73" s="185">
        <v>851</v>
      </c>
      <c r="J73" s="182">
        <v>90</v>
      </c>
      <c r="K73" s="186">
        <v>408</v>
      </c>
      <c r="L73" s="184">
        <v>414</v>
      </c>
      <c r="M73" s="182">
        <v>1028</v>
      </c>
      <c r="N73" s="187">
        <v>1822</v>
      </c>
      <c r="O73" s="188">
        <v>2466</v>
      </c>
      <c r="P73" s="182">
        <v>691</v>
      </c>
      <c r="Q73" s="186">
        <v>1126</v>
      </c>
      <c r="R73" s="184">
        <v>1033</v>
      </c>
      <c r="S73" s="185">
        <v>1367</v>
      </c>
      <c r="T73" s="182">
        <v>87</v>
      </c>
      <c r="U73" s="186">
        <v>635</v>
      </c>
      <c r="V73" s="184">
        <v>458</v>
      </c>
      <c r="W73" s="185">
        <v>1897</v>
      </c>
      <c r="X73" s="182">
        <v>1206</v>
      </c>
      <c r="Y73" s="186">
        <v>913</v>
      </c>
      <c r="Z73" s="184">
        <v>2544</v>
      </c>
      <c r="AA73" s="182">
        <v>1565</v>
      </c>
      <c r="AB73" s="158">
        <f t="shared" si="193"/>
        <v>17010</v>
      </c>
      <c r="AC73" s="159">
        <f t="shared" si="194"/>
        <v>13067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6.7267267267267269E-2</v>
      </c>
      <c r="BK73" s="129">
        <f t="shared" si="196"/>
        <v>8.5749792874896431E-3</v>
      </c>
      <c r="BL73" s="130">
        <f t="shared" si="196"/>
        <v>8.3541052949618555E-2</v>
      </c>
      <c r="BM73" s="131">
        <f t="shared" si="196"/>
        <v>1.8117724217084769E-2</v>
      </c>
      <c r="BN73" s="128">
        <f t="shared" si="196"/>
        <v>0.10160287863918875</v>
      </c>
      <c r="BO73" s="129">
        <f t="shared" si="196"/>
        <v>1.7233621310295176E-2</v>
      </c>
      <c r="BP73" s="130">
        <f t="shared" si="196"/>
        <v>6.1495778045838362E-2</v>
      </c>
      <c r="BQ73" s="131">
        <f t="shared" si="196"/>
        <v>2.0782963342857841E-2</v>
      </c>
      <c r="BR73" s="128">
        <f t="shared" si="196"/>
        <v>1.5040106951871657E-2</v>
      </c>
      <c r="BS73" s="129">
        <f t="shared" si="196"/>
        <v>5.7806744120147351E-2</v>
      </c>
      <c r="BT73" s="130">
        <f t="shared" si="196"/>
        <v>1.9481436167709754E-2</v>
      </c>
      <c r="BU73" s="128">
        <f t="shared" si="196"/>
        <v>4.3910982017000555E-2</v>
      </c>
      <c r="BV73" s="132">
        <f t="shared" si="196"/>
        <v>4.4659051914309522E-2</v>
      </c>
      <c r="BW73" s="133">
        <f t="shared" si="196"/>
        <v>5.5847449950176646E-2</v>
      </c>
      <c r="BX73" s="128">
        <f t="shared" si="196"/>
        <v>3.2208445977440103E-2</v>
      </c>
      <c r="BY73" s="129">
        <f t="shared" si="196"/>
        <v>4.8507301942876835E-2</v>
      </c>
      <c r="BZ73" s="130">
        <f t="shared" si="196"/>
        <v>4.1876114804605159E-2</v>
      </c>
      <c r="CA73" s="131">
        <f t="shared" si="196"/>
        <v>4.9834129269804239E-2</v>
      </c>
      <c r="CB73" s="128">
        <f t="shared" si="196"/>
        <v>1.3167852277887089E-2</v>
      </c>
      <c r="CC73" s="129">
        <f t="shared" si="196"/>
        <v>7.5059101654846333E-2</v>
      </c>
      <c r="CD73" s="130">
        <f t="shared" si="196"/>
        <v>2.0411801408325162E-2</v>
      </c>
      <c r="CE73" s="131">
        <f t="shared" si="196"/>
        <v>6.4786038728185516E-2</v>
      </c>
      <c r="CF73" s="128">
        <f t="shared" si="196"/>
        <v>5.4165730967886815E-2</v>
      </c>
      <c r="CG73" s="129">
        <f t="shared" si="196"/>
        <v>6.4277668262461285E-2</v>
      </c>
      <c r="CH73" s="130">
        <f t="shared" si="196"/>
        <v>6.1299727717404398E-2</v>
      </c>
      <c r="CI73" s="128">
        <f t="shared" si="196"/>
        <v>3.6722434709153623E-2</v>
      </c>
      <c r="CJ73" s="134">
        <f t="shared" si="196"/>
        <v>5.3068355536143259E-2</v>
      </c>
      <c r="CK73" s="135">
        <f t="shared" si="196"/>
        <v>4.0918769963048787E-2</v>
      </c>
    </row>
    <row r="74" spans="1:89" ht="14.25" thickTop="1" thickBot="1" x14ac:dyDescent="0.25">
      <c r="A74" s="136" t="s">
        <v>19</v>
      </c>
      <c r="B74" s="175">
        <v>2845</v>
      </c>
      <c r="C74" s="176">
        <v>810</v>
      </c>
      <c r="D74" s="177">
        <v>1273</v>
      </c>
      <c r="E74" s="178">
        <v>766</v>
      </c>
      <c r="F74" s="175">
        <v>3141</v>
      </c>
      <c r="G74" s="179">
        <v>1014</v>
      </c>
      <c r="H74" s="177">
        <v>3286</v>
      </c>
      <c r="I74" s="178">
        <v>1715</v>
      </c>
      <c r="J74" s="175">
        <v>214</v>
      </c>
      <c r="K74" s="179">
        <v>770</v>
      </c>
      <c r="L74" s="177">
        <v>802</v>
      </c>
      <c r="M74" s="175">
        <v>2279</v>
      </c>
      <c r="N74" s="180">
        <v>2663</v>
      </c>
      <c r="O74" s="181">
        <v>3833</v>
      </c>
      <c r="P74" s="175">
        <v>1511</v>
      </c>
      <c r="Q74" s="179">
        <v>1893</v>
      </c>
      <c r="R74" s="177">
        <v>2097</v>
      </c>
      <c r="S74" s="178">
        <v>1727</v>
      </c>
      <c r="T74" s="175">
        <v>213</v>
      </c>
      <c r="U74" s="179">
        <v>1120</v>
      </c>
      <c r="V74" s="177">
        <v>692</v>
      </c>
      <c r="W74" s="178">
        <v>2573</v>
      </c>
      <c r="X74" s="175">
        <v>1776</v>
      </c>
      <c r="Y74" s="179">
        <v>1436</v>
      </c>
      <c r="Z74" s="177">
        <v>3259</v>
      </c>
      <c r="AA74" s="175">
        <v>2076</v>
      </c>
      <c r="AB74" s="158">
        <f t="shared" si="193"/>
        <v>23772</v>
      </c>
      <c r="AC74" s="159">
        <f t="shared" si="194"/>
        <v>22012</v>
      </c>
      <c r="AE74" s="229" t="s">
        <v>13</v>
      </c>
      <c r="AF74" s="20">
        <f t="shared" ref="AF74:BG74" si="197">SUM(AF71:AF73)</f>
        <v>5866</v>
      </c>
      <c r="AG74" s="21">
        <f t="shared" si="197"/>
        <v>2039</v>
      </c>
      <c r="AH74" s="20">
        <f t="shared" si="197"/>
        <v>2260</v>
      </c>
      <c r="AI74" s="21">
        <f t="shared" si="197"/>
        <v>1954</v>
      </c>
      <c r="AJ74" s="20">
        <f t="shared" si="197"/>
        <v>6120</v>
      </c>
      <c r="AK74" s="21">
        <f t="shared" si="197"/>
        <v>2118</v>
      </c>
      <c r="AL74" s="20">
        <f t="shared" si="197"/>
        <v>7596</v>
      </c>
      <c r="AM74" s="21">
        <f t="shared" si="197"/>
        <v>3902</v>
      </c>
      <c r="AN74" s="20">
        <f t="shared" si="197"/>
        <v>497</v>
      </c>
      <c r="AO74" s="21">
        <f t="shared" si="197"/>
        <v>1882</v>
      </c>
      <c r="AP74" s="20">
        <f t="shared" si="197"/>
        <v>1576</v>
      </c>
      <c r="AQ74" s="21">
        <f t="shared" si="197"/>
        <v>6300</v>
      </c>
      <c r="AR74" s="20">
        <f t="shared" si="197"/>
        <v>4703</v>
      </c>
      <c r="AS74" s="21">
        <f t="shared" si="197"/>
        <v>8465</v>
      </c>
      <c r="AT74" s="20">
        <f t="shared" si="197"/>
        <v>3621</v>
      </c>
      <c r="AU74" s="21">
        <f t="shared" si="197"/>
        <v>3946</v>
      </c>
      <c r="AV74" s="20">
        <f t="shared" si="197"/>
        <v>4468</v>
      </c>
      <c r="AW74" s="21">
        <f t="shared" si="197"/>
        <v>3526</v>
      </c>
      <c r="AX74" s="20">
        <f t="shared" si="197"/>
        <v>479</v>
      </c>
      <c r="AY74" s="21">
        <f t="shared" si="197"/>
        <v>2716</v>
      </c>
      <c r="AZ74" s="20">
        <f t="shared" si="197"/>
        <v>1449</v>
      </c>
      <c r="BA74" s="21">
        <f t="shared" si="197"/>
        <v>5888</v>
      </c>
      <c r="BB74" s="20">
        <f t="shared" si="197"/>
        <v>3530</v>
      </c>
      <c r="BC74" s="21">
        <f t="shared" si="197"/>
        <v>3498</v>
      </c>
      <c r="BD74" s="20">
        <f t="shared" si="197"/>
        <v>7003</v>
      </c>
      <c r="BE74" s="21">
        <f t="shared" si="197"/>
        <v>4704</v>
      </c>
      <c r="BF74" s="160">
        <f t="shared" si="197"/>
        <v>49168</v>
      </c>
      <c r="BG74" s="161">
        <f t="shared" si="197"/>
        <v>50938</v>
      </c>
      <c r="BI74" s="136" t="s">
        <v>19</v>
      </c>
      <c r="BJ74" s="128">
        <f t="shared" ref="BJ74:CK74" si="198">B74/B95</f>
        <v>0.10051227698286522</v>
      </c>
      <c r="BK74" s="129">
        <f t="shared" si="198"/>
        <v>3.3554266777133392E-2</v>
      </c>
      <c r="BL74" s="130">
        <f t="shared" si="198"/>
        <v>9.6155298738575423E-2</v>
      </c>
      <c r="BM74" s="131">
        <f t="shared" si="198"/>
        <v>6.2797179865551736E-2</v>
      </c>
      <c r="BN74" s="128">
        <f t="shared" si="198"/>
        <v>0.10274779195289499</v>
      </c>
      <c r="BO74" s="129">
        <f t="shared" si="198"/>
        <v>4.5626349892008637E-2</v>
      </c>
      <c r="BP74" s="130">
        <f t="shared" si="198"/>
        <v>7.9276236429433058E-2</v>
      </c>
      <c r="BQ74" s="131">
        <f t="shared" si="198"/>
        <v>4.1883410262046061E-2</v>
      </c>
      <c r="BR74" s="128">
        <f t="shared" si="198"/>
        <v>3.5762032085561495E-2</v>
      </c>
      <c r="BS74" s="129">
        <f t="shared" si="198"/>
        <v>0.10909606120714083</v>
      </c>
      <c r="BT74" s="130">
        <f t="shared" si="198"/>
        <v>3.7739400498800056E-2</v>
      </c>
      <c r="BU74" s="128">
        <f t="shared" si="198"/>
        <v>9.7347400794498315E-2</v>
      </c>
      <c r="BV74" s="132">
        <f t="shared" si="198"/>
        <v>6.5272807490563259E-2</v>
      </c>
      <c r="BW74" s="133">
        <f t="shared" si="198"/>
        <v>8.6805870096929069E-2</v>
      </c>
      <c r="BX74" s="128">
        <f t="shared" si="198"/>
        <v>7.0429756688729375E-2</v>
      </c>
      <c r="BY74" s="129">
        <f t="shared" si="198"/>
        <v>8.1549131951923495E-2</v>
      </c>
      <c r="BZ74" s="130">
        <f t="shared" si="198"/>
        <v>8.5008918436841246E-2</v>
      </c>
      <c r="CA74" s="131">
        <f t="shared" si="198"/>
        <v>6.295796726331522E-2</v>
      </c>
      <c r="CB74" s="128">
        <f t="shared" si="198"/>
        <v>3.2238534887240808E-2</v>
      </c>
      <c r="CC74" s="129">
        <f t="shared" si="198"/>
        <v>0.13238770685579196</v>
      </c>
      <c r="CD74" s="130">
        <f t="shared" si="198"/>
        <v>3.0840538372403959E-2</v>
      </c>
      <c r="CE74" s="131">
        <f t="shared" si="198"/>
        <v>8.7872681943922684E-2</v>
      </c>
      <c r="CF74" s="128">
        <f t="shared" si="198"/>
        <v>7.9766449584549745E-2</v>
      </c>
      <c r="CG74" s="129">
        <f t="shared" si="198"/>
        <v>0.10109828217403548</v>
      </c>
      <c r="CH74" s="130">
        <f t="shared" si="198"/>
        <v>7.8528228235464209E-2</v>
      </c>
      <c r="CI74" s="128">
        <f t="shared" si="198"/>
        <v>4.8712954924091327E-2</v>
      </c>
      <c r="CJ74" s="134">
        <f t="shared" si="198"/>
        <v>7.4164664773968117E-2</v>
      </c>
      <c r="CK74" s="135">
        <f t="shared" si="198"/>
        <v>6.8929667439093123E-2</v>
      </c>
    </row>
    <row r="75" spans="1:89" ht="13.5" thickTop="1" x14ac:dyDescent="0.2">
      <c r="A75" s="145" t="s">
        <v>20</v>
      </c>
      <c r="B75" s="182">
        <v>2585</v>
      </c>
      <c r="C75" s="183">
        <v>1016</v>
      </c>
      <c r="D75" s="184">
        <v>1218</v>
      </c>
      <c r="E75" s="185">
        <v>1048</v>
      </c>
      <c r="F75" s="182">
        <v>3080</v>
      </c>
      <c r="G75" s="186">
        <v>1195</v>
      </c>
      <c r="H75" s="184">
        <v>3683</v>
      </c>
      <c r="I75" s="185">
        <v>1843</v>
      </c>
      <c r="J75" s="182">
        <v>275</v>
      </c>
      <c r="K75" s="186">
        <v>907</v>
      </c>
      <c r="L75" s="184">
        <v>839</v>
      </c>
      <c r="M75" s="182">
        <v>2966</v>
      </c>
      <c r="N75" s="187">
        <v>2617</v>
      </c>
      <c r="O75" s="188">
        <v>4003</v>
      </c>
      <c r="P75" s="182">
        <v>2005</v>
      </c>
      <c r="Q75" s="186">
        <v>1966</v>
      </c>
      <c r="R75" s="184">
        <v>2472</v>
      </c>
      <c r="S75" s="185">
        <v>1770</v>
      </c>
      <c r="T75" s="182">
        <v>257</v>
      </c>
      <c r="U75" s="186">
        <v>1424</v>
      </c>
      <c r="V75" s="184">
        <v>753</v>
      </c>
      <c r="W75" s="185">
        <v>3023</v>
      </c>
      <c r="X75" s="182">
        <v>1941</v>
      </c>
      <c r="Y75" s="186">
        <v>1783</v>
      </c>
      <c r="Z75" s="184">
        <v>3916</v>
      </c>
      <c r="AA75" s="182">
        <v>2518</v>
      </c>
      <c r="AB75" s="158">
        <f t="shared" si="193"/>
        <v>25641</v>
      </c>
      <c r="AC75" s="159">
        <f t="shared" si="194"/>
        <v>25462</v>
      </c>
      <c r="BI75" s="145" t="s">
        <v>20</v>
      </c>
      <c r="BJ75" s="128">
        <f t="shared" ref="BJ75:CK75" si="199">B75/B95</f>
        <v>9.1326620738385447E-2</v>
      </c>
      <c r="BK75" s="129">
        <f t="shared" si="199"/>
        <v>4.2087821043910519E-2</v>
      </c>
      <c r="BL75" s="130">
        <f t="shared" si="199"/>
        <v>9.2000906412871064E-2</v>
      </c>
      <c r="BM75" s="131">
        <f t="shared" si="199"/>
        <v>8.591572388916216E-2</v>
      </c>
      <c r="BN75" s="128">
        <f t="shared" si="199"/>
        <v>0.10075237160614982</v>
      </c>
      <c r="BO75" s="129">
        <f t="shared" si="199"/>
        <v>5.3770698344132471E-2</v>
      </c>
      <c r="BP75" s="130">
        <f t="shared" si="199"/>
        <v>8.8854041013269006E-2</v>
      </c>
      <c r="BQ75" s="131">
        <f t="shared" si="199"/>
        <v>4.5009402398222091E-2</v>
      </c>
      <c r="BR75" s="128">
        <f t="shared" si="199"/>
        <v>4.595588235294118E-2</v>
      </c>
      <c r="BS75" s="129">
        <f t="shared" si="199"/>
        <v>0.12850665911022952</v>
      </c>
      <c r="BT75" s="130">
        <f t="shared" si="199"/>
        <v>3.9480495035527738E-2</v>
      </c>
      <c r="BU75" s="128">
        <f t="shared" si="199"/>
        <v>0.12669258041091794</v>
      </c>
      <c r="BV75" s="132">
        <f t="shared" si="199"/>
        <v>6.4145301240256872E-2</v>
      </c>
      <c r="BW75" s="133">
        <f t="shared" si="199"/>
        <v>9.0655856508741736E-2</v>
      </c>
      <c r="BX75" s="128">
        <f t="shared" si="199"/>
        <v>9.3455765824554865E-2</v>
      </c>
      <c r="BY75" s="129">
        <f t="shared" si="199"/>
        <v>8.469392150949899E-2</v>
      </c>
      <c r="BZ75" s="130">
        <f t="shared" si="199"/>
        <v>0.10021079941624778</v>
      </c>
      <c r="CA75" s="131">
        <f t="shared" si="199"/>
        <v>6.4525536801429043E-2</v>
      </c>
      <c r="CB75" s="128">
        <f t="shared" si="199"/>
        <v>3.8898138338126227E-2</v>
      </c>
      <c r="CC75" s="129">
        <f t="shared" si="199"/>
        <v>0.16832151300236406</v>
      </c>
      <c r="CD75" s="130">
        <f t="shared" si="199"/>
        <v>3.355914074338176E-2</v>
      </c>
      <c r="CE75" s="131">
        <f t="shared" si="199"/>
        <v>0.1032410095283631</v>
      </c>
      <c r="CF75" s="128">
        <f t="shared" si="199"/>
        <v>8.7177183920952167E-2</v>
      </c>
      <c r="CG75" s="129">
        <f t="shared" si="199"/>
        <v>0.12552802027597859</v>
      </c>
      <c r="CH75" s="130">
        <f t="shared" si="199"/>
        <v>9.4359172068142941E-2</v>
      </c>
      <c r="CI75" s="128">
        <f t="shared" si="199"/>
        <v>5.9084402937794774E-2</v>
      </c>
      <c r="CJ75" s="134">
        <f t="shared" si="199"/>
        <v>7.9995632234112254E-2</v>
      </c>
      <c r="CK75" s="135">
        <f t="shared" si="199"/>
        <v>7.9733199724431644E-2</v>
      </c>
    </row>
    <row r="76" spans="1:89" ht="13.5" thickBot="1" x14ac:dyDescent="0.25">
      <c r="A76" s="136" t="s">
        <v>21</v>
      </c>
      <c r="B76" s="175">
        <v>3281</v>
      </c>
      <c r="C76" s="176">
        <v>1023</v>
      </c>
      <c r="D76" s="177">
        <v>1042</v>
      </c>
      <c r="E76" s="178">
        <v>906</v>
      </c>
      <c r="F76" s="175">
        <v>3040</v>
      </c>
      <c r="G76" s="179">
        <v>923</v>
      </c>
      <c r="H76" s="177">
        <v>3913</v>
      </c>
      <c r="I76" s="178">
        <v>2059</v>
      </c>
      <c r="J76" s="175">
        <v>222</v>
      </c>
      <c r="K76" s="179">
        <v>975</v>
      </c>
      <c r="L76" s="177">
        <v>737</v>
      </c>
      <c r="M76" s="175">
        <v>3334</v>
      </c>
      <c r="N76" s="180">
        <v>2086</v>
      </c>
      <c r="O76" s="181">
        <v>4462</v>
      </c>
      <c r="P76" s="175">
        <v>1616</v>
      </c>
      <c r="Q76" s="179">
        <v>1980</v>
      </c>
      <c r="R76" s="177">
        <v>1996</v>
      </c>
      <c r="S76" s="178">
        <v>1756</v>
      </c>
      <c r="T76" s="175">
        <v>222</v>
      </c>
      <c r="U76" s="179">
        <v>1292</v>
      </c>
      <c r="V76" s="177">
        <v>696</v>
      </c>
      <c r="W76" s="178">
        <v>2865</v>
      </c>
      <c r="X76" s="175">
        <v>1589</v>
      </c>
      <c r="Y76" s="179">
        <v>1715</v>
      </c>
      <c r="Z76" s="177">
        <v>3087</v>
      </c>
      <c r="AA76" s="175">
        <v>2186</v>
      </c>
      <c r="AB76" s="158">
        <f t="shared" si="193"/>
        <v>23527</v>
      </c>
      <c r="AC76" s="159">
        <f t="shared" si="194"/>
        <v>25476</v>
      </c>
      <c r="AE76" s="232" t="s">
        <v>85</v>
      </c>
      <c r="BI76" s="136" t="s">
        <v>21</v>
      </c>
      <c r="BJ76" s="128">
        <f t="shared" ref="BJ76:CK76" si="200">B76/B95</f>
        <v>0.11591591591591592</v>
      </c>
      <c r="BK76" s="129">
        <f t="shared" si="200"/>
        <v>4.2377796188898094E-2</v>
      </c>
      <c r="BL76" s="130">
        <f t="shared" si="200"/>
        <v>7.8706850970617109E-2</v>
      </c>
      <c r="BM76" s="131">
        <f t="shared" si="200"/>
        <v>7.4274471224790944E-2</v>
      </c>
      <c r="BN76" s="128">
        <f t="shared" si="200"/>
        <v>9.9443899247628392E-2</v>
      </c>
      <c r="BO76" s="129">
        <f t="shared" si="200"/>
        <v>4.1531677465802733E-2</v>
      </c>
      <c r="BP76" s="130">
        <f t="shared" si="200"/>
        <v>9.4402895054282274E-2</v>
      </c>
      <c r="BQ76" s="131">
        <f t="shared" si="200"/>
        <v>5.0284514128019146E-2</v>
      </c>
      <c r="BR76" s="128">
        <f t="shared" si="200"/>
        <v>3.7098930481283425E-2</v>
      </c>
      <c r="BS76" s="129">
        <f t="shared" si="200"/>
        <v>0.13814111646358743</v>
      </c>
      <c r="BT76" s="130">
        <f t="shared" si="200"/>
        <v>3.4680720907251425E-2</v>
      </c>
      <c r="BU76" s="128">
        <f t="shared" si="200"/>
        <v>0.14241168681389091</v>
      </c>
      <c r="BV76" s="132">
        <f t="shared" si="200"/>
        <v>5.1129957350850533E-2</v>
      </c>
      <c r="BW76" s="133">
        <f t="shared" si="200"/>
        <v>0.10105081982063592</v>
      </c>
      <c r="BX76" s="128">
        <f t="shared" si="200"/>
        <v>7.5323948913955441E-2</v>
      </c>
      <c r="BY76" s="129">
        <f t="shared" si="200"/>
        <v>8.5297031835609355E-2</v>
      </c>
      <c r="BZ76" s="130">
        <f t="shared" si="200"/>
        <v>8.0914545159721102E-2</v>
      </c>
      <c r="CA76" s="131">
        <f t="shared" si="200"/>
        <v>6.4015165323903611E-2</v>
      </c>
      <c r="CB76" s="128">
        <f t="shared" si="200"/>
        <v>3.3600726502194644E-2</v>
      </c>
      <c r="CC76" s="129">
        <f t="shared" si="200"/>
        <v>0.15271867612293144</v>
      </c>
      <c r="CD76" s="130">
        <f t="shared" si="200"/>
        <v>3.1018807380336928E-2</v>
      </c>
      <c r="CE76" s="131">
        <f t="shared" si="200"/>
        <v>9.7845018954270682E-2</v>
      </c>
      <c r="CF76" s="128">
        <f t="shared" si="200"/>
        <v>7.1367617336626998E-2</v>
      </c>
      <c r="CG76" s="129">
        <f t="shared" si="200"/>
        <v>0.12074063644043931</v>
      </c>
      <c r="CH76" s="130">
        <f t="shared" si="200"/>
        <v>7.4383749789161707E-2</v>
      </c>
      <c r="CI76" s="128">
        <f t="shared" si="200"/>
        <v>5.1294084520261865E-2</v>
      </c>
      <c r="CJ76" s="134">
        <f t="shared" si="200"/>
        <v>7.3400305743612143E-2</v>
      </c>
      <c r="CK76" s="135">
        <f t="shared" si="200"/>
        <v>7.9777040145299682E-2</v>
      </c>
    </row>
    <row r="77" spans="1:89" ht="14.25" thickTop="1" thickBot="1" x14ac:dyDescent="0.25">
      <c r="A77" s="145" t="s">
        <v>22</v>
      </c>
      <c r="B77" s="182">
        <v>2131</v>
      </c>
      <c r="C77" s="183">
        <v>828</v>
      </c>
      <c r="D77" s="184">
        <v>729</v>
      </c>
      <c r="E77" s="185">
        <v>674</v>
      </c>
      <c r="F77" s="182">
        <v>2382</v>
      </c>
      <c r="G77" s="186">
        <v>830</v>
      </c>
      <c r="H77" s="184">
        <v>2736</v>
      </c>
      <c r="I77" s="185">
        <v>1911</v>
      </c>
      <c r="J77" s="182">
        <v>255</v>
      </c>
      <c r="K77" s="186">
        <v>739</v>
      </c>
      <c r="L77" s="184">
        <v>690</v>
      </c>
      <c r="M77" s="182">
        <v>2144</v>
      </c>
      <c r="N77" s="187">
        <v>1892</v>
      </c>
      <c r="O77" s="188">
        <v>3532</v>
      </c>
      <c r="P77" s="182">
        <v>1095</v>
      </c>
      <c r="Q77" s="186">
        <v>1368</v>
      </c>
      <c r="R77" s="184">
        <v>1700</v>
      </c>
      <c r="S77" s="185">
        <v>1410</v>
      </c>
      <c r="T77" s="182">
        <v>182</v>
      </c>
      <c r="U77" s="186">
        <v>743</v>
      </c>
      <c r="V77" s="184">
        <v>664</v>
      </c>
      <c r="W77" s="185">
        <v>2239</v>
      </c>
      <c r="X77" s="182">
        <v>1187</v>
      </c>
      <c r="Y77" s="186">
        <v>1184</v>
      </c>
      <c r="Z77" s="184">
        <v>2693</v>
      </c>
      <c r="AA77" s="182">
        <v>2347</v>
      </c>
      <c r="AB77" s="158">
        <f t="shared" si="193"/>
        <v>18336</v>
      </c>
      <c r="AC77" s="159">
        <f t="shared" si="194"/>
        <v>19949</v>
      </c>
      <c r="AE77" s="299" t="s">
        <v>0</v>
      </c>
      <c r="AF77" s="301" t="s">
        <v>1</v>
      </c>
      <c r="AG77" s="302"/>
      <c r="AH77" s="301" t="s">
        <v>2</v>
      </c>
      <c r="AI77" s="302"/>
      <c r="AJ77" s="301" t="s">
        <v>3</v>
      </c>
      <c r="AK77" s="302"/>
      <c r="AL77" s="301" t="s">
        <v>4</v>
      </c>
      <c r="AM77" s="302"/>
      <c r="AN77" s="301" t="s">
        <v>5</v>
      </c>
      <c r="AO77" s="302"/>
      <c r="AP77" s="301" t="s">
        <v>6</v>
      </c>
      <c r="AQ77" s="302"/>
      <c r="AR77" s="301" t="s">
        <v>7</v>
      </c>
      <c r="AS77" s="302"/>
      <c r="AT77" s="301" t="s">
        <v>8</v>
      </c>
      <c r="AU77" s="302"/>
      <c r="AV77" s="301" t="s">
        <v>9</v>
      </c>
      <c r="AW77" s="302"/>
      <c r="AX77" s="301" t="s">
        <v>10</v>
      </c>
      <c r="AY77" s="302"/>
      <c r="AZ77" s="301" t="s">
        <v>11</v>
      </c>
      <c r="BA77" s="302"/>
      <c r="BB77" s="301" t="s">
        <v>12</v>
      </c>
      <c r="BC77" s="302"/>
      <c r="BD77" s="304" t="s">
        <v>40</v>
      </c>
      <c r="BE77" s="305"/>
      <c r="BF77" s="306" t="s">
        <v>41</v>
      </c>
      <c r="BG77" s="307"/>
      <c r="BI77" s="145" t="s">
        <v>22</v>
      </c>
      <c r="BJ77" s="128">
        <f t="shared" ref="BJ77:CK77" si="201">B77/B95</f>
        <v>7.5287051757639986E-2</v>
      </c>
      <c r="BK77" s="129">
        <f t="shared" si="201"/>
        <v>3.4299917149958573E-2</v>
      </c>
      <c r="BL77" s="130">
        <f t="shared" si="201"/>
        <v>5.5064581917063225E-2</v>
      </c>
      <c r="BM77" s="131">
        <f t="shared" si="201"/>
        <v>5.5254959829480241E-2</v>
      </c>
      <c r="BN77" s="128">
        <f t="shared" si="201"/>
        <v>7.7919528949950939E-2</v>
      </c>
      <c r="BO77" s="129">
        <f t="shared" si="201"/>
        <v>3.7347012239020878E-2</v>
      </c>
      <c r="BP77" s="130">
        <f t="shared" si="201"/>
        <v>6.6007237635705665E-2</v>
      </c>
      <c r="BQ77" s="131">
        <f t="shared" si="201"/>
        <v>4.6670085720565607E-2</v>
      </c>
      <c r="BR77" s="128">
        <f t="shared" si="201"/>
        <v>4.261363636363636E-2</v>
      </c>
      <c r="BS77" s="129">
        <f t="shared" si="201"/>
        <v>0.10470388211958062</v>
      </c>
      <c r="BT77" s="130">
        <f t="shared" si="201"/>
        <v>3.2469060279516258E-2</v>
      </c>
      <c r="BU77" s="128">
        <f t="shared" si="201"/>
        <v>9.1580880782538121E-2</v>
      </c>
      <c r="BV77" s="132">
        <f t="shared" si="201"/>
        <v>4.6374822295210547E-2</v>
      </c>
      <c r="BW77" s="133">
        <f t="shared" si="201"/>
        <v>7.9989129450131355E-2</v>
      </c>
      <c r="BX77" s="128">
        <f t="shared" si="201"/>
        <v>5.1039433205928963E-2</v>
      </c>
      <c r="BY77" s="129">
        <f t="shared" si="201"/>
        <v>5.8932494722784647E-2</v>
      </c>
      <c r="BZ77" s="130">
        <f t="shared" si="201"/>
        <v>6.8915193773309555E-2</v>
      </c>
      <c r="CA77" s="131">
        <f t="shared" si="201"/>
        <v>5.1401698807918048E-2</v>
      </c>
      <c r="CB77" s="128">
        <f t="shared" si="201"/>
        <v>2.7546541546844255E-2</v>
      </c>
      <c r="CC77" s="129">
        <f t="shared" si="201"/>
        <v>8.7825059101654848E-2</v>
      </c>
      <c r="CD77" s="130">
        <f t="shared" si="201"/>
        <v>2.9592655316873162E-2</v>
      </c>
      <c r="CE77" s="131">
        <f t="shared" si="201"/>
        <v>7.6465967692360234E-2</v>
      </c>
      <c r="CF77" s="128">
        <f t="shared" si="201"/>
        <v>5.3312373680664722E-2</v>
      </c>
      <c r="CG77" s="129">
        <f t="shared" si="201"/>
        <v>8.3356800901154604E-2</v>
      </c>
      <c r="CH77" s="130">
        <f t="shared" si="201"/>
        <v>6.4890002650538542E-2</v>
      </c>
      <c r="CI77" s="128">
        <f t="shared" si="201"/>
        <v>5.5071919656475114E-2</v>
      </c>
      <c r="CJ77" s="134">
        <f t="shared" si="201"/>
        <v>5.7205253798396409E-2</v>
      </c>
      <c r="CK77" s="135">
        <f t="shared" si="201"/>
        <v>6.2469468278324045E-2</v>
      </c>
    </row>
    <row r="78" spans="1:89" ht="15" thickTop="1" thickBot="1" x14ac:dyDescent="0.3">
      <c r="A78" s="136" t="s">
        <v>23</v>
      </c>
      <c r="B78" s="175">
        <v>1452</v>
      </c>
      <c r="C78" s="176">
        <v>939</v>
      </c>
      <c r="D78" s="177">
        <v>601</v>
      </c>
      <c r="E78" s="178">
        <v>470</v>
      </c>
      <c r="F78" s="175">
        <v>1548</v>
      </c>
      <c r="G78" s="179">
        <v>728</v>
      </c>
      <c r="H78" s="177">
        <v>2349</v>
      </c>
      <c r="I78" s="178">
        <v>1749</v>
      </c>
      <c r="J78" s="175">
        <v>257</v>
      </c>
      <c r="K78" s="179">
        <v>548</v>
      </c>
      <c r="L78" s="177">
        <v>693</v>
      </c>
      <c r="M78" s="175">
        <v>1519</v>
      </c>
      <c r="N78" s="180">
        <v>1560</v>
      </c>
      <c r="O78" s="181">
        <v>2310</v>
      </c>
      <c r="P78" s="175">
        <v>960</v>
      </c>
      <c r="Q78" s="179">
        <v>1000</v>
      </c>
      <c r="R78" s="177">
        <v>1329</v>
      </c>
      <c r="S78" s="178">
        <v>1163</v>
      </c>
      <c r="T78" s="175">
        <v>226</v>
      </c>
      <c r="U78" s="179">
        <v>352</v>
      </c>
      <c r="V78" s="177">
        <v>591</v>
      </c>
      <c r="W78" s="178">
        <v>1574</v>
      </c>
      <c r="X78" s="175">
        <v>1044</v>
      </c>
      <c r="Y78" s="179">
        <v>701</v>
      </c>
      <c r="Z78" s="177">
        <v>2181</v>
      </c>
      <c r="AA78" s="175">
        <v>1987</v>
      </c>
      <c r="AB78" s="158">
        <f t="shared" si="193"/>
        <v>14791</v>
      </c>
      <c r="AC78" s="159">
        <f t="shared" si="194"/>
        <v>15040</v>
      </c>
      <c r="AE78" s="300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5.1298357180710123E-2</v>
      </c>
      <c r="BK78" s="129">
        <f t="shared" si="202"/>
        <v>3.8898094449047224E-2</v>
      </c>
      <c r="BL78" s="130">
        <f t="shared" si="202"/>
        <v>4.5396177959060355E-2</v>
      </c>
      <c r="BM78" s="131">
        <f t="shared" si="202"/>
        <v>3.853090670601738E-2</v>
      </c>
      <c r="BN78" s="128">
        <f t="shared" si="202"/>
        <v>5.0637880274779196E-2</v>
      </c>
      <c r="BO78" s="129">
        <f t="shared" si="202"/>
        <v>3.2757379409647229E-2</v>
      </c>
      <c r="BP78" s="130">
        <f t="shared" si="202"/>
        <v>5.6670687575392037E-2</v>
      </c>
      <c r="BQ78" s="131">
        <f t="shared" si="202"/>
        <v>4.2713751923217816E-2</v>
      </c>
      <c r="BR78" s="128">
        <f t="shared" si="202"/>
        <v>4.2947860962566843E-2</v>
      </c>
      <c r="BS78" s="129">
        <f t="shared" si="202"/>
        <v>7.7642391612354769E-2</v>
      </c>
      <c r="BT78" s="130">
        <f t="shared" si="202"/>
        <v>3.2610230106818502E-2</v>
      </c>
      <c r="BU78" s="128">
        <f t="shared" si="202"/>
        <v>6.4884028875315025E-2</v>
      </c>
      <c r="BV78" s="132">
        <f t="shared" si="202"/>
        <v>3.8237168488651406E-2</v>
      </c>
      <c r="BW78" s="133">
        <f t="shared" si="202"/>
        <v>5.2314521242866202E-2</v>
      </c>
      <c r="BX78" s="128">
        <f t="shared" si="202"/>
        <v>4.4746900344924026E-2</v>
      </c>
      <c r="BY78" s="129">
        <f t="shared" si="202"/>
        <v>4.3079309007883516E-2</v>
      </c>
      <c r="BZ78" s="130">
        <f t="shared" si="202"/>
        <v>5.3875466191016699E-2</v>
      </c>
      <c r="CA78" s="131">
        <f t="shared" si="202"/>
        <v>4.2397287740148011E-2</v>
      </c>
      <c r="CB78" s="128">
        <f t="shared" si="202"/>
        <v>3.4206144997729677E-2</v>
      </c>
      <c r="CC78" s="129">
        <f t="shared" si="202"/>
        <v>4.1607565011820329E-2</v>
      </c>
      <c r="CD78" s="130">
        <f t="shared" si="202"/>
        <v>2.6339245922096445E-2</v>
      </c>
      <c r="CE78" s="131">
        <f t="shared" si="202"/>
        <v>5.3754994706464942E-2</v>
      </c>
      <c r="CF78" s="128">
        <f t="shared" si="202"/>
        <v>4.6889737255782618E-2</v>
      </c>
      <c r="CG78" s="129">
        <f t="shared" si="202"/>
        <v>4.9352295128132918E-2</v>
      </c>
      <c r="CH78" s="130">
        <f t="shared" si="202"/>
        <v>5.2552950531312495E-2</v>
      </c>
      <c r="CI78" s="128">
        <f t="shared" si="202"/>
        <v>4.6624586432644249E-2</v>
      </c>
      <c r="CJ78" s="134">
        <f t="shared" si="202"/>
        <v>4.6145446604062022E-2</v>
      </c>
      <c r="CK78" s="135">
        <f t="shared" si="202"/>
        <v>4.7097137846809044E-2</v>
      </c>
    </row>
    <row r="79" spans="1:89" ht="13.5" thickTop="1" x14ac:dyDescent="0.2">
      <c r="A79" s="145" t="s">
        <v>24</v>
      </c>
      <c r="B79" s="189">
        <v>1334</v>
      </c>
      <c r="C79" s="183">
        <v>1037</v>
      </c>
      <c r="D79" s="184">
        <v>562</v>
      </c>
      <c r="E79" s="185">
        <v>462</v>
      </c>
      <c r="F79" s="182">
        <v>1383</v>
      </c>
      <c r="G79" s="186">
        <v>812</v>
      </c>
      <c r="H79" s="184">
        <v>2210</v>
      </c>
      <c r="I79" s="185">
        <v>1752</v>
      </c>
      <c r="J79" s="182">
        <v>233</v>
      </c>
      <c r="K79" s="186">
        <v>351</v>
      </c>
      <c r="L79" s="184">
        <v>695</v>
      </c>
      <c r="M79" s="182">
        <v>1141</v>
      </c>
      <c r="N79" s="187">
        <v>1649</v>
      </c>
      <c r="O79" s="190">
        <v>2124</v>
      </c>
      <c r="P79" s="182">
        <v>1040</v>
      </c>
      <c r="Q79" s="186">
        <v>894</v>
      </c>
      <c r="R79" s="184">
        <v>1251</v>
      </c>
      <c r="S79" s="185">
        <v>1193</v>
      </c>
      <c r="T79" s="182">
        <v>214</v>
      </c>
      <c r="U79" s="186">
        <v>361</v>
      </c>
      <c r="V79" s="184">
        <v>686</v>
      </c>
      <c r="W79" s="191">
        <v>1633</v>
      </c>
      <c r="X79" s="182">
        <v>872</v>
      </c>
      <c r="Y79" s="186">
        <v>617</v>
      </c>
      <c r="Z79" s="184">
        <v>2114</v>
      </c>
      <c r="AA79" s="182">
        <v>2110</v>
      </c>
      <c r="AB79" s="158">
        <f t="shared" si="193"/>
        <v>14243</v>
      </c>
      <c r="AC79" s="159">
        <f t="shared" si="194"/>
        <v>14487</v>
      </c>
      <c r="AE79" s="235" t="str">
        <f>$AE$17</f>
        <v>17:00 - 17:59</v>
      </c>
      <c r="AF79" s="125">
        <f t="shared" ref="AF79:AU80" si="203">SUMIF($A$9:$A$32,$AE79,B$71:B$94)</f>
        <v>1421</v>
      </c>
      <c r="AG79" s="172">
        <f t="shared" si="203"/>
        <v>3010</v>
      </c>
      <c r="AH79" s="126">
        <f t="shared" si="203"/>
        <v>1248</v>
      </c>
      <c r="AI79" s="166">
        <f t="shared" si="203"/>
        <v>1048</v>
      </c>
      <c r="AJ79" s="125">
        <f t="shared" si="203"/>
        <v>1523</v>
      </c>
      <c r="AK79" s="127">
        <f t="shared" si="203"/>
        <v>2433</v>
      </c>
      <c r="AL79" s="126">
        <f t="shared" si="203"/>
        <v>2534</v>
      </c>
      <c r="AM79" s="166">
        <f t="shared" si="203"/>
        <v>4302</v>
      </c>
      <c r="AN79" s="125">
        <f t="shared" si="203"/>
        <v>978</v>
      </c>
      <c r="AO79" s="127">
        <f t="shared" si="203"/>
        <v>270</v>
      </c>
      <c r="AP79" s="126">
        <f t="shared" si="203"/>
        <v>2803</v>
      </c>
      <c r="AQ79" s="125">
        <f t="shared" si="203"/>
        <v>868</v>
      </c>
      <c r="AR79" s="165">
        <f t="shared" si="203"/>
        <v>4041</v>
      </c>
      <c r="AS79" s="167">
        <f t="shared" si="203"/>
        <v>2672</v>
      </c>
      <c r="AT79" s="125">
        <f t="shared" si="203"/>
        <v>1986</v>
      </c>
      <c r="AU79" s="127">
        <f t="shared" si="203"/>
        <v>1718</v>
      </c>
      <c r="AV79" s="126">
        <f t="shared" ref="AP79:BE80" si="204">SUMIF($A$9:$A$32,$AE79,R$71:R$94)</f>
        <v>1747</v>
      </c>
      <c r="AW79" s="166">
        <f t="shared" si="204"/>
        <v>2465</v>
      </c>
      <c r="AX79" s="125">
        <f t="shared" si="204"/>
        <v>1148</v>
      </c>
      <c r="AY79" s="127">
        <f t="shared" si="204"/>
        <v>218</v>
      </c>
      <c r="AZ79" s="126">
        <f t="shared" si="204"/>
        <v>2870</v>
      </c>
      <c r="BA79" s="166">
        <f t="shared" si="204"/>
        <v>1489</v>
      </c>
      <c r="BB79" s="125">
        <f t="shared" si="204"/>
        <v>2284</v>
      </c>
      <c r="BC79" s="127">
        <f t="shared" si="204"/>
        <v>675</v>
      </c>
      <c r="BD79" s="170">
        <f t="shared" si="204"/>
        <v>2853</v>
      </c>
      <c r="BE79" s="171">
        <f t="shared" si="204"/>
        <v>3864</v>
      </c>
      <c r="BF79" s="156">
        <f>AF79+AH79+AJ79+AL79+AN79+AP79+AR79+AT79+AV79+AX79+AZ79+BB79+BD79</f>
        <v>27436</v>
      </c>
      <c r="BG79" s="157">
        <f>AG79+AI79+AK79+AM79+AO79+AQ79+AS79+AU79+AW79+AY79+BA79+BC79+BE79</f>
        <v>25032</v>
      </c>
      <c r="BI79" s="145" t="s">
        <v>24</v>
      </c>
      <c r="BJ79" s="128">
        <f t="shared" ref="BJ79:CK79" si="205">B79/B95</f>
        <v>4.7129482423600072E-2</v>
      </c>
      <c r="BK79" s="129">
        <f t="shared" si="205"/>
        <v>4.2957746478873238E-2</v>
      </c>
      <c r="BL79" s="130">
        <f t="shared" si="205"/>
        <v>4.245033612810635E-2</v>
      </c>
      <c r="BM79" s="131">
        <f t="shared" si="205"/>
        <v>3.7875061485489421E-2</v>
      </c>
      <c r="BN79" s="128">
        <f t="shared" si="205"/>
        <v>4.5240431795878312E-2</v>
      </c>
      <c r="BO79" s="129">
        <f t="shared" si="205"/>
        <v>3.6537077033837295E-2</v>
      </c>
      <c r="BP79" s="130">
        <f t="shared" si="205"/>
        <v>5.3317249698431844E-2</v>
      </c>
      <c r="BQ79" s="131">
        <f t="shared" si="205"/>
        <v>4.2787017363909441E-2</v>
      </c>
      <c r="BR79" s="128">
        <f t="shared" si="205"/>
        <v>3.8937165775401072E-2</v>
      </c>
      <c r="BS79" s="129">
        <f t="shared" si="205"/>
        <v>4.9730801926891471E-2</v>
      </c>
      <c r="BT79" s="130">
        <f t="shared" si="205"/>
        <v>3.2704343325020001E-2</v>
      </c>
      <c r="BU79" s="128">
        <f t="shared" si="205"/>
        <v>4.8737772841826489E-2</v>
      </c>
      <c r="BV79" s="132">
        <f t="shared" si="205"/>
        <v>4.0418647972939849E-2</v>
      </c>
      <c r="BW79" s="133">
        <f t="shared" si="205"/>
        <v>4.8102183168765286E-2</v>
      </c>
      <c r="BX79" s="128">
        <f t="shared" si="205"/>
        <v>4.8475808707001022E-2</v>
      </c>
      <c r="BY79" s="129">
        <f t="shared" si="205"/>
        <v>3.8512902253047862E-2</v>
      </c>
      <c r="BZ79" s="130">
        <f t="shared" si="205"/>
        <v>5.0713474947300143E-2</v>
      </c>
      <c r="CA79" s="131">
        <f t="shared" si="205"/>
        <v>4.3490940906273923E-2</v>
      </c>
      <c r="CB79" s="128">
        <f t="shared" si="205"/>
        <v>3.2389889511124564E-2</v>
      </c>
      <c r="CC79" s="129">
        <f t="shared" si="205"/>
        <v>4.2671394799054373E-2</v>
      </c>
      <c r="CD79" s="130">
        <f t="shared" si="205"/>
        <v>3.0573134860504503E-2</v>
      </c>
      <c r="CE79" s="131">
        <f t="shared" si="205"/>
        <v>5.5769953211980465E-2</v>
      </c>
      <c r="CF79" s="128">
        <f t="shared" si="205"/>
        <v>3.9164608129350999E-2</v>
      </c>
      <c r="CG79" s="129">
        <f t="shared" si="205"/>
        <v>4.3438468037172627E-2</v>
      </c>
      <c r="CH79" s="130">
        <f t="shared" si="205"/>
        <v>5.093853160164815E-2</v>
      </c>
      <c r="CI79" s="128">
        <f t="shared" si="205"/>
        <v>4.9510758617453132E-2</v>
      </c>
      <c r="CJ79" s="134">
        <f t="shared" si="205"/>
        <v>4.4435778242286214E-2</v>
      </c>
      <c r="CK79" s="135">
        <f t="shared" si="205"/>
        <v>4.5365441222521452E-2</v>
      </c>
    </row>
    <row r="80" spans="1:89" x14ac:dyDescent="0.2">
      <c r="A80" s="136" t="s">
        <v>25</v>
      </c>
      <c r="B80" s="192">
        <v>1328</v>
      </c>
      <c r="C80" s="176">
        <v>1146</v>
      </c>
      <c r="D80" s="177">
        <v>584</v>
      </c>
      <c r="E80" s="178">
        <v>610</v>
      </c>
      <c r="F80" s="175">
        <v>1433</v>
      </c>
      <c r="G80" s="179">
        <v>815</v>
      </c>
      <c r="H80" s="177">
        <v>2106</v>
      </c>
      <c r="I80" s="178">
        <v>1846</v>
      </c>
      <c r="J80" s="175">
        <v>251</v>
      </c>
      <c r="K80" s="176">
        <v>298</v>
      </c>
      <c r="L80" s="177">
        <v>768</v>
      </c>
      <c r="M80" s="175">
        <v>1262</v>
      </c>
      <c r="N80" s="180">
        <v>1645</v>
      </c>
      <c r="O80" s="193">
        <v>1963</v>
      </c>
      <c r="P80" s="175">
        <v>1024</v>
      </c>
      <c r="Q80" s="176">
        <v>924</v>
      </c>
      <c r="R80" s="177">
        <v>1180</v>
      </c>
      <c r="S80" s="178">
        <v>1205</v>
      </c>
      <c r="T80" s="184">
        <v>209</v>
      </c>
      <c r="U80" s="175">
        <v>290</v>
      </c>
      <c r="V80" s="177">
        <v>747</v>
      </c>
      <c r="W80" s="194">
        <v>1373</v>
      </c>
      <c r="X80" s="175">
        <v>868</v>
      </c>
      <c r="Y80" s="179">
        <v>553</v>
      </c>
      <c r="Z80" s="177">
        <v>2103</v>
      </c>
      <c r="AA80" s="175">
        <v>2355</v>
      </c>
      <c r="AB80" s="158">
        <f t="shared" si="193"/>
        <v>14246</v>
      </c>
      <c r="AC80" s="159">
        <f t="shared" si="194"/>
        <v>14640</v>
      </c>
      <c r="AE80" s="237" t="str">
        <f>$AE$18</f>
        <v>18:00 - 18:59</v>
      </c>
      <c r="AF80" s="125">
        <f t="shared" si="203"/>
        <v>1679</v>
      </c>
      <c r="AG80" s="176">
        <f t="shared" si="203"/>
        <v>3414</v>
      </c>
      <c r="AH80" s="177">
        <f t="shared" si="203"/>
        <v>826</v>
      </c>
      <c r="AI80" s="178">
        <f t="shared" si="203"/>
        <v>1237</v>
      </c>
      <c r="AJ80" s="238">
        <f t="shared" si="203"/>
        <v>1277</v>
      </c>
      <c r="AK80" s="179">
        <f t="shared" si="203"/>
        <v>2596</v>
      </c>
      <c r="AL80" s="177">
        <f t="shared" si="203"/>
        <v>2596</v>
      </c>
      <c r="AM80" s="178">
        <f t="shared" si="203"/>
        <v>4952</v>
      </c>
      <c r="AN80" s="238">
        <f t="shared" si="203"/>
        <v>678</v>
      </c>
      <c r="AO80" s="179">
        <f t="shared" si="203"/>
        <v>291</v>
      </c>
      <c r="AP80" s="177">
        <f t="shared" si="204"/>
        <v>3230</v>
      </c>
      <c r="AQ80" s="238">
        <f t="shared" si="204"/>
        <v>842</v>
      </c>
      <c r="AR80" s="180">
        <f t="shared" si="204"/>
        <v>4178</v>
      </c>
      <c r="AS80" s="181">
        <f t="shared" si="204"/>
        <v>2638</v>
      </c>
      <c r="AT80" s="238">
        <f t="shared" si="204"/>
        <v>1992</v>
      </c>
      <c r="AU80" s="179">
        <f t="shared" si="204"/>
        <v>2043</v>
      </c>
      <c r="AV80" s="177">
        <f t="shared" si="204"/>
        <v>1598</v>
      </c>
      <c r="AW80" s="178">
        <f t="shared" si="204"/>
        <v>2784</v>
      </c>
      <c r="AX80" s="238">
        <f t="shared" si="204"/>
        <v>1118</v>
      </c>
      <c r="AY80" s="179">
        <f t="shared" si="204"/>
        <v>316</v>
      </c>
      <c r="AZ80" s="177">
        <f t="shared" si="204"/>
        <v>3501</v>
      </c>
      <c r="BA80" s="178">
        <f t="shared" si="204"/>
        <v>1671</v>
      </c>
      <c r="BB80" s="238">
        <f t="shared" si="204"/>
        <v>2221</v>
      </c>
      <c r="BC80" s="179">
        <f t="shared" si="204"/>
        <v>907</v>
      </c>
      <c r="BD80" s="177">
        <f t="shared" si="204"/>
        <v>2746</v>
      </c>
      <c r="BE80" s="238">
        <f t="shared" si="204"/>
        <v>4703</v>
      </c>
      <c r="BF80" s="158">
        <f>SUM(AF80,AH80,AJ80,AL80,AN80,AP80,AR80,AT80,AV80,AX80,AZ80,BB80,BD80)</f>
        <v>27640</v>
      </c>
      <c r="BG80" s="159">
        <f>SUM(AG80,AI80,AK80,AM80,AO80,AQ80,AS80,AU80,AW80,AY80,BA80,BC80,BE80)</f>
        <v>28394</v>
      </c>
      <c r="BI80" s="136" t="s">
        <v>25</v>
      </c>
      <c r="BJ80" s="128">
        <f t="shared" ref="BJ80:CK80" si="206">B80/B95</f>
        <v>4.6917505741035155E-2</v>
      </c>
      <c r="BK80" s="129">
        <f t="shared" si="206"/>
        <v>4.7473073736536871E-2</v>
      </c>
      <c r="BL80" s="130">
        <f t="shared" si="206"/>
        <v>4.4112093058388098E-2</v>
      </c>
      <c r="BM80" s="131">
        <f t="shared" si="206"/>
        <v>5.0008198065256602E-2</v>
      </c>
      <c r="BN80" s="128">
        <f t="shared" si="206"/>
        <v>4.6876022244030098E-2</v>
      </c>
      <c r="BO80" s="129">
        <f t="shared" si="206"/>
        <v>3.6672066234701227E-2</v>
      </c>
      <c r="BP80" s="130">
        <f t="shared" si="206"/>
        <v>5.0808202653799761E-2</v>
      </c>
      <c r="BQ80" s="131">
        <f t="shared" si="206"/>
        <v>4.5082667838913716E-2</v>
      </c>
      <c r="BR80" s="128">
        <f t="shared" si="206"/>
        <v>4.1945187165775402E-2</v>
      </c>
      <c r="BS80" s="129">
        <f t="shared" si="206"/>
        <v>4.222159251912723E-2</v>
      </c>
      <c r="BT80" s="130">
        <f t="shared" si="206"/>
        <v>3.6139475789374619E-2</v>
      </c>
      <c r="BU80" s="128">
        <f t="shared" si="206"/>
        <v>5.3906283371064886E-2</v>
      </c>
      <c r="BV80" s="132">
        <f t="shared" si="206"/>
        <v>4.032060395117408E-2</v>
      </c>
      <c r="BW80" s="133">
        <f t="shared" si="206"/>
        <v>4.4456019566989767E-2</v>
      </c>
      <c r="BX80" s="128">
        <f t="shared" si="206"/>
        <v>4.7730027034585627E-2</v>
      </c>
      <c r="BY80" s="129">
        <f t="shared" si="206"/>
        <v>3.9805281523284365E-2</v>
      </c>
      <c r="BZ80" s="130">
        <f t="shared" si="206"/>
        <v>4.7835252148532514E-2</v>
      </c>
      <c r="CA80" s="131">
        <f t="shared" si="206"/>
        <v>4.3928402172724292E-2</v>
      </c>
      <c r="CB80" s="128">
        <f t="shared" si="206"/>
        <v>3.1633116391705768E-2</v>
      </c>
      <c r="CC80" s="129">
        <f t="shared" si="206"/>
        <v>3.4278959810874705E-2</v>
      </c>
      <c r="CD80" s="130">
        <f t="shared" si="206"/>
        <v>3.3291737231482307E-2</v>
      </c>
      <c r="CE80" s="131">
        <f t="shared" si="206"/>
        <v>4.6890475052081555E-2</v>
      </c>
      <c r="CF80" s="128">
        <f t="shared" si="206"/>
        <v>3.8984953963620034E-2</v>
      </c>
      <c r="CG80" s="129">
        <f t="shared" si="206"/>
        <v>3.8932695015488593E-2</v>
      </c>
      <c r="CH80" s="130">
        <f t="shared" si="206"/>
        <v>5.0673477747524155E-2</v>
      </c>
      <c r="CI80" s="128">
        <f t="shared" si="206"/>
        <v>5.5259638172560244E-2</v>
      </c>
      <c r="CJ80" s="134">
        <f t="shared" si="206"/>
        <v>4.4445137740617105E-2</v>
      </c>
      <c r="CK80" s="135">
        <f t="shared" si="206"/>
        <v>4.584455439343646E-2</v>
      </c>
    </row>
    <row r="81" spans="1:89" ht="13.5" thickBot="1" x14ac:dyDescent="0.25">
      <c r="A81" s="145" t="s">
        <v>26</v>
      </c>
      <c r="B81" s="189">
        <v>1134</v>
      </c>
      <c r="C81" s="183">
        <v>927</v>
      </c>
      <c r="D81" s="184">
        <v>465</v>
      </c>
      <c r="E81" s="185">
        <v>467</v>
      </c>
      <c r="F81" s="182">
        <v>1234</v>
      </c>
      <c r="G81" s="186">
        <v>817</v>
      </c>
      <c r="H81" s="184">
        <v>1725</v>
      </c>
      <c r="I81" s="185">
        <v>1667</v>
      </c>
      <c r="J81" s="182">
        <v>281</v>
      </c>
      <c r="K81" s="183">
        <v>287</v>
      </c>
      <c r="L81" s="184">
        <v>733</v>
      </c>
      <c r="M81" s="182">
        <v>992</v>
      </c>
      <c r="N81" s="187">
        <v>1499</v>
      </c>
      <c r="O81" s="190">
        <v>1661</v>
      </c>
      <c r="P81" s="182">
        <v>944</v>
      </c>
      <c r="Q81" s="183">
        <v>797</v>
      </c>
      <c r="R81" s="184">
        <v>1181</v>
      </c>
      <c r="S81" s="185">
        <v>1094</v>
      </c>
      <c r="T81" s="182">
        <v>183</v>
      </c>
      <c r="U81" s="186">
        <v>275</v>
      </c>
      <c r="V81" s="184">
        <v>717</v>
      </c>
      <c r="W81" s="191">
        <v>1152</v>
      </c>
      <c r="X81" s="182">
        <v>801</v>
      </c>
      <c r="Y81" s="186">
        <v>454</v>
      </c>
      <c r="Z81" s="184">
        <v>1985</v>
      </c>
      <c r="AA81" s="182">
        <v>1881</v>
      </c>
      <c r="AB81" s="158">
        <f t="shared" si="193"/>
        <v>12882</v>
      </c>
      <c r="AC81" s="159">
        <f t="shared" si="194"/>
        <v>12471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4.0063593004769478E-2</v>
      </c>
      <c r="BK81" s="129">
        <f t="shared" si="207"/>
        <v>3.8400994200497099E-2</v>
      </c>
      <c r="BL81" s="130">
        <f t="shared" si="207"/>
        <v>3.51234987536823E-2</v>
      </c>
      <c r="BM81" s="131">
        <f t="shared" si="207"/>
        <v>3.8284964748319397E-2</v>
      </c>
      <c r="BN81" s="128">
        <f t="shared" si="207"/>
        <v>4.0366372260386002E-2</v>
      </c>
      <c r="BO81" s="129">
        <f t="shared" si="207"/>
        <v>3.6762059035277177E-2</v>
      </c>
      <c r="BP81" s="130">
        <f t="shared" si="207"/>
        <v>4.1616405307599517E-2</v>
      </c>
      <c r="BQ81" s="131">
        <f t="shared" si="207"/>
        <v>4.0711163210980048E-2</v>
      </c>
      <c r="BR81" s="128">
        <f t="shared" si="207"/>
        <v>4.6958556149732621E-2</v>
      </c>
      <c r="BS81" s="129">
        <f t="shared" si="207"/>
        <v>4.0663077359025218E-2</v>
      </c>
      <c r="BT81" s="130">
        <f t="shared" si="207"/>
        <v>3.4492494470848428E-2</v>
      </c>
      <c r="BU81" s="128">
        <f t="shared" si="207"/>
        <v>4.2373243347144506E-2</v>
      </c>
      <c r="BV81" s="132">
        <f t="shared" si="207"/>
        <v>3.6741997156723369E-2</v>
      </c>
      <c r="BW81" s="133">
        <f t="shared" si="207"/>
        <v>3.7616631941299029E-2</v>
      </c>
      <c r="BX81" s="128">
        <f t="shared" si="207"/>
        <v>4.4001118672508624E-2</v>
      </c>
      <c r="BY81" s="129">
        <f t="shared" si="207"/>
        <v>3.4334209279283164E-2</v>
      </c>
      <c r="BZ81" s="130">
        <f t="shared" si="207"/>
        <v>4.7875790497810926E-2</v>
      </c>
      <c r="CA81" s="131">
        <f t="shared" si="207"/>
        <v>3.9881885458058403E-2</v>
      </c>
      <c r="CB81" s="128">
        <f t="shared" si="207"/>
        <v>2.7697896170728015E-2</v>
      </c>
      <c r="CC81" s="129">
        <f t="shared" si="207"/>
        <v>3.2505910165484632E-2</v>
      </c>
      <c r="CD81" s="130">
        <f t="shared" si="207"/>
        <v>3.1954719671985023E-2</v>
      </c>
      <c r="CE81" s="131">
        <f t="shared" si="207"/>
        <v>3.9342918616167483E-2</v>
      </c>
      <c r="CF81" s="128">
        <f t="shared" si="207"/>
        <v>3.597574668762632E-2</v>
      </c>
      <c r="CG81" s="129">
        <f t="shared" si="207"/>
        <v>3.1962827372571105E-2</v>
      </c>
      <c r="CH81" s="130">
        <f t="shared" si="207"/>
        <v>4.7830172766921281E-2</v>
      </c>
      <c r="CI81" s="128">
        <f t="shared" si="207"/>
        <v>4.4137316094516273E-2</v>
      </c>
      <c r="CJ81" s="134">
        <f t="shared" si="207"/>
        <v>4.0189685832839363E-2</v>
      </c>
      <c r="CK81" s="135">
        <f t="shared" si="207"/>
        <v>3.9052420617523641E-2</v>
      </c>
    </row>
    <row r="82" spans="1:89" ht="14.25" thickTop="1" thickBot="1" x14ac:dyDescent="0.25">
      <c r="A82" s="136" t="s">
        <v>27</v>
      </c>
      <c r="B82" s="192">
        <v>1016</v>
      </c>
      <c r="C82" s="176">
        <v>1218</v>
      </c>
      <c r="D82" s="177">
        <v>478</v>
      </c>
      <c r="E82" s="178">
        <v>574</v>
      </c>
      <c r="F82" s="175">
        <v>1172</v>
      </c>
      <c r="G82" s="179">
        <v>992</v>
      </c>
      <c r="H82" s="177">
        <v>1879</v>
      </c>
      <c r="I82" s="178">
        <v>1886</v>
      </c>
      <c r="J82" s="175">
        <v>319</v>
      </c>
      <c r="K82" s="176">
        <v>277</v>
      </c>
      <c r="L82" s="177">
        <v>935</v>
      </c>
      <c r="M82" s="175">
        <v>848</v>
      </c>
      <c r="N82" s="180">
        <v>1843</v>
      </c>
      <c r="O82" s="193">
        <v>1745</v>
      </c>
      <c r="P82" s="175">
        <v>1048</v>
      </c>
      <c r="Q82" s="176">
        <v>847</v>
      </c>
      <c r="R82" s="177">
        <v>1128</v>
      </c>
      <c r="S82" s="178">
        <v>1287</v>
      </c>
      <c r="T82" s="175">
        <v>271</v>
      </c>
      <c r="U82" s="179">
        <v>223</v>
      </c>
      <c r="V82" s="177">
        <v>983</v>
      </c>
      <c r="W82" s="194">
        <v>1332</v>
      </c>
      <c r="X82" s="175">
        <v>855</v>
      </c>
      <c r="Y82" s="179">
        <v>441</v>
      </c>
      <c r="Z82" s="177">
        <v>2137</v>
      </c>
      <c r="AA82" s="175">
        <v>2214</v>
      </c>
      <c r="AB82" s="158">
        <f t="shared" si="193"/>
        <v>14064</v>
      </c>
      <c r="AC82" s="159">
        <f t="shared" si="194"/>
        <v>13884</v>
      </c>
      <c r="AE82" s="229" t="s">
        <v>13</v>
      </c>
      <c r="AF82" s="20">
        <f t="shared" ref="AF82:BG82" si="208">SUM(AF79:AF81)</f>
        <v>3100</v>
      </c>
      <c r="AG82" s="21">
        <f t="shared" si="208"/>
        <v>6424</v>
      </c>
      <c r="AH82" s="20">
        <f t="shared" si="208"/>
        <v>2074</v>
      </c>
      <c r="AI82" s="21">
        <f t="shared" si="208"/>
        <v>2285</v>
      </c>
      <c r="AJ82" s="20">
        <f t="shared" si="208"/>
        <v>2800</v>
      </c>
      <c r="AK82" s="21">
        <f t="shared" si="208"/>
        <v>5029</v>
      </c>
      <c r="AL82" s="20">
        <f t="shared" si="208"/>
        <v>5130</v>
      </c>
      <c r="AM82" s="21">
        <f t="shared" si="208"/>
        <v>9254</v>
      </c>
      <c r="AN82" s="20">
        <f t="shared" si="208"/>
        <v>1656</v>
      </c>
      <c r="AO82" s="21">
        <f t="shared" si="208"/>
        <v>561</v>
      </c>
      <c r="AP82" s="20">
        <f t="shared" si="208"/>
        <v>6033</v>
      </c>
      <c r="AQ82" s="21">
        <f t="shared" si="208"/>
        <v>1710</v>
      </c>
      <c r="AR82" s="20">
        <f t="shared" si="208"/>
        <v>8219</v>
      </c>
      <c r="AS82" s="21">
        <f t="shared" si="208"/>
        <v>5310</v>
      </c>
      <c r="AT82" s="20">
        <f t="shared" si="208"/>
        <v>3978</v>
      </c>
      <c r="AU82" s="21">
        <f t="shared" si="208"/>
        <v>3761</v>
      </c>
      <c r="AV82" s="20">
        <f t="shared" si="208"/>
        <v>3345</v>
      </c>
      <c r="AW82" s="21">
        <f t="shared" si="208"/>
        <v>5249</v>
      </c>
      <c r="AX82" s="20">
        <f t="shared" si="208"/>
        <v>2266</v>
      </c>
      <c r="AY82" s="21">
        <f t="shared" si="208"/>
        <v>534</v>
      </c>
      <c r="AZ82" s="20">
        <f t="shared" si="208"/>
        <v>6371</v>
      </c>
      <c r="BA82" s="21">
        <f t="shared" si="208"/>
        <v>3160</v>
      </c>
      <c r="BB82" s="20">
        <f t="shared" si="208"/>
        <v>4505</v>
      </c>
      <c r="BC82" s="21">
        <f t="shared" si="208"/>
        <v>1582</v>
      </c>
      <c r="BD82" s="20">
        <f t="shared" si="208"/>
        <v>5599</v>
      </c>
      <c r="BE82" s="21">
        <f t="shared" si="208"/>
        <v>8567</v>
      </c>
      <c r="BF82" s="160">
        <f t="shared" si="208"/>
        <v>55076</v>
      </c>
      <c r="BG82" s="161">
        <f t="shared" si="208"/>
        <v>53426</v>
      </c>
      <c r="BI82" s="136" t="s">
        <v>27</v>
      </c>
      <c r="BJ82" s="128">
        <f t="shared" ref="BJ82:CK82" si="209">B82/B95</f>
        <v>3.5894718247659427E-2</v>
      </c>
      <c r="BK82" s="129">
        <f t="shared" si="209"/>
        <v>5.0455675227837615E-2</v>
      </c>
      <c r="BL82" s="130">
        <f t="shared" si="209"/>
        <v>3.6105446030666968E-2</v>
      </c>
      <c r="BM82" s="131">
        <f t="shared" si="209"/>
        <v>4.70568945728808E-2</v>
      </c>
      <c r="BN82" s="128">
        <f t="shared" si="209"/>
        <v>3.833824010467779E-2</v>
      </c>
      <c r="BO82" s="129">
        <f t="shared" si="209"/>
        <v>4.4636429085673147E-2</v>
      </c>
      <c r="BP82" s="130">
        <f t="shared" si="209"/>
        <v>4.5331724969843182E-2</v>
      </c>
      <c r="BQ82" s="131">
        <f t="shared" si="209"/>
        <v>4.6059540381468728E-2</v>
      </c>
      <c r="BR82" s="128">
        <f t="shared" si="209"/>
        <v>5.3308823529411763E-2</v>
      </c>
      <c r="BS82" s="129">
        <f t="shared" si="209"/>
        <v>3.9246245395296121E-2</v>
      </c>
      <c r="BT82" s="130">
        <f t="shared" si="209"/>
        <v>4.399792950919957E-2</v>
      </c>
      <c r="BU82" s="128">
        <f t="shared" si="209"/>
        <v>3.6222288667720301E-2</v>
      </c>
      <c r="BV82" s="132">
        <f t="shared" si="209"/>
        <v>4.5173783028579835E-2</v>
      </c>
      <c r="BW82" s="133">
        <f t="shared" si="209"/>
        <v>3.9518978168312346E-2</v>
      </c>
      <c r="BX82" s="128">
        <f t="shared" si="209"/>
        <v>4.8848699543208723E-2</v>
      </c>
      <c r="BY82" s="129">
        <f t="shared" si="209"/>
        <v>3.6488174729677338E-2</v>
      </c>
      <c r="BZ82" s="130">
        <f t="shared" si="209"/>
        <v>4.5727257986054808E-2</v>
      </c>
      <c r="CA82" s="131">
        <f t="shared" si="209"/>
        <v>4.6917720826801797E-2</v>
      </c>
      <c r="CB82" s="128">
        <f t="shared" si="209"/>
        <v>4.1017103072498867E-2</v>
      </c>
      <c r="CC82" s="129">
        <f t="shared" si="209"/>
        <v>2.6359338061465721E-2</v>
      </c>
      <c r="CD82" s="130">
        <f t="shared" si="209"/>
        <v>4.3809608699527589E-2</v>
      </c>
      <c r="CE82" s="131">
        <f t="shared" si="209"/>
        <v>4.5490249649943651E-2</v>
      </c>
      <c r="CF82" s="128">
        <f t="shared" si="209"/>
        <v>3.8401077924994385E-2</v>
      </c>
      <c r="CG82" s="129">
        <f t="shared" si="209"/>
        <v>3.1047592227541537E-2</v>
      </c>
      <c r="CH82" s="130">
        <f t="shared" si="209"/>
        <v>5.1492735114816508E-2</v>
      </c>
      <c r="CI82" s="128">
        <f t="shared" si="209"/>
        <v>5.1951099326559821E-2</v>
      </c>
      <c r="CJ82" s="134">
        <f t="shared" si="209"/>
        <v>4.3877328175209812E-2</v>
      </c>
      <c r="CK82" s="135">
        <f t="shared" si="209"/>
        <v>4.3477171666562286E-2</v>
      </c>
    </row>
    <row r="83" spans="1:89" ht="13.5" thickTop="1" x14ac:dyDescent="0.2">
      <c r="A83" s="145" t="s">
        <v>28</v>
      </c>
      <c r="B83" s="189">
        <v>987</v>
      </c>
      <c r="C83" s="183">
        <v>1248</v>
      </c>
      <c r="D83" s="184">
        <v>551</v>
      </c>
      <c r="E83" s="185">
        <v>495</v>
      </c>
      <c r="F83" s="182">
        <v>1049</v>
      </c>
      <c r="G83" s="186">
        <v>1316</v>
      </c>
      <c r="H83" s="184">
        <v>1928</v>
      </c>
      <c r="I83" s="185">
        <v>2306</v>
      </c>
      <c r="J83" s="182">
        <v>371</v>
      </c>
      <c r="K83" s="183">
        <v>213</v>
      </c>
      <c r="L83" s="184">
        <v>1481</v>
      </c>
      <c r="M83" s="182">
        <v>761</v>
      </c>
      <c r="N83" s="187">
        <v>2337</v>
      </c>
      <c r="O83" s="190">
        <v>1699</v>
      </c>
      <c r="P83" s="182">
        <v>1164</v>
      </c>
      <c r="Q83" s="183">
        <v>949</v>
      </c>
      <c r="R83" s="184">
        <v>1231</v>
      </c>
      <c r="S83" s="185">
        <v>1473</v>
      </c>
      <c r="T83" s="182">
        <v>393</v>
      </c>
      <c r="U83" s="186">
        <v>190</v>
      </c>
      <c r="V83" s="184">
        <v>1387</v>
      </c>
      <c r="W83" s="191">
        <v>1102</v>
      </c>
      <c r="X83" s="182">
        <v>1102</v>
      </c>
      <c r="Y83" s="186">
        <v>437</v>
      </c>
      <c r="Z83" s="184">
        <v>2065</v>
      </c>
      <c r="AA83" s="182">
        <v>2521</v>
      </c>
      <c r="AB83" s="158">
        <f t="shared" si="193"/>
        <v>16046</v>
      </c>
      <c r="AC83" s="159">
        <f t="shared" si="194"/>
        <v>14710</v>
      </c>
      <c r="BI83" s="145" t="s">
        <v>28</v>
      </c>
      <c r="BJ83" s="128">
        <f t="shared" ref="BJ83:CK83" si="210">B83/B95</f>
        <v>3.4870164281928989E-2</v>
      </c>
      <c r="BK83" s="129">
        <f t="shared" si="210"/>
        <v>5.1698425849212921E-2</v>
      </c>
      <c r="BL83" s="130">
        <f t="shared" si="210"/>
        <v>4.161945766296548E-2</v>
      </c>
      <c r="BM83" s="131">
        <f t="shared" si="210"/>
        <v>4.058042302016724E-2</v>
      </c>
      <c r="BN83" s="128">
        <f t="shared" si="210"/>
        <v>3.4314687602224406E-2</v>
      </c>
      <c r="BO83" s="129">
        <f t="shared" si="210"/>
        <v>5.9215262778977679E-2</v>
      </c>
      <c r="BP83" s="130">
        <f t="shared" si="210"/>
        <v>4.6513872135102531E-2</v>
      </c>
      <c r="BQ83" s="131">
        <f t="shared" si="210"/>
        <v>5.6316702078296331E-2</v>
      </c>
      <c r="BR83" s="128">
        <f t="shared" si="210"/>
        <v>6.1998663101604276E-2</v>
      </c>
      <c r="BS83" s="129">
        <f t="shared" si="210"/>
        <v>3.0178520827429868E-2</v>
      </c>
      <c r="BT83" s="130">
        <f t="shared" si="210"/>
        <v>6.9690838078208084E-2</v>
      </c>
      <c r="BU83" s="128">
        <f t="shared" si="210"/>
        <v>3.2506086882234844E-2</v>
      </c>
      <c r="BV83" s="132">
        <f t="shared" si="210"/>
        <v>5.7282219716652774E-2</v>
      </c>
      <c r="BW83" s="133">
        <f t="shared" si="210"/>
        <v>3.8477217139233626E-2</v>
      </c>
      <c r="BX83" s="128">
        <f t="shared" si="210"/>
        <v>5.4255616668220381E-2</v>
      </c>
      <c r="BY83" s="129">
        <f t="shared" si="210"/>
        <v>4.0882264248481452E-2</v>
      </c>
      <c r="BZ83" s="130">
        <f t="shared" si="210"/>
        <v>4.9902707961731796E-2</v>
      </c>
      <c r="CA83" s="131">
        <f t="shared" si="210"/>
        <v>5.3698370456782475E-2</v>
      </c>
      <c r="CB83" s="128">
        <f t="shared" si="210"/>
        <v>5.9482367186317539E-2</v>
      </c>
      <c r="CC83" s="129">
        <f t="shared" si="210"/>
        <v>2.2458628841607566E-2</v>
      </c>
      <c r="CD83" s="130">
        <f t="shared" si="210"/>
        <v>6.1814778500757644E-2</v>
      </c>
      <c r="CE83" s="131">
        <f t="shared" si="210"/>
        <v>3.7635326662340769E-2</v>
      </c>
      <c r="CF83" s="128">
        <f t="shared" si="210"/>
        <v>4.9494722658881656E-2</v>
      </c>
      <c r="CG83" s="129">
        <f t="shared" si="210"/>
        <v>3.0765981413686284E-2</v>
      </c>
      <c r="CH83" s="130">
        <f t="shared" si="210"/>
        <v>4.975783716055035E-2</v>
      </c>
      <c r="CI83" s="128">
        <f t="shared" si="210"/>
        <v>5.9154797381326701E-2</v>
      </c>
      <c r="CJ83" s="134">
        <f t="shared" si="210"/>
        <v>5.006083673915078E-2</v>
      </c>
      <c r="CK83" s="135">
        <f t="shared" si="210"/>
        <v>4.6063756497776664E-2</v>
      </c>
    </row>
    <row r="84" spans="1:89" x14ac:dyDescent="0.2">
      <c r="A84" s="136" t="s">
        <v>29</v>
      </c>
      <c r="B84" s="192">
        <v>1251</v>
      </c>
      <c r="C84" s="176">
        <v>2392</v>
      </c>
      <c r="D84" s="177">
        <v>871</v>
      </c>
      <c r="E84" s="178">
        <v>738</v>
      </c>
      <c r="F84" s="175">
        <v>1358</v>
      </c>
      <c r="G84" s="179">
        <v>1961</v>
      </c>
      <c r="H84" s="177">
        <v>2199</v>
      </c>
      <c r="I84" s="178">
        <v>3268</v>
      </c>
      <c r="J84" s="175">
        <v>534</v>
      </c>
      <c r="K84" s="176">
        <v>250</v>
      </c>
      <c r="L84" s="177">
        <v>1911</v>
      </c>
      <c r="M84" s="175">
        <v>714</v>
      </c>
      <c r="N84" s="180">
        <v>3090</v>
      </c>
      <c r="O84" s="193">
        <v>2156</v>
      </c>
      <c r="P84" s="175">
        <v>1515</v>
      </c>
      <c r="Q84" s="176">
        <v>1181</v>
      </c>
      <c r="R84" s="177">
        <v>1306</v>
      </c>
      <c r="S84" s="178">
        <v>1937</v>
      </c>
      <c r="T84" s="175">
        <v>827</v>
      </c>
      <c r="U84" s="179">
        <v>195</v>
      </c>
      <c r="V84" s="177">
        <v>2029</v>
      </c>
      <c r="W84" s="194">
        <v>1373</v>
      </c>
      <c r="X84" s="175">
        <v>1643</v>
      </c>
      <c r="Y84" s="179">
        <v>554</v>
      </c>
      <c r="Z84" s="177">
        <v>2437</v>
      </c>
      <c r="AA84" s="175">
        <v>3335</v>
      </c>
      <c r="AB84" s="158">
        <f t="shared" si="193"/>
        <v>20971</v>
      </c>
      <c r="AC84" s="159">
        <f t="shared" si="194"/>
        <v>20054</v>
      </c>
      <c r="BI84" s="136" t="s">
        <v>29</v>
      </c>
      <c r="BJ84" s="128">
        <f t="shared" ref="BJ84:CK84" si="211">B84/B95</f>
        <v>4.4197138314785375E-2</v>
      </c>
      <c r="BK84" s="129">
        <f t="shared" si="211"/>
        <v>9.9088649544324767E-2</v>
      </c>
      <c r="BL84" s="130">
        <f t="shared" si="211"/>
        <v>6.5790467557972659E-2</v>
      </c>
      <c r="BM84" s="131">
        <f t="shared" si="211"/>
        <v>6.0501721593703886E-2</v>
      </c>
      <c r="BN84" s="128">
        <f t="shared" si="211"/>
        <v>4.4422636571802419E-2</v>
      </c>
      <c r="BO84" s="129">
        <f t="shared" si="211"/>
        <v>8.8237940964722816E-2</v>
      </c>
      <c r="BP84" s="130">
        <f t="shared" si="211"/>
        <v>5.30518697225573E-2</v>
      </c>
      <c r="BQ84" s="131">
        <f t="shared" si="211"/>
        <v>7.9810486726744331E-2</v>
      </c>
      <c r="BR84" s="128">
        <f t="shared" si="211"/>
        <v>8.9237967914438499E-2</v>
      </c>
      <c r="BS84" s="129">
        <f t="shared" si="211"/>
        <v>3.5420799093227547E-2</v>
      </c>
      <c r="BT84" s="130">
        <f t="shared" si="211"/>
        <v>8.9925179991529811E-2</v>
      </c>
      <c r="BU84" s="128">
        <f t="shared" si="211"/>
        <v>3.0498483618811668E-2</v>
      </c>
      <c r="BV84" s="132">
        <f t="shared" si="211"/>
        <v>7.5739006814059512E-2</v>
      </c>
      <c r="BW84" s="133">
        <f t="shared" si="211"/>
        <v>4.8826886493341791E-2</v>
      </c>
      <c r="BX84" s="128">
        <f t="shared" si="211"/>
        <v>7.0616202106833226E-2</v>
      </c>
      <c r="BY84" s="129">
        <f t="shared" si="211"/>
        <v>5.0876663938310432E-2</v>
      </c>
      <c r="BZ84" s="130">
        <f t="shared" si="211"/>
        <v>5.2943084157613104E-2</v>
      </c>
      <c r="CA84" s="131">
        <f t="shared" si="211"/>
        <v>7.0613539426196636E-2</v>
      </c>
      <c r="CB84" s="128">
        <f t="shared" si="211"/>
        <v>0.12517027395186922</v>
      </c>
      <c r="CC84" s="129">
        <f t="shared" si="211"/>
        <v>2.3049645390070921E-2</v>
      </c>
      <c r="CD84" s="130">
        <f t="shared" si="211"/>
        <v>9.0426954273999466E-2</v>
      </c>
      <c r="CE84" s="131">
        <f t="shared" si="211"/>
        <v>4.6890475052081555E-2</v>
      </c>
      <c r="CF84" s="128">
        <f t="shared" si="211"/>
        <v>7.3792948573995057E-2</v>
      </c>
      <c r="CG84" s="129">
        <f t="shared" si="211"/>
        <v>3.9003097718952405E-2</v>
      </c>
      <c r="CH84" s="130">
        <f t="shared" si="211"/>
        <v>5.8721476590925518E-2</v>
      </c>
      <c r="CI84" s="128">
        <f t="shared" si="211"/>
        <v>7.8255156392988717E-2</v>
      </c>
      <c r="CJ84" s="134">
        <f t="shared" si="211"/>
        <v>6.5426013165694324E-2</v>
      </c>
      <c r="CK84" s="135">
        <f t="shared" si="211"/>
        <v>6.2798271434834352E-2</v>
      </c>
    </row>
    <row r="85" spans="1:89" x14ac:dyDescent="0.2">
      <c r="A85" s="145" t="s">
        <v>30</v>
      </c>
      <c r="B85" s="189">
        <v>1421</v>
      </c>
      <c r="C85" s="183">
        <v>3010</v>
      </c>
      <c r="D85" s="184">
        <v>1248</v>
      </c>
      <c r="E85" s="185">
        <v>1048</v>
      </c>
      <c r="F85" s="182">
        <v>1523</v>
      </c>
      <c r="G85" s="186">
        <v>2433</v>
      </c>
      <c r="H85" s="184">
        <v>2534</v>
      </c>
      <c r="I85" s="185">
        <v>4302</v>
      </c>
      <c r="J85" s="182">
        <v>978</v>
      </c>
      <c r="K85" s="183">
        <v>270</v>
      </c>
      <c r="L85" s="184">
        <v>2803</v>
      </c>
      <c r="M85" s="182">
        <v>868</v>
      </c>
      <c r="N85" s="187">
        <v>4041</v>
      </c>
      <c r="O85" s="190">
        <v>2672</v>
      </c>
      <c r="P85" s="182">
        <v>1986</v>
      </c>
      <c r="Q85" s="183">
        <v>1718</v>
      </c>
      <c r="R85" s="184">
        <v>1747</v>
      </c>
      <c r="S85" s="185">
        <v>2465</v>
      </c>
      <c r="T85" s="182">
        <v>1148</v>
      </c>
      <c r="U85" s="186">
        <v>218</v>
      </c>
      <c r="V85" s="184">
        <v>2870</v>
      </c>
      <c r="W85" s="191">
        <v>1489</v>
      </c>
      <c r="X85" s="182">
        <v>2284</v>
      </c>
      <c r="Y85" s="186">
        <v>675</v>
      </c>
      <c r="Z85" s="184">
        <v>2853</v>
      </c>
      <c r="AA85" s="182">
        <v>3864</v>
      </c>
      <c r="AB85" s="158">
        <f t="shared" si="193"/>
        <v>27436</v>
      </c>
      <c r="AC85" s="159">
        <f t="shared" si="194"/>
        <v>25032</v>
      </c>
      <c r="BI85" s="145" t="s">
        <v>30</v>
      </c>
      <c r="BJ85" s="128">
        <f t="shared" ref="BJ85:CK85" si="212">B85/B95</f>
        <v>5.0203144320791378E-2</v>
      </c>
      <c r="BK85" s="129">
        <f t="shared" si="212"/>
        <v>0.12468931234465618</v>
      </c>
      <c r="BL85" s="130">
        <f t="shared" si="212"/>
        <v>9.4266938590527982E-2</v>
      </c>
      <c r="BM85" s="131">
        <f t="shared" si="212"/>
        <v>8.591572388916216E-2</v>
      </c>
      <c r="BN85" s="128">
        <f t="shared" si="212"/>
        <v>4.9820085050703303E-2</v>
      </c>
      <c r="BO85" s="129">
        <f t="shared" si="212"/>
        <v>0.10947624190064795</v>
      </c>
      <c r="BP85" s="130">
        <f t="shared" si="212"/>
        <v>6.1133896260554883E-2</v>
      </c>
      <c r="BQ85" s="131">
        <f t="shared" si="212"/>
        <v>0.10506264195179134</v>
      </c>
      <c r="BR85" s="128">
        <f t="shared" si="212"/>
        <v>0.16343582887700533</v>
      </c>
      <c r="BS85" s="129">
        <f t="shared" si="212"/>
        <v>3.8254463020685747E-2</v>
      </c>
      <c r="BT85" s="130">
        <f t="shared" si="212"/>
        <v>0.1318996753093972</v>
      </c>
      <c r="BU85" s="128">
        <f t="shared" si="212"/>
        <v>3.7076587928751445E-2</v>
      </c>
      <c r="BV85" s="132">
        <f t="shared" si="212"/>
        <v>9.9048972988871997E-2</v>
      </c>
      <c r="BW85" s="133">
        <f t="shared" si="212"/>
        <v>6.0512727602137877E-2</v>
      </c>
      <c r="BX85" s="128">
        <f t="shared" si="212"/>
        <v>9.2570150088561579E-2</v>
      </c>
      <c r="BY85" s="129">
        <f t="shared" si="212"/>
        <v>7.4010252875543872E-2</v>
      </c>
      <c r="BZ85" s="130">
        <f t="shared" si="212"/>
        <v>7.0820496189395163E-2</v>
      </c>
      <c r="CA85" s="131">
        <f t="shared" si="212"/>
        <v>8.9861835150012753E-2</v>
      </c>
      <c r="CB85" s="128">
        <f t="shared" si="212"/>
        <v>0.17375510821855608</v>
      </c>
      <c r="CC85" s="129">
        <f t="shared" si="212"/>
        <v>2.5768321513002363E-2</v>
      </c>
      <c r="CD85" s="130">
        <f t="shared" si="212"/>
        <v>0.12790801319190659</v>
      </c>
      <c r="CE85" s="131">
        <f t="shared" si="212"/>
        <v>5.0852088384959533E-2</v>
      </c>
      <c r="CF85" s="128">
        <f t="shared" si="212"/>
        <v>0.10258252863238267</v>
      </c>
      <c r="CG85" s="129">
        <f t="shared" si="212"/>
        <v>4.7521824838073781E-2</v>
      </c>
      <c r="CH85" s="130">
        <f t="shared" si="212"/>
        <v>6.8745331437796681E-2</v>
      </c>
      <c r="CI85" s="128">
        <f t="shared" si="212"/>
        <v>9.0668043269117954E-2</v>
      </c>
      <c r="CJ85" s="134">
        <f t="shared" si="212"/>
        <v>8.5595732068761116E-2</v>
      </c>
      <c r="CK85" s="135">
        <f t="shared" si="212"/>
        <v>7.838667251205611E-2</v>
      </c>
    </row>
    <row r="86" spans="1:89" x14ac:dyDescent="0.2">
      <c r="A86" s="136" t="s">
        <v>31</v>
      </c>
      <c r="B86" s="192">
        <v>1679</v>
      </c>
      <c r="C86" s="176">
        <v>3414</v>
      </c>
      <c r="D86" s="177">
        <v>826</v>
      </c>
      <c r="E86" s="178">
        <v>1237</v>
      </c>
      <c r="F86" s="175">
        <v>1277</v>
      </c>
      <c r="G86" s="179">
        <v>2596</v>
      </c>
      <c r="H86" s="177">
        <v>2596</v>
      </c>
      <c r="I86" s="178">
        <v>4952</v>
      </c>
      <c r="J86" s="175">
        <v>678</v>
      </c>
      <c r="K86" s="176">
        <v>291</v>
      </c>
      <c r="L86" s="177">
        <v>3230</v>
      </c>
      <c r="M86" s="175">
        <v>842</v>
      </c>
      <c r="N86" s="180">
        <v>4178</v>
      </c>
      <c r="O86" s="193">
        <v>2638</v>
      </c>
      <c r="P86" s="175">
        <v>1992</v>
      </c>
      <c r="Q86" s="176">
        <v>2043</v>
      </c>
      <c r="R86" s="177">
        <v>1598</v>
      </c>
      <c r="S86" s="178">
        <v>2784</v>
      </c>
      <c r="T86" s="175">
        <v>1118</v>
      </c>
      <c r="U86" s="179">
        <v>316</v>
      </c>
      <c r="V86" s="177">
        <v>3501</v>
      </c>
      <c r="W86" s="194">
        <v>1671</v>
      </c>
      <c r="X86" s="175">
        <v>2221</v>
      </c>
      <c r="Y86" s="179">
        <v>907</v>
      </c>
      <c r="Z86" s="177">
        <v>2746</v>
      </c>
      <c r="AA86" s="175">
        <v>4703</v>
      </c>
      <c r="AB86" s="158">
        <f t="shared" si="193"/>
        <v>27640</v>
      </c>
      <c r="AC86" s="159">
        <f t="shared" si="194"/>
        <v>28394</v>
      </c>
      <c r="BI86" s="136" t="s">
        <v>31</v>
      </c>
      <c r="BJ86" s="128">
        <f t="shared" ref="BJ86:CK86" si="213">B86/B95</f>
        <v>5.9318141671082847E-2</v>
      </c>
      <c r="BK86" s="129">
        <f t="shared" si="213"/>
        <v>0.14142502071251037</v>
      </c>
      <c r="BL86" s="130">
        <f t="shared" si="213"/>
        <v>6.2391419291487275E-2</v>
      </c>
      <c r="BM86" s="131">
        <f t="shared" si="213"/>
        <v>0.10141006722413511</v>
      </c>
      <c r="BN86" s="128">
        <f t="shared" si="213"/>
        <v>4.1772980045796534E-2</v>
      </c>
      <c r="BO86" s="129">
        <f t="shared" si="213"/>
        <v>0.11681065514758819</v>
      </c>
      <c r="BP86" s="130">
        <f t="shared" si="213"/>
        <v>6.262967430639324E-2</v>
      </c>
      <c r="BQ86" s="131">
        <f t="shared" si="213"/>
        <v>0.12093682076831025</v>
      </c>
      <c r="BR86" s="128">
        <f t="shared" si="213"/>
        <v>0.11330213903743315</v>
      </c>
      <c r="BS86" s="129">
        <f t="shared" si="213"/>
        <v>4.1229810144516862E-2</v>
      </c>
      <c r="BT86" s="130">
        <f t="shared" si="213"/>
        <v>0.15199284739541669</v>
      </c>
      <c r="BU86" s="128">
        <f t="shared" si="213"/>
        <v>3.5965998889410961E-2</v>
      </c>
      <c r="BV86" s="132">
        <f t="shared" si="213"/>
        <v>0.10240698073434973</v>
      </c>
      <c r="BW86" s="133">
        <f t="shared" si="213"/>
        <v>5.9742730319775339E-2</v>
      </c>
      <c r="BX86" s="128">
        <f t="shared" si="213"/>
        <v>9.2849818215717347E-2</v>
      </c>
      <c r="BY86" s="129">
        <f t="shared" si="213"/>
        <v>8.8011028303106018E-2</v>
      </c>
      <c r="BZ86" s="130">
        <f t="shared" si="213"/>
        <v>6.4780282146910978E-2</v>
      </c>
      <c r="CA86" s="131">
        <f t="shared" si="213"/>
        <v>0.101491013816485</v>
      </c>
      <c r="CB86" s="128">
        <f t="shared" si="213"/>
        <v>0.16921446950204327</v>
      </c>
      <c r="CC86" s="129">
        <f t="shared" si="213"/>
        <v>3.7352245862884159E-2</v>
      </c>
      <c r="CD86" s="130">
        <f t="shared" si="213"/>
        <v>0.15602994919333274</v>
      </c>
      <c r="CE86" s="131">
        <f t="shared" si="213"/>
        <v>5.7067723096888769E-2</v>
      </c>
      <c r="CF86" s="128">
        <f t="shared" si="213"/>
        <v>9.9752975522119924E-2</v>
      </c>
      <c r="CG86" s="129">
        <f t="shared" si="213"/>
        <v>6.3855252041678398E-2</v>
      </c>
      <c r="CH86" s="130">
        <f t="shared" si="213"/>
        <v>6.6167080311317794E-2</v>
      </c>
      <c r="CI86" s="128">
        <f t="shared" si="213"/>
        <v>0.11035502264354601</v>
      </c>
      <c r="CJ86" s="134">
        <f t="shared" si="213"/>
        <v>8.6232177955261599E-2</v>
      </c>
      <c r="CK86" s="135">
        <f t="shared" si="213"/>
        <v>8.8914636437652655E-2</v>
      </c>
    </row>
    <row r="87" spans="1:89" x14ac:dyDescent="0.2">
      <c r="A87" s="145" t="s">
        <v>32</v>
      </c>
      <c r="B87" s="189">
        <v>1703</v>
      </c>
      <c r="C87" s="183">
        <v>2145</v>
      </c>
      <c r="D87" s="184">
        <v>623</v>
      </c>
      <c r="E87" s="185">
        <v>1096</v>
      </c>
      <c r="F87" s="182">
        <v>1243</v>
      </c>
      <c r="G87" s="186">
        <v>2145</v>
      </c>
      <c r="H87" s="184">
        <v>2229</v>
      </c>
      <c r="I87" s="185">
        <v>3784</v>
      </c>
      <c r="J87" s="182">
        <v>457</v>
      </c>
      <c r="K87" s="183">
        <v>216</v>
      </c>
      <c r="L87" s="184">
        <v>1961</v>
      </c>
      <c r="M87" s="182">
        <v>978</v>
      </c>
      <c r="N87" s="187">
        <v>3237</v>
      </c>
      <c r="O87" s="190">
        <v>2524</v>
      </c>
      <c r="P87" s="182">
        <v>1295</v>
      </c>
      <c r="Q87" s="183">
        <v>1861</v>
      </c>
      <c r="R87" s="184">
        <v>1426</v>
      </c>
      <c r="S87" s="185">
        <v>2134</v>
      </c>
      <c r="T87" s="182">
        <v>573</v>
      </c>
      <c r="U87" s="186">
        <v>310</v>
      </c>
      <c r="V87" s="184">
        <v>2411</v>
      </c>
      <c r="W87" s="191">
        <v>1732</v>
      </c>
      <c r="X87" s="182">
        <v>1429</v>
      </c>
      <c r="Y87" s="186">
        <v>765</v>
      </c>
      <c r="Z87" s="184">
        <v>2305</v>
      </c>
      <c r="AA87" s="182">
        <v>3258</v>
      </c>
      <c r="AB87" s="158">
        <f t="shared" si="193"/>
        <v>20892</v>
      </c>
      <c r="AC87" s="159">
        <f t="shared" si="194"/>
        <v>22948</v>
      </c>
      <c r="BI87" s="145" t="s">
        <v>32</v>
      </c>
      <c r="BJ87" s="128">
        <f t="shared" ref="BJ87:CK87" si="214">B87/B95</f>
        <v>6.0166048401342521E-2</v>
      </c>
      <c r="BK87" s="129">
        <f t="shared" si="214"/>
        <v>8.8856669428334714E-2</v>
      </c>
      <c r="BL87" s="130">
        <f t="shared" si="214"/>
        <v>4.7057934889342096E-2</v>
      </c>
      <c r="BM87" s="131">
        <f t="shared" si="214"/>
        <v>8.9850795212329887E-2</v>
      </c>
      <c r="BN87" s="128">
        <f t="shared" si="214"/>
        <v>4.0660778541053322E-2</v>
      </c>
      <c r="BO87" s="129">
        <f t="shared" si="214"/>
        <v>9.6517278617710589E-2</v>
      </c>
      <c r="BP87" s="130">
        <f t="shared" si="214"/>
        <v>5.3775633293124243E-2</v>
      </c>
      <c r="BQ87" s="131">
        <f t="shared" si="214"/>
        <v>9.2412142525703955E-2</v>
      </c>
      <c r="BR87" s="128">
        <f t="shared" si="214"/>
        <v>7.6370320855614973E-2</v>
      </c>
      <c r="BS87" s="129">
        <f t="shared" si="214"/>
        <v>3.0603570416548598E-2</v>
      </c>
      <c r="BT87" s="130">
        <f t="shared" si="214"/>
        <v>9.2278010446567221E-2</v>
      </c>
      <c r="BU87" s="128">
        <f t="shared" si="214"/>
        <v>4.1775233864422709E-2</v>
      </c>
      <c r="BV87" s="132">
        <f t="shared" si="214"/>
        <v>7.9342124613951667E-2</v>
      </c>
      <c r="BW87" s="133">
        <f t="shared" si="214"/>
        <v>5.7160974725971557E-2</v>
      </c>
      <c r="BX87" s="128">
        <f t="shared" si="214"/>
        <v>6.0361704111121468E-2</v>
      </c>
      <c r="BY87" s="129">
        <f t="shared" si="214"/>
        <v>8.0170594063671219E-2</v>
      </c>
      <c r="BZ87" s="130">
        <f t="shared" si="214"/>
        <v>5.7807686071023191E-2</v>
      </c>
      <c r="CA87" s="131">
        <f t="shared" si="214"/>
        <v>7.7795195217090149E-2</v>
      </c>
      <c r="CB87" s="128">
        <f t="shared" si="214"/>
        <v>8.6726199485394284E-2</v>
      </c>
      <c r="CC87" s="129">
        <f t="shared" si="214"/>
        <v>3.664302600472813E-2</v>
      </c>
      <c r="CD87" s="130">
        <f t="shared" si="214"/>
        <v>0.10745164453159818</v>
      </c>
      <c r="CE87" s="131">
        <f t="shared" si="214"/>
        <v>5.9150985280557358E-2</v>
      </c>
      <c r="CF87" s="128">
        <f t="shared" si="214"/>
        <v>6.4181450707388274E-2</v>
      </c>
      <c r="CG87" s="129">
        <f t="shared" si="214"/>
        <v>5.3858068149816953E-2</v>
      </c>
      <c r="CH87" s="130">
        <f t="shared" si="214"/>
        <v>5.5540830341437558E-2</v>
      </c>
      <c r="CI87" s="128">
        <f t="shared" si="214"/>
        <v>7.644836567566933E-2</v>
      </c>
      <c r="CJ87" s="134">
        <f t="shared" si="214"/>
        <v>6.5179546376314235E-2</v>
      </c>
      <c r="CK87" s="135">
        <f t="shared" si="214"/>
        <v>7.1860712719984968E-2</v>
      </c>
    </row>
    <row r="88" spans="1:89" x14ac:dyDescent="0.2">
      <c r="A88" s="136" t="s">
        <v>33</v>
      </c>
      <c r="B88" s="192">
        <v>1298</v>
      </c>
      <c r="C88" s="176">
        <v>1491</v>
      </c>
      <c r="D88" s="177">
        <v>449</v>
      </c>
      <c r="E88" s="178">
        <v>682</v>
      </c>
      <c r="F88" s="175">
        <v>968</v>
      </c>
      <c r="G88" s="179">
        <v>1593</v>
      </c>
      <c r="H88" s="177">
        <v>1818</v>
      </c>
      <c r="I88" s="178">
        <v>2547</v>
      </c>
      <c r="J88" s="175">
        <v>360</v>
      </c>
      <c r="K88" s="176">
        <v>101</v>
      </c>
      <c r="L88" s="177">
        <v>1229</v>
      </c>
      <c r="M88" s="175">
        <v>990</v>
      </c>
      <c r="N88" s="180">
        <v>2105</v>
      </c>
      <c r="O88" s="193">
        <v>2267</v>
      </c>
      <c r="P88" s="175">
        <v>825</v>
      </c>
      <c r="Q88" s="176">
        <v>1401</v>
      </c>
      <c r="R88" s="177">
        <v>1091</v>
      </c>
      <c r="S88" s="178">
        <v>1373</v>
      </c>
      <c r="T88" s="175">
        <v>298</v>
      </c>
      <c r="U88" s="179">
        <v>278</v>
      </c>
      <c r="V88" s="177">
        <v>1705</v>
      </c>
      <c r="W88" s="194">
        <v>1338</v>
      </c>
      <c r="X88" s="175">
        <v>860</v>
      </c>
      <c r="Y88" s="179">
        <v>601</v>
      </c>
      <c r="Z88" s="177">
        <v>1893</v>
      </c>
      <c r="AA88" s="175">
        <v>2245</v>
      </c>
      <c r="AB88" s="158">
        <f t="shared" si="193"/>
        <v>14899</v>
      </c>
      <c r="AC88" s="159">
        <f t="shared" si="194"/>
        <v>16907</v>
      </c>
      <c r="BI88" s="136" t="s">
        <v>33</v>
      </c>
      <c r="BJ88" s="128">
        <f t="shared" ref="BJ88:CK88" si="215">B88/B95</f>
        <v>4.5857622328210564E-2</v>
      </c>
      <c r="BK88" s="129">
        <f t="shared" si="215"/>
        <v>6.1764705882352944E-2</v>
      </c>
      <c r="BL88" s="130">
        <f t="shared" si="215"/>
        <v>3.3914948258931946E-2</v>
      </c>
      <c r="BM88" s="131">
        <f t="shared" si="215"/>
        <v>5.59108050500082E-2</v>
      </c>
      <c r="BN88" s="128">
        <f t="shared" si="215"/>
        <v>3.1665031076218514E-2</v>
      </c>
      <c r="BO88" s="129">
        <f t="shared" si="215"/>
        <v>7.1679265658747299E-2</v>
      </c>
      <c r="BP88" s="130">
        <f t="shared" si="215"/>
        <v>4.3860072376357057E-2</v>
      </c>
      <c r="BQ88" s="131">
        <f t="shared" si="215"/>
        <v>6.2202359147190273E-2</v>
      </c>
      <c r="BR88" s="128">
        <f t="shared" si="215"/>
        <v>6.0160427807486629E-2</v>
      </c>
      <c r="BS88" s="129">
        <f t="shared" si="215"/>
        <v>1.4310002833663928E-2</v>
      </c>
      <c r="BT88" s="130">
        <f t="shared" si="215"/>
        <v>5.7832572584819539E-2</v>
      </c>
      <c r="BU88" s="128">
        <f t="shared" si="215"/>
        <v>4.228781342104139E-2</v>
      </c>
      <c r="BV88" s="132">
        <f t="shared" si="215"/>
        <v>5.1595666454237951E-2</v>
      </c>
      <c r="BW88" s="133">
        <f t="shared" si="215"/>
        <v>5.1340701150466531E-2</v>
      </c>
      <c r="BX88" s="128">
        <f t="shared" si="215"/>
        <v>3.8454367483919082E-2</v>
      </c>
      <c r="BY88" s="129">
        <f t="shared" si="215"/>
        <v>6.0354111920044799E-2</v>
      </c>
      <c r="BZ88" s="130">
        <f t="shared" si="215"/>
        <v>4.4227339062753362E-2</v>
      </c>
      <c r="CA88" s="131">
        <f t="shared" si="215"/>
        <v>5.005285990302942E-2</v>
      </c>
      <c r="CB88" s="128">
        <f t="shared" si="215"/>
        <v>4.5103677917360377E-2</v>
      </c>
      <c r="CC88" s="129">
        <f t="shared" si="215"/>
        <v>3.2860520094562647E-2</v>
      </c>
      <c r="CD88" s="130">
        <f t="shared" si="215"/>
        <v>7.5987164631428822E-2</v>
      </c>
      <c r="CE88" s="131">
        <f t="shared" si="215"/>
        <v>4.5695160684402852E-2</v>
      </c>
      <c r="CF88" s="128">
        <f t="shared" si="215"/>
        <v>3.8625645632158097E-2</v>
      </c>
      <c r="CG88" s="129">
        <f t="shared" si="215"/>
        <v>4.2312024781751618E-2</v>
      </c>
      <c r="CH88" s="130">
        <f t="shared" si="215"/>
        <v>4.5613358714247848E-2</v>
      </c>
      <c r="CI88" s="128">
        <f t="shared" si="215"/>
        <v>5.2678508576389706E-2</v>
      </c>
      <c r="CJ88" s="134">
        <f t="shared" si="215"/>
        <v>4.6482388543974046E-2</v>
      </c>
      <c r="CK88" s="135">
        <f t="shared" si="215"/>
        <v>5.2943571115425567E-2</v>
      </c>
    </row>
    <row r="89" spans="1:89" x14ac:dyDescent="0.2">
      <c r="A89" s="145" t="s">
        <v>34</v>
      </c>
      <c r="B89" s="189">
        <v>405</v>
      </c>
      <c r="C89" s="183">
        <v>924</v>
      </c>
      <c r="D89" s="184">
        <v>182</v>
      </c>
      <c r="E89" s="185">
        <v>436</v>
      </c>
      <c r="F89" s="182">
        <v>471</v>
      </c>
      <c r="G89" s="186">
        <v>1074</v>
      </c>
      <c r="H89" s="184">
        <v>886</v>
      </c>
      <c r="I89" s="185">
        <v>1763</v>
      </c>
      <c r="J89" s="182">
        <v>160</v>
      </c>
      <c r="K89" s="183">
        <v>79</v>
      </c>
      <c r="L89" s="184">
        <v>795</v>
      </c>
      <c r="M89" s="182">
        <v>518</v>
      </c>
      <c r="N89" s="187">
        <v>1724</v>
      </c>
      <c r="O89" s="190">
        <v>1543</v>
      </c>
      <c r="P89" s="182">
        <v>541</v>
      </c>
      <c r="Q89" s="183">
        <v>1035</v>
      </c>
      <c r="R89" s="184">
        <v>702</v>
      </c>
      <c r="S89" s="185">
        <v>1100</v>
      </c>
      <c r="T89" s="182">
        <v>159</v>
      </c>
      <c r="U89" s="186">
        <v>215</v>
      </c>
      <c r="V89" s="184">
        <v>1382</v>
      </c>
      <c r="W89" s="191">
        <v>885</v>
      </c>
      <c r="X89" s="182">
        <v>524</v>
      </c>
      <c r="Y89" s="186">
        <v>457</v>
      </c>
      <c r="Z89" s="184">
        <v>1146</v>
      </c>
      <c r="AA89" s="182">
        <v>1398</v>
      </c>
      <c r="AB89" s="158">
        <f t="shared" si="193"/>
        <v>9077</v>
      </c>
      <c r="AC89" s="159">
        <f t="shared" si="194"/>
        <v>11427</v>
      </c>
      <c r="BI89" s="145" t="s">
        <v>34</v>
      </c>
      <c r="BJ89" s="128">
        <f t="shared" ref="BJ89:CK89" si="216">B89/B95</f>
        <v>1.4308426073131956E-2</v>
      </c>
      <c r="BK89" s="129">
        <f t="shared" si="216"/>
        <v>3.8276719138359568E-2</v>
      </c>
      <c r="BL89" s="130">
        <f t="shared" si="216"/>
        <v>1.3747261877785331E-2</v>
      </c>
      <c r="BM89" s="131">
        <f t="shared" si="216"/>
        <v>3.5743564518773571E-2</v>
      </c>
      <c r="BN89" s="128">
        <f t="shared" si="216"/>
        <v>1.5407262021589794E-2</v>
      </c>
      <c r="BO89" s="129">
        <f t="shared" si="216"/>
        <v>4.8326133909287257E-2</v>
      </c>
      <c r="BP89" s="130">
        <f t="shared" si="216"/>
        <v>2.1375150784077201E-2</v>
      </c>
      <c r="BQ89" s="131">
        <f t="shared" si="216"/>
        <v>4.3055657313112075E-2</v>
      </c>
      <c r="BR89" s="128">
        <f t="shared" si="216"/>
        <v>2.6737967914438502E-2</v>
      </c>
      <c r="BS89" s="129">
        <f t="shared" si="216"/>
        <v>1.1192972513459904E-2</v>
      </c>
      <c r="BT89" s="130">
        <f t="shared" si="216"/>
        <v>3.7410004235094822E-2</v>
      </c>
      <c r="BU89" s="128">
        <f t="shared" si="216"/>
        <v>2.2126350860706506E-2</v>
      </c>
      <c r="BV89" s="132">
        <f t="shared" si="216"/>
        <v>4.2256973381048092E-2</v>
      </c>
      <c r="BW89" s="133">
        <f t="shared" si="216"/>
        <v>3.4944288431923182E-2</v>
      </c>
      <c r="BX89" s="128">
        <f t="shared" si="216"/>
        <v>2.5216742798545726E-2</v>
      </c>
      <c r="BY89" s="129">
        <f t="shared" si="216"/>
        <v>4.4587084823159435E-2</v>
      </c>
      <c r="BZ89" s="130">
        <f t="shared" si="216"/>
        <v>2.8457921193449004E-2</v>
      </c>
      <c r="CA89" s="131">
        <f t="shared" si="216"/>
        <v>4.0100616091283584E-2</v>
      </c>
      <c r="CB89" s="128">
        <f t="shared" si="216"/>
        <v>2.4065385197517785E-2</v>
      </c>
      <c r="CC89" s="129">
        <f t="shared" si="216"/>
        <v>2.5413711583924348E-2</v>
      </c>
      <c r="CD89" s="130">
        <f t="shared" si="216"/>
        <v>6.1591942240841427E-2</v>
      </c>
      <c r="CE89" s="131">
        <f t="shared" si="216"/>
        <v>3.0224377582732831E-2</v>
      </c>
      <c r="CF89" s="128">
        <f t="shared" si="216"/>
        <v>2.3534695710756792E-2</v>
      </c>
      <c r="CG89" s="129">
        <f t="shared" si="216"/>
        <v>3.2174035482962549E-2</v>
      </c>
      <c r="CH89" s="130">
        <f t="shared" si="216"/>
        <v>2.7613792438736417E-2</v>
      </c>
      <c r="CI89" s="128">
        <f t="shared" si="216"/>
        <v>3.2803810685876525E-2</v>
      </c>
      <c r="CJ89" s="134">
        <f t="shared" si="216"/>
        <v>2.8318722116494555E-2</v>
      </c>
      <c r="CK89" s="135">
        <f t="shared" si="216"/>
        <v>3.5783177804221203E-2</v>
      </c>
    </row>
    <row r="90" spans="1:89" x14ac:dyDescent="0.2">
      <c r="A90" s="136" t="s">
        <v>35</v>
      </c>
      <c r="B90" s="192">
        <v>0</v>
      </c>
      <c r="C90" s="176">
        <v>365</v>
      </c>
      <c r="D90" s="177">
        <v>6</v>
      </c>
      <c r="E90" s="178">
        <v>262</v>
      </c>
      <c r="F90" s="175">
        <v>11</v>
      </c>
      <c r="G90" s="179">
        <v>587</v>
      </c>
      <c r="H90" s="177">
        <v>77</v>
      </c>
      <c r="I90" s="178">
        <v>673</v>
      </c>
      <c r="J90" s="175">
        <v>37</v>
      </c>
      <c r="K90" s="176">
        <v>36</v>
      </c>
      <c r="L90" s="177">
        <v>469</v>
      </c>
      <c r="M90" s="175">
        <v>81</v>
      </c>
      <c r="N90" s="180">
        <v>407</v>
      </c>
      <c r="O90" s="193">
        <v>271</v>
      </c>
      <c r="P90" s="175">
        <v>113</v>
      </c>
      <c r="Q90" s="176">
        <v>159</v>
      </c>
      <c r="R90" s="177">
        <v>163</v>
      </c>
      <c r="S90" s="178">
        <v>80</v>
      </c>
      <c r="T90" s="175">
        <v>25</v>
      </c>
      <c r="U90" s="179">
        <v>16</v>
      </c>
      <c r="V90" s="177">
        <v>160</v>
      </c>
      <c r="W90" s="194">
        <v>30</v>
      </c>
      <c r="X90" s="175">
        <v>59</v>
      </c>
      <c r="Y90" s="179">
        <v>11</v>
      </c>
      <c r="Z90" s="177">
        <v>37</v>
      </c>
      <c r="AA90" s="175">
        <v>54</v>
      </c>
      <c r="AB90" s="158">
        <f t="shared" si="193"/>
        <v>1564</v>
      </c>
      <c r="AC90" s="159">
        <f t="shared" si="194"/>
        <v>2625</v>
      </c>
      <c r="BI90" s="136" t="s">
        <v>35</v>
      </c>
      <c r="BJ90" s="128">
        <f t="shared" ref="BJ90:CK90" si="217">B90/B95</f>
        <v>0</v>
      </c>
      <c r="BK90" s="129">
        <f t="shared" si="217"/>
        <v>1.5120132560066279E-2</v>
      </c>
      <c r="BL90" s="130">
        <f t="shared" si="217"/>
        <v>4.5320643553138455E-4</v>
      </c>
      <c r="BM90" s="131">
        <f t="shared" si="217"/>
        <v>2.147893097229054E-2</v>
      </c>
      <c r="BN90" s="128">
        <f t="shared" si="217"/>
        <v>3.5982989859339223E-4</v>
      </c>
      <c r="BO90" s="129">
        <f t="shared" si="217"/>
        <v>2.6412886969042478E-2</v>
      </c>
      <c r="BP90" s="130">
        <f t="shared" si="217"/>
        <v>1.8576598311218335E-3</v>
      </c>
      <c r="BQ90" s="131">
        <f t="shared" si="217"/>
        <v>1.6435880528488045E-2</v>
      </c>
      <c r="BR90" s="128">
        <f t="shared" si="217"/>
        <v>6.1831550802139042E-3</v>
      </c>
      <c r="BS90" s="129">
        <f t="shared" si="217"/>
        <v>5.1005950694247666E-3</v>
      </c>
      <c r="BT90" s="130">
        <f t="shared" si="217"/>
        <v>2.2069549668250907E-2</v>
      </c>
      <c r="BU90" s="128">
        <f t="shared" si="217"/>
        <v>3.4599120071761138E-3</v>
      </c>
      <c r="BV90" s="132">
        <f t="shared" si="217"/>
        <v>9.9759792146673857E-3</v>
      </c>
      <c r="BW90" s="133">
        <f t="shared" si="217"/>
        <v>6.1373312800072468E-3</v>
      </c>
      <c r="BX90" s="128">
        <f t="shared" si="217"/>
        <v>5.2670830614337649E-3</v>
      </c>
      <c r="BY90" s="129">
        <f t="shared" si="217"/>
        <v>6.8496101322534789E-3</v>
      </c>
      <c r="BZ90" s="130">
        <f t="shared" si="217"/>
        <v>6.6077509323820335E-3</v>
      </c>
      <c r="CA90" s="131">
        <f t="shared" si="217"/>
        <v>2.9164084430024426E-3</v>
      </c>
      <c r="CB90" s="128">
        <f t="shared" si="217"/>
        <v>3.7838655970939914E-3</v>
      </c>
      <c r="CC90" s="129">
        <f t="shared" si="217"/>
        <v>1.8912529550827422E-3</v>
      </c>
      <c r="CD90" s="130">
        <f t="shared" si="217"/>
        <v>7.1307603173188343E-3</v>
      </c>
      <c r="CE90" s="131">
        <f t="shared" si="217"/>
        <v>1.024555172296028E-3</v>
      </c>
      <c r="CF90" s="128">
        <f t="shared" si="217"/>
        <v>2.6498989445317765E-3</v>
      </c>
      <c r="CG90" s="129">
        <f t="shared" si="217"/>
        <v>7.7442973810194315E-4</v>
      </c>
      <c r="CH90" s="130">
        <f t="shared" si="217"/>
        <v>8.9154478205344455E-4</v>
      </c>
      <c r="CI90" s="128">
        <f t="shared" si="217"/>
        <v>1.2670999835746298E-3</v>
      </c>
      <c r="CJ90" s="134">
        <f t="shared" si="217"/>
        <v>4.8794184631703744E-3</v>
      </c>
      <c r="CK90" s="135">
        <f t="shared" si="217"/>
        <v>8.2200789127575627E-3</v>
      </c>
    </row>
    <row r="91" spans="1:89" x14ac:dyDescent="0.2">
      <c r="A91" s="145" t="s">
        <v>36</v>
      </c>
      <c r="B91" s="189"/>
      <c r="C91" s="183"/>
      <c r="D91" s="184"/>
      <c r="E91" s="185"/>
      <c r="F91" s="182"/>
      <c r="G91" s="186"/>
      <c r="H91" s="184"/>
      <c r="I91" s="185"/>
      <c r="J91" s="182"/>
      <c r="K91" s="186"/>
      <c r="L91" s="184"/>
      <c r="M91" s="182"/>
      <c r="N91" s="187"/>
      <c r="O91" s="190"/>
      <c r="P91" s="182"/>
      <c r="Q91" s="186"/>
      <c r="R91" s="184"/>
      <c r="S91" s="185"/>
      <c r="T91" s="182"/>
      <c r="U91" s="186"/>
      <c r="V91" s="184"/>
      <c r="W91" s="185"/>
      <c r="X91" s="182"/>
      <c r="Y91" s="186"/>
      <c r="Z91" s="184"/>
      <c r="AA91" s="182"/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4.25" thickTop="1" thickBot="1" x14ac:dyDescent="0.25">
      <c r="A95" s="229" t="s">
        <v>13</v>
      </c>
      <c r="B95" s="20">
        <f t="shared" ref="B95:AA95" si="224">SUM(B72:B94)</f>
        <v>28305</v>
      </c>
      <c r="C95" s="21">
        <f t="shared" si="224"/>
        <v>24140</v>
      </c>
      <c r="D95" s="20">
        <f t="shared" si="224"/>
        <v>13239</v>
      </c>
      <c r="E95" s="21">
        <f t="shared" si="224"/>
        <v>12198</v>
      </c>
      <c r="F95" s="20">
        <f t="shared" si="224"/>
        <v>30570</v>
      </c>
      <c r="G95" s="21">
        <f t="shared" si="224"/>
        <v>22224</v>
      </c>
      <c r="H95" s="20">
        <f t="shared" si="224"/>
        <v>41450</v>
      </c>
      <c r="I95" s="21">
        <f t="shared" si="224"/>
        <v>40947</v>
      </c>
      <c r="J95" s="20">
        <f t="shared" si="224"/>
        <v>5984</v>
      </c>
      <c r="K95" s="21">
        <f t="shared" si="224"/>
        <v>7058</v>
      </c>
      <c r="L95" s="20">
        <f t="shared" si="224"/>
        <v>21251</v>
      </c>
      <c r="M95" s="21">
        <f t="shared" si="224"/>
        <v>23411</v>
      </c>
      <c r="N95" s="20">
        <f t="shared" si="224"/>
        <v>40798</v>
      </c>
      <c r="O95" s="21">
        <f t="shared" si="224"/>
        <v>44156</v>
      </c>
      <c r="P95" s="20">
        <f t="shared" si="224"/>
        <v>21454</v>
      </c>
      <c r="Q95" s="21">
        <f t="shared" si="224"/>
        <v>23213</v>
      </c>
      <c r="R95" s="20">
        <f t="shared" si="224"/>
        <v>24668</v>
      </c>
      <c r="S95" s="21">
        <f t="shared" si="224"/>
        <v>27431</v>
      </c>
      <c r="T95" s="20">
        <f t="shared" si="224"/>
        <v>6607</v>
      </c>
      <c r="U95" s="21">
        <f t="shared" si="224"/>
        <v>8460</v>
      </c>
      <c r="V95" s="20">
        <f t="shared" si="224"/>
        <v>22438</v>
      </c>
      <c r="W95" s="21">
        <f t="shared" si="224"/>
        <v>29281</v>
      </c>
      <c r="X95" s="20">
        <f t="shared" si="224"/>
        <v>22265</v>
      </c>
      <c r="Y95" s="21">
        <f t="shared" si="224"/>
        <v>14204</v>
      </c>
      <c r="Z95" s="20">
        <f t="shared" si="224"/>
        <v>41501</v>
      </c>
      <c r="AA95" s="21">
        <f t="shared" si="224"/>
        <v>42617</v>
      </c>
      <c r="AB95" s="160">
        <f>SUM(AB71:AB94)</f>
        <v>320530</v>
      </c>
      <c r="AC95" s="161">
        <f>SUM(AC71:AC94)</f>
        <v>319340</v>
      </c>
      <c r="BI95" s="229" t="s">
        <v>13</v>
      </c>
      <c r="BJ95" s="154">
        <f t="shared" ref="BJ95:CK95" si="225">SUM(BJ71:BJ94)</f>
        <v>1</v>
      </c>
      <c r="BK95" s="155">
        <f t="shared" si="225"/>
        <v>1</v>
      </c>
      <c r="BL95" s="154">
        <f t="shared" si="225"/>
        <v>1.0000000000000002</v>
      </c>
      <c r="BM95" s="155">
        <f t="shared" si="225"/>
        <v>1</v>
      </c>
      <c r="BN95" s="154">
        <f t="shared" si="225"/>
        <v>1.0000000000000002</v>
      </c>
      <c r="BO95" s="155">
        <f t="shared" si="225"/>
        <v>0.99999999999999989</v>
      </c>
      <c r="BP95" s="154">
        <f t="shared" si="225"/>
        <v>0.99999999999999989</v>
      </c>
      <c r="BQ95" s="155">
        <f t="shared" si="225"/>
        <v>1</v>
      </c>
      <c r="BR95" s="154">
        <f t="shared" si="225"/>
        <v>1</v>
      </c>
      <c r="BS95" s="155">
        <f t="shared" si="225"/>
        <v>1</v>
      </c>
      <c r="BT95" s="154">
        <f t="shared" si="225"/>
        <v>0.99999999999999989</v>
      </c>
      <c r="BU95" s="155">
        <f t="shared" si="225"/>
        <v>0.99999999999999989</v>
      </c>
      <c r="BV95" s="154">
        <f t="shared" si="225"/>
        <v>1</v>
      </c>
      <c r="BW95" s="155">
        <f t="shared" si="225"/>
        <v>0.99999999999999989</v>
      </c>
      <c r="BX95" s="154">
        <f t="shared" si="225"/>
        <v>1.0000000000000002</v>
      </c>
      <c r="BY95" s="155">
        <f t="shared" si="225"/>
        <v>1</v>
      </c>
      <c r="BZ95" s="154">
        <f t="shared" si="225"/>
        <v>0.99999999999999989</v>
      </c>
      <c r="CA95" s="155">
        <f t="shared" si="225"/>
        <v>1</v>
      </c>
      <c r="CB95" s="154">
        <f t="shared" si="225"/>
        <v>1</v>
      </c>
      <c r="CC95" s="155">
        <f t="shared" si="225"/>
        <v>1</v>
      </c>
      <c r="CD95" s="154">
        <f t="shared" si="225"/>
        <v>1</v>
      </c>
      <c r="CE95" s="155">
        <f t="shared" si="225"/>
        <v>1</v>
      </c>
      <c r="CF95" s="154">
        <f t="shared" si="225"/>
        <v>1</v>
      </c>
      <c r="CG95" s="155">
        <f t="shared" si="225"/>
        <v>0.99999999999999989</v>
      </c>
      <c r="CH95" s="154">
        <f t="shared" si="225"/>
        <v>1</v>
      </c>
      <c r="CI95" s="155">
        <f t="shared" si="225"/>
        <v>1</v>
      </c>
      <c r="CJ95" s="154">
        <f t="shared" si="225"/>
        <v>1</v>
      </c>
      <c r="CK95" s="155">
        <f t="shared" si="225"/>
        <v>1</v>
      </c>
    </row>
    <row r="96" spans="1:89" ht="13.5" thickTop="1" x14ac:dyDescent="0.2">
      <c r="A96" s="173"/>
    </row>
    <row r="98" spans="1:89" x14ac:dyDescent="0.2">
      <c r="A98" s="303">
        <f>+A67+1</f>
        <v>44838</v>
      </c>
      <c r="B98" s="303"/>
      <c r="C98" s="303"/>
      <c r="D98" s="303"/>
      <c r="BI98" s="308">
        <f>+BI67+1</f>
        <v>44838</v>
      </c>
      <c r="BJ98" s="308"/>
      <c r="BK98" s="308"/>
      <c r="BL98" s="308"/>
    </row>
    <row r="99" spans="1:89" ht="13.5" thickBot="1" x14ac:dyDescent="0.25">
      <c r="AE99" s="232" t="s">
        <v>84</v>
      </c>
    </row>
    <row r="100" spans="1:89" ht="14.25" thickTop="1" thickBot="1" x14ac:dyDescent="0.25">
      <c r="A100" s="299" t="s">
        <v>0</v>
      </c>
      <c r="B100" s="301" t="s">
        <v>1</v>
      </c>
      <c r="C100" s="302"/>
      <c r="D100" s="301" t="s">
        <v>2</v>
      </c>
      <c r="E100" s="302"/>
      <c r="F100" s="301" t="s">
        <v>3</v>
      </c>
      <c r="G100" s="302"/>
      <c r="H100" s="301" t="s">
        <v>4</v>
      </c>
      <c r="I100" s="302"/>
      <c r="J100" s="301" t="s">
        <v>5</v>
      </c>
      <c r="K100" s="302"/>
      <c r="L100" s="301" t="s">
        <v>6</v>
      </c>
      <c r="M100" s="302"/>
      <c r="N100" s="301" t="s">
        <v>7</v>
      </c>
      <c r="O100" s="302"/>
      <c r="P100" s="301" t="s">
        <v>8</v>
      </c>
      <c r="Q100" s="302"/>
      <c r="R100" s="301" t="s">
        <v>9</v>
      </c>
      <c r="S100" s="302"/>
      <c r="T100" s="301" t="s">
        <v>10</v>
      </c>
      <c r="U100" s="302"/>
      <c r="V100" s="301" t="s">
        <v>11</v>
      </c>
      <c r="W100" s="302"/>
      <c r="X100" s="301" t="s">
        <v>12</v>
      </c>
      <c r="Y100" s="302"/>
      <c r="Z100" s="304" t="s">
        <v>40</v>
      </c>
      <c r="AA100" s="305"/>
      <c r="AB100" s="306" t="s">
        <v>41</v>
      </c>
      <c r="AC100" s="307"/>
      <c r="AE100" s="299" t="s">
        <v>0</v>
      </c>
      <c r="AF100" s="301" t="s">
        <v>1</v>
      </c>
      <c r="AG100" s="302"/>
      <c r="AH100" s="301" t="s">
        <v>2</v>
      </c>
      <c r="AI100" s="302"/>
      <c r="AJ100" s="301" t="s">
        <v>3</v>
      </c>
      <c r="AK100" s="302"/>
      <c r="AL100" s="301" t="s">
        <v>4</v>
      </c>
      <c r="AM100" s="302"/>
      <c r="AN100" s="301" t="s">
        <v>5</v>
      </c>
      <c r="AO100" s="302"/>
      <c r="AP100" s="301" t="s">
        <v>6</v>
      </c>
      <c r="AQ100" s="302"/>
      <c r="AR100" s="301" t="s">
        <v>7</v>
      </c>
      <c r="AS100" s="302"/>
      <c r="AT100" s="301" t="s">
        <v>8</v>
      </c>
      <c r="AU100" s="302"/>
      <c r="AV100" s="301" t="s">
        <v>9</v>
      </c>
      <c r="AW100" s="302"/>
      <c r="AX100" s="301" t="s">
        <v>10</v>
      </c>
      <c r="AY100" s="302"/>
      <c r="AZ100" s="301" t="s">
        <v>11</v>
      </c>
      <c r="BA100" s="302"/>
      <c r="BB100" s="301" t="s">
        <v>12</v>
      </c>
      <c r="BC100" s="302"/>
      <c r="BD100" s="304" t="s">
        <v>40</v>
      </c>
      <c r="BE100" s="305"/>
      <c r="BF100" s="306" t="s">
        <v>41</v>
      </c>
      <c r="BG100" s="307"/>
      <c r="BI100" s="299" t="s">
        <v>0</v>
      </c>
      <c r="BJ100" s="301" t="s">
        <v>1</v>
      </c>
      <c r="BK100" s="302"/>
      <c r="BL100" s="301" t="s">
        <v>2</v>
      </c>
      <c r="BM100" s="302"/>
      <c r="BN100" s="301" t="s">
        <v>3</v>
      </c>
      <c r="BO100" s="302"/>
      <c r="BP100" s="301" t="s">
        <v>4</v>
      </c>
      <c r="BQ100" s="302"/>
      <c r="BR100" s="301" t="s">
        <v>5</v>
      </c>
      <c r="BS100" s="302"/>
      <c r="BT100" s="301" t="s">
        <v>6</v>
      </c>
      <c r="BU100" s="302"/>
      <c r="BV100" s="301" t="s">
        <v>7</v>
      </c>
      <c r="BW100" s="302"/>
      <c r="BX100" s="301" t="s">
        <v>8</v>
      </c>
      <c r="BY100" s="302"/>
      <c r="BZ100" s="301" t="s">
        <v>9</v>
      </c>
      <c r="CA100" s="302"/>
      <c r="CB100" s="301" t="s">
        <v>10</v>
      </c>
      <c r="CC100" s="302"/>
      <c r="CD100" s="301" t="s">
        <v>11</v>
      </c>
      <c r="CE100" s="302"/>
      <c r="CF100" s="301" t="s">
        <v>12</v>
      </c>
      <c r="CG100" s="302"/>
      <c r="CH100" s="304" t="s">
        <v>40</v>
      </c>
      <c r="CI100" s="305"/>
      <c r="CJ100" s="301" t="s">
        <v>41</v>
      </c>
      <c r="CK100" s="302"/>
    </row>
    <row r="101" spans="1:89" ht="15" thickTop="1" thickBot="1" x14ac:dyDescent="0.3">
      <c r="A101" s="300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0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0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3322</v>
      </c>
      <c r="AG102" s="172">
        <f t="shared" ref="AG102:AV103" si="226">SUMIF($A$9:$A$32,$AE102,C$102:C$125)</f>
        <v>1294</v>
      </c>
      <c r="AH102" s="126">
        <f t="shared" si="226"/>
        <v>1331</v>
      </c>
      <c r="AI102" s="166">
        <f t="shared" si="226"/>
        <v>1250</v>
      </c>
      <c r="AJ102" s="125">
        <f t="shared" si="226"/>
        <v>3143</v>
      </c>
      <c r="AK102" s="127">
        <f t="shared" si="226"/>
        <v>1514</v>
      </c>
      <c r="AL102" s="126">
        <f t="shared" si="226"/>
        <v>4255</v>
      </c>
      <c r="AM102" s="166">
        <f t="shared" si="226"/>
        <v>2446</v>
      </c>
      <c r="AN102" s="125">
        <f t="shared" si="226"/>
        <v>297</v>
      </c>
      <c r="AO102" s="127">
        <f t="shared" si="226"/>
        <v>1076</v>
      </c>
      <c r="AP102" s="126">
        <f t="shared" si="226"/>
        <v>1190</v>
      </c>
      <c r="AQ102" s="125">
        <f t="shared" si="226"/>
        <v>3598</v>
      </c>
      <c r="AR102" s="165">
        <f t="shared" si="226"/>
        <v>3286</v>
      </c>
      <c r="AS102" s="167">
        <f t="shared" si="226"/>
        <v>4360</v>
      </c>
      <c r="AT102" s="125">
        <f t="shared" si="226"/>
        <v>2435</v>
      </c>
      <c r="AU102" s="127">
        <f t="shared" si="226"/>
        <v>2289</v>
      </c>
      <c r="AV102" s="126">
        <f t="shared" si="226"/>
        <v>2633</v>
      </c>
      <c r="AW102" s="166">
        <f t="shared" ref="AW102:BE103" si="227">SUMIF($A$9:$A$32,$AE102,S$102:S$125)</f>
        <v>1944</v>
      </c>
      <c r="AX102" s="125">
        <f t="shared" si="227"/>
        <v>409</v>
      </c>
      <c r="AY102" s="127">
        <f t="shared" si="227"/>
        <v>1392</v>
      </c>
      <c r="AZ102" s="126">
        <f t="shared" si="227"/>
        <v>1047</v>
      </c>
      <c r="BA102" s="166">
        <f t="shared" si="227"/>
        <v>3029</v>
      </c>
      <c r="BB102" s="125">
        <f t="shared" si="227"/>
        <v>1987</v>
      </c>
      <c r="BC102" s="127">
        <f t="shared" si="227"/>
        <v>1847</v>
      </c>
      <c r="BD102" s="170">
        <f t="shared" si="227"/>
        <v>4207</v>
      </c>
      <c r="BE102" s="171">
        <f t="shared" si="227"/>
        <v>2538</v>
      </c>
      <c r="BF102" s="156">
        <f>AF102+AH102+AJ102+AL102+AN102+AP102+AR102+AT102+AV102+AX102+AZ102+BB102+BD102</f>
        <v>29542</v>
      </c>
      <c r="BG102" s="157">
        <f>AG102+AI102+AK102+AM102+AO102+AQ102+AS102+AU102+AW102+AY102+BA102+BC102+BE102</f>
        <v>28577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75">
        <v>410</v>
      </c>
      <c r="C103" s="176">
        <v>0</v>
      </c>
      <c r="D103" s="177">
        <v>277</v>
      </c>
      <c r="E103" s="178">
        <v>4</v>
      </c>
      <c r="F103" s="175">
        <v>752</v>
      </c>
      <c r="G103" s="179">
        <v>6</v>
      </c>
      <c r="H103" s="177">
        <v>565</v>
      </c>
      <c r="I103" s="178">
        <v>68</v>
      </c>
      <c r="J103" s="175">
        <v>7</v>
      </c>
      <c r="K103" s="179">
        <v>20</v>
      </c>
      <c r="L103" s="177">
        <v>61</v>
      </c>
      <c r="M103" s="175">
        <v>115</v>
      </c>
      <c r="N103" s="180">
        <v>241</v>
      </c>
      <c r="O103" s="181">
        <v>185</v>
      </c>
      <c r="P103" s="175">
        <v>82</v>
      </c>
      <c r="Q103" s="179">
        <v>85</v>
      </c>
      <c r="R103" s="177">
        <v>41</v>
      </c>
      <c r="S103" s="178">
        <v>108</v>
      </c>
      <c r="T103" s="175">
        <v>2</v>
      </c>
      <c r="U103" s="179">
        <v>26</v>
      </c>
      <c r="V103" s="177">
        <v>13</v>
      </c>
      <c r="W103" s="178">
        <v>1</v>
      </c>
      <c r="X103" s="175">
        <v>6</v>
      </c>
      <c r="Y103" s="179">
        <v>0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2457</v>
      </c>
      <c r="AC103" s="157">
        <f t="shared" ref="AC103:AC122" si="256">C103+E103+G103+I103+K103+M103+O103+Q103+S103+U103+W103+Y103+AA103</f>
        <v>618</v>
      </c>
      <c r="AE103" s="237" t="str">
        <f>$AE$10</f>
        <v>08:00 - 08:59</v>
      </c>
      <c r="AF103" s="125">
        <f>SUMIF($A$9:$A$32,$AE103,B$102:B$125)</f>
        <v>2845</v>
      </c>
      <c r="AG103" s="176">
        <f t="shared" si="226"/>
        <v>1125</v>
      </c>
      <c r="AH103" s="177">
        <f t="shared" si="226"/>
        <v>1020</v>
      </c>
      <c r="AI103" s="178">
        <f t="shared" si="226"/>
        <v>832</v>
      </c>
      <c r="AJ103" s="238">
        <f t="shared" si="226"/>
        <v>2513</v>
      </c>
      <c r="AK103" s="179">
        <f t="shared" si="226"/>
        <v>1126</v>
      </c>
      <c r="AL103" s="177">
        <f t="shared" si="226"/>
        <v>3383</v>
      </c>
      <c r="AM103" s="178">
        <f t="shared" si="226"/>
        <v>2232</v>
      </c>
      <c r="AN103" s="238">
        <f t="shared" si="226"/>
        <v>226</v>
      </c>
      <c r="AO103" s="179">
        <f t="shared" si="226"/>
        <v>879</v>
      </c>
      <c r="AP103" s="177">
        <f t="shared" si="226"/>
        <v>1011</v>
      </c>
      <c r="AQ103" s="238">
        <f t="shared" si="226"/>
        <v>3335</v>
      </c>
      <c r="AR103" s="180">
        <f t="shared" si="226"/>
        <v>2316</v>
      </c>
      <c r="AS103" s="181">
        <f t="shared" si="226"/>
        <v>4230</v>
      </c>
      <c r="AT103" s="238">
        <f t="shared" si="226"/>
        <v>1734</v>
      </c>
      <c r="AU103" s="179">
        <f t="shared" si="226"/>
        <v>2166</v>
      </c>
      <c r="AV103" s="177">
        <f t="shared" si="226"/>
        <v>2265</v>
      </c>
      <c r="AW103" s="178">
        <f t="shared" si="227"/>
        <v>1656</v>
      </c>
      <c r="AX103" s="238">
        <f t="shared" si="227"/>
        <v>289</v>
      </c>
      <c r="AY103" s="179">
        <f t="shared" si="227"/>
        <v>1362</v>
      </c>
      <c r="AZ103" s="177">
        <f t="shared" si="227"/>
        <v>999</v>
      </c>
      <c r="BA103" s="178">
        <f t="shared" si="227"/>
        <v>2740</v>
      </c>
      <c r="BB103" s="238">
        <f t="shared" si="227"/>
        <v>1582</v>
      </c>
      <c r="BC103" s="179">
        <f t="shared" si="227"/>
        <v>1688</v>
      </c>
      <c r="BD103" s="177">
        <f t="shared" si="227"/>
        <v>2997</v>
      </c>
      <c r="BE103" s="238">
        <f t="shared" si="227"/>
        <v>2422</v>
      </c>
      <c r="BF103" s="158">
        <f>SUM(AF103,AH103,AJ103,AL103,AN103,AP103,AR103,AT103,AV103,AX103,AZ103,BB103,BD103)</f>
        <v>23180</v>
      </c>
      <c r="BG103" s="159">
        <f>SUM(AG103,AI103,AK103,AM103,AO103,AQ103,AS103,AU103,AW103,AY103,BA103,BC103,BE103)</f>
        <v>25793</v>
      </c>
      <c r="BI103" s="136" t="s">
        <v>17</v>
      </c>
      <c r="BJ103" s="128">
        <f>B103/B126</f>
        <v>1.5315651849084797E-2</v>
      </c>
      <c r="BK103" s="129">
        <f t="shared" ref="BK103" si="257">C103/C126</f>
        <v>0</v>
      </c>
      <c r="BL103" s="130">
        <f t="shared" ref="BL103" si="258">D103/D126</f>
        <v>2.1162808465123386E-2</v>
      </c>
      <c r="BM103" s="131">
        <f t="shared" ref="BM103" si="259">E103/E126</f>
        <v>3.3272334054233906E-4</v>
      </c>
      <c r="BN103" s="128">
        <f t="shared" ref="BN103" si="260">F103/F126</f>
        <v>2.7649091844988601E-2</v>
      </c>
      <c r="BO103" s="129">
        <f t="shared" ref="BO103" si="261">G103/G126</f>
        <v>2.7491408934707902E-4</v>
      </c>
      <c r="BP103" s="130">
        <f t="shared" ref="BP103" si="262">H103/H126</f>
        <v>1.4292218961853688E-2</v>
      </c>
      <c r="BQ103" s="131">
        <f t="shared" ref="BQ103" si="263">I103/I126</f>
        <v>1.7418032786885246E-3</v>
      </c>
      <c r="BR103" s="128">
        <f t="shared" ref="BR103" si="264">J103/J126</f>
        <v>1.2442232492001421E-3</v>
      </c>
      <c r="BS103" s="129">
        <f t="shared" ref="BS103" si="265">K103/K126</f>
        <v>2.6585138907350789E-3</v>
      </c>
      <c r="BT103" s="130">
        <f t="shared" ref="BT103" si="266">L103/L126</f>
        <v>2.6834418440964281E-3</v>
      </c>
      <c r="BU103" s="128">
        <f t="shared" ref="BU103" si="267">M103/M126</f>
        <v>4.6950273536376253E-3</v>
      </c>
      <c r="BV103" s="132">
        <f t="shared" ref="BV103" si="268">N103/N126</f>
        <v>5.9984568285337382E-3</v>
      </c>
      <c r="BW103" s="133">
        <f t="shared" ref="BW103" si="269">O103/O126</f>
        <v>4.3568367010503508E-3</v>
      </c>
      <c r="BX103" s="128">
        <f t="shared" ref="BX103" si="270">P103/P126</f>
        <v>4.1334811977013809E-3</v>
      </c>
      <c r="BY103" s="129">
        <f t="shared" ref="BY103" si="271">Q103/Q126</f>
        <v>4.0576666030169945E-3</v>
      </c>
      <c r="BZ103" s="130">
        <f t="shared" ref="BZ103" si="272">R103/R126</f>
        <v>1.7258797777403604E-3</v>
      </c>
      <c r="CA103" s="131">
        <f t="shared" ref="CA103" si="273">S103/S126</f>
        <v>4.6080983060971968E-3</v>
      </c>
      <c r="CB103" s="128">
        <f t="shared" ref="CB103" si="274">T103/T126</f>
        <v>3.1852205765249244E-4</v>
      </c>
      <c r="CC103" s="129">
        <f t="shared" ref="CC103" si="275">U103/U126</f>
        <v>3.2031538745842061E-3</v>
      </c>
      <c r="CD103" s="130">
        <f t="shared" ref="CD103" si="276">V103/V126</f>
        <v>6.1116073527337693E-4</v>
      </c>
      <c r="CE103" s="131">
        <f t="shared" ref="CE103" si="277">W103/W126</f>
        <v>3.7074111148185224E-5</v>
      </c>
      <c r="CF103" s="128">
        <f t="shared" ref="CF103" si="278">X103/X126</f>
        <v>3.1680658957706321E-4</v>
      </c>
      <c r="CG103" s="129">
        <f t="shared" ref="CG103" si="279">Y103/Y126</f>
        <v>0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8.1304848508914739E-3</v>
      </c>
      <c r="CK103" s="135">
        <f t="shared" ref="CK103" si="283">AC103/AC126</f>
        <v>2.0581202501715099E-3</v>
      </c>
    </row>
    <row r="104" spans="1:89" ht="13.5" thickBot="1" x14ac:dyDescent="0.25">
      <c r="A104" s="145" t="s">
        <v>18</v>
      </c>
      <c r="B104" s="182">
        <v>1715</v>
      </c>
      <c r="C104" s="183">
        <v>316</v>
      </c>
      <c r="D104" s="184">
        <v>961</v>
      </c>
      <c r="E104" s="185">
        <v>241</v>
      </c>
      <c r="F104" s="182">
        <v>2500</v>
      </c>
      <c r="G104" s="186">
        <v>466</v>
      </c>
      <c r="H104" s="184">
        <v>2185</v>
      </c>
      <c r="I104" s="185">
        <v>971</v>
      </c>
      <c r="J104" s="182">
        <v>87</v>
      </c>
      <c r="K104" s="186">
        <v>255</v>
      </c>
      <c r="L104" s="184">
        <v>665</v>
      </c>
      <c r="M104" s="182">
        <v>1002</v>
      </c>
      <c r="N104" s="187">
        <v>1830</v>
      </c>
      <c r="O104" s="188">
        <v>2251</v>
      </c>
      <c r="P104" s="182">
        <v>890</v>
      </c>
      <c r="Q104" s="186">
        <v>1113</v>
      </c>
      <c r="R104" s="184">
        <v>1065</v>
      </c>
      <c r="S104" s="185">
        <v>1083</v>
      </c>
      <c r="T104" s="182">
        <v>164</v>
      </c>
      <c r="U104" s="186">
        <v>469</v>
      </c>
      <c r="V104" s="184">
        <v>671</v>
      </c>
      <c r="W104" s="185">
        <v>1444</v>
      </c>
      <c r="X104" s="182">
        <v>930</v>
      </c>
      <c r="Y104" s="186">
        <v>799</v>
      </c>
      <c r="Z104" s="184">
        <v>2071</v>
      </c>
      <c r="AA104" s="182">
        <v>1335</v>
      </c>
      <c r="AB104" s="156">
        <f t="shared" si="255"/>
        <v>15734</v>
      </c>
      <c r="AC104" s="157">
        <f t="shared" si="256"/>
        <v>11745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6.4064251027269328E-2</v>
      </c>
      <c r="BK104" s="129">
        <f t="shared" ref="BK104" si="284">C104/C126</f>
        <v>1.2920636218669502E-2</v>
      </c>
      <c r="BL104" s="130">
        <f t="shared" ref="BL104" si="285">D104/D126</f>
        <v>7.3420429368171752E-2</v>
      </c>
      <c r="BM104" s="131">
        <f t="shared" ref="BM104" si="286">E104/E126</f>
        <v>2.0046581267675927E-2</v>
      </c>
      <c r="BN104" s="128">
        <f t="shared" ref="BN104" si="287">F104/F126</f>
        <v>9.1918523420839768E-2</v>
      </c>
      <c r="BO104" s="129">
        <f t="shared" ref="BO104" si="288">G104/G126</f>
        <v>2.1351660939289804E-2</v>
      </c>
      <c r="BP104" s="130">
        <f t="shared" ref="BP104" si="289">H104/H126</f>
        <v>5.5271678640089042E-2</v>
      </c>
      <c r="BQ104" s="131">
        <f t="shared" ref="BQ104" si="290">I104/I126</f>
        <v>2.4871926229508196E-2</v>
      </c>
      <c r="BR104" s="128">
        <f t="shared" ref="BR104" si="291">J104/J126</f>
        <v>1.5463917525773196E-2</v>
      </c>
      <c r="BS104" s="129">
        <f t="shared" ref="BS104" si="292">K104/K126</f>
        <v>3.3896052106872257E-2</v>
      </c>
      <c r="BT104" s="130">
        <f t="shared" ref="BT104" si="293">L104/L126</f>
        <v>2.9253915185641386E-2</v>
      </c>
      <c r="BU104" s="128">
        <f t="shared" ref="BU104" si="294">M104/M126</f>
        <v>4.0907977463868705E-2</v>
      </c>
      <c r="BV104" s="132">
        <f t="shared" ref="BV104" si="295">N104/N126</f>
        <v>4.5548448117081912E-2</v>
      </c>
      <c r="BW104" s="133">
        <f t="shared" ref="BW104" si="296">O104/O126</f>
        <v>5.3012104940888323E-2</v>
      </c>
      <c r="BX104" s="128">
        <f t="shared" ref="BX104" si="297">P104/P126</f>
        <v>4.4863393487246696E-2</v>
      </c>
      <c r="BY104" s="129">
        <f t="shared" ref="BY104" si="298">Q104/Q126</f>
        <v>5.313156387244606E-2</v>
      </c>
      <c r="BZ104" s="130">
        <f t="shared" ref="BZ104" si="299">R104/R126</f>
        <v>4.4830779592523996E-2</v>
      </c>
      <c r="CA104" s="131">
        <f t="shared" ref="CA104" si="300">S104/S126</f>
        <v>4.620898579169689E-2</v>
      </c>
      <c r="CB104" s="128">
        <f t="shared" ref="CB104" si="301">T104/T126</f>
        <v>2.611880872750438E-2</v>
      </c>
      <c r="CC104" s="129">
        <f t="shared" ref="CC104" si="302">U104/U126</f>
        <v>5.7779967968461257E-2</v>
      </c>
      <c r="CD104" s="130">
        <f t="shared" ref="CD104" si="303">V104/V126</f>
        <v>3.1545296412956607E-2</v>
      </c>
      <c r="CE104" s="131">
        <f t="shared" ref="CE104" si="304">W104/W126</f>
        <v>5.3535016497979461E-2</v>
      </c>
      <c r="CF104" s="128">
        <f t="shared" ref="CF104" si="305">X104/X126</f>
        <v>4.9105021384444794E-2</v>
      </c>
      <c r="CG104" s="129">
        <f t="shared" ref="CG104" si="306">Y104/Y126</f>
        <v>6.2534241214682637E-2</v>
      </c>
      <c r="CH104" s="130">
        <f t="shared" ref="CH104" si="307">Z104/Z126</f>
        <v>5.5989618535240204E-2</v>
      </c>
      <c r="CI104" s="128">
        <f t="shared" ref="CI104" si="308">AA104/AA126</f>
        <v>3.68794718086135E-2</v>
      </c>
      <c r="CJ104" s="134">
        <f t="shared" ref="CJ104" si="309">AB104/AB126</f>
        <v>5.2065546863624933E-2</v>
      </c>
      <c r="CK104" s="135">
        <f t="shared" ref="CK104" si="310">AC104/AC126</f>
        <v>3.9114275628259525E-2</v>
      </c>
    </row>
    <row r="105" spans="1:89" ht="14.25" thickTop="1" thickBot="1" x14ac:dyDescent="0.25">
      <c r="A105" s="136" t="s">
        <v>19</v>
      </c>
      <c r="B105" s="175">
        <v>2769</v>
      </c>
      <c r="C105" s="176">
        <v>1148</v>
      </c>
      <c r="D105" s="177">
        <v>1361</v>
      </c>
      <c r="E105" s="178">
        <v>830</v>
      </c>
      <c r="F105" s="175">
        <v>3063</v>
      </c>
      <c r="G105" s="179">
        <v>1380</v>
      </c>
      <c r="H105" s="177">
        <v>3443</v>
      </c>
      <c r="I105" s="178">
        <v>1985</v>
      </c>
      <c r="J105" s="175">
        <v>220</v>
      </c>
      <c r="K105" s="179">
        <v>793</v>
      </c>
      <c r="L105" s="177">
        <v>1250</v>
      </c>
      <c r="M105" s="175">
        <v>2416</v>
      </c>
      <c r="N105" s="180">
        <v>3138</v>
      </c>
      <c r="O105" s="181">
        <v>3783</v>
      </c>
      <c r="P105" s="175">
        <v>1930</v>
      </c>
      <c r="Q105" s="179">
        <v>2030</v>
      </c>
      <c r="R105" s="177">
        <v>2279</v>
      </c>
      <c r="S105" s="178">
        <v>1870</v>
      </c>
      <c r="T105" s="175">
        <v>341</v>
      </c>
      <c r="U105" s="179">
        <v>1137</v>
      </c>
      <c r="V105" s="177">
        <v>1284</v>
      </c>
      <c r="W105" s="178">
        <v>2765</v>
      </c>
      <c r="X105" s="175">
        <v>1987</v>
      </c>
      <c r="Y105" s="179">
        <v>1535</v>
      </c>
      <c r="Z105" s="177">
        <v>3504</v>
      </c>
      <c r="AA105" s="175">
        <v>2559</v>
      </c>
      <c r="AB105" s="156">
        <f t="shared" si="255"/>
        <v>26569</v>
      </c>
      <c r="AC105" s="157">
        <f t="shared" si="256"/>
        <v>24231</v>
      </c>
      <c r="AE105" s="229" t="s">
        <v>13</v>
      </c>
      <c r="AF105" s="20">
        <f t="shared" ref="AF105:BG105" si="311">SUM(AF102:AF104)</f>
        <v>6167</v>
      </c>
      <c r="AG105" s="21">
        <f t="shared" si="311"/>
        <v>2419</v>
      </c>
      <c r="AH105" s="20">
        <f t="shared" si="311"/>
        <v>2351</v>
      </c>
      <c r="AI105" s="21">
        <f t="shared" si="311"/>
        <v>2082</v>
      </c>
      <c r="AJ105" s="20">
        <f t="shared" si="311"/>
        <v>5656</v>
      </c>
      <c r="AK105" s="21">
        <f t="shared" si="311"/>
        <v>2640</v>
      </c>
      <c r="AL105" s="20">
        <f t="shared" si="311"/>
        <v>7638</v>
      </c>
      <c r="AM105" s="21">
        <f t="shared" si="311"/>
        <v>4678</v>
      </c>
      <c r="AN105" s="20">
        <f t="shared" si="311"/>
        <v>523</v>
      </c>
      <c r="AO105" s="21">
        <f t="shared" si="311"/>
        <v>1955</v>
      </c>
      <c r="AP105" s="20">
        <f t="shared" si="311"/>
        <v>2201</v>
      </c>
      <c r="AQ105" s="21">
        <f t="shared" si="311"/>
        <v>6933</v>
      </c>
      <c r="AR105" s="20">
        <f t="shared" si="311"/>
        <v>5602</v>
      </c>
      <c r="AS105" s="21">
        <f t="shared" si="311"/>
        <v>8590</v>
      </c>
      <c r="AT105" s="20">
        <f t="shared" si="311"/>
        <v>4169</v>
      </c>
      <c r="AU105" s="21">
        <f t="shared" si="311"/>
        <v>4455</v>
      </c>
      <c r="AV105" s="20">
        <f t="shared" si="311"/>
        <v>4898</v>
      </c>
      <c r="AW105" s="21">
        <f t="shared" si="311"/>
        <v>3600</v>
      </c>
      <c r="AX105" s="20">
        <f t="shared" si="311"/>
        <v>698</v>
      </c>
      <c r="AY105" s="21">
        <f t="shared" si="311"/>
        <v>2754</v>
      </c>
      <c r="AZ105" s="20">
        <f t="shared" si="311"/>
        <v>2046</v>
      </c>
      <c r="BA105" s="21">
        <f t="shared" si="311"/>
        <v>5769</v>
      </c>
      <c r="BB105" s="20">
        <f t="shared" si="311"/>
        <v>3569</v>
      </c>
      <c r="BC105" s="21">
        <f t="shared" si="311"/>
        <v>3535</v>
      </c>
      <c r="BD105" s="20">
        <f t="shared" si="311"/>
        <v>7204</v>
      </c>
      <c r="BE105" s="21">
        <f t="shared" si="311"/>
        <v>4960</v>
      </c>
      <c r="BF105" s="160">
        <f t="shared" si="311"/>
        <v>52722</v>
      </c>
      <c r="BG105" s="161">
        <f t="shared" si="311"/>
        <v>54370</v>
      </c>
      <c r="BI105" s="136" t="s">
        <v>19</v>
      </c>
      <c r="BJ105" s="128">
        <f>B105/B126</f>
        <v>0.10343668285394098</v>
      </c>
      <c r="BK105" s="129">
        <f t="shared" ref="BK105" si="312">C105/C126</f>
        <v>4.6939526515925908E-2</v>
      </c>
      <c r="BL105" s="130">
        <f t="shared" ref="BL105" si="313">D105/D126</f>
        <v>0.10398044159217663</v>
      </c>
      <c r="BM105" s="131">
        <f t="shared" ref="BM105" si="314">E105/E126</f>
        <v>6.9040093162535357E-2</v>
      </c>
      <c r="BN105" s="128">
        <f t="shared" ref="BN105" si="315">F105/F126</f>
        <v>0.11261857489521289</v>
      </c>
      <c r="BO105" s="129">
        <f t="shared" ref="BO105" si="316">G105/G126</f>
        <v>6.3230240549828176E-2</v>
      </c>
      <c r="BP105" s="130">
        <f t="shared" ref="BP105" si="317">H105/H126</f>
        <v>8.7093999797632299E-2</v>
      </c>
      <c r="BQ105" s="131">
        <f t="shared" ref="BQ105" si="318">I105/I126</f>
        <v>5.0845286885245901E-2</v>
      </c>
      <c r="BR105" s="128">
        <f t="shared" ref="BR105" si="319">J105/J126</f>
        <v>3.9104159260575901E-2</v>
      </c>
      <c r="BS105" s="129">
        <f t="shared" ref="BS105" si="320">K105/K126</f>
        <v>0.10541007576764588</v>
      </c>
      <c r="BT105" s="130">
        <f t="shared" ref="BT105" si="321">L105/L126</f>
        <v>5.4988562379025163E-2</v>
      </c>
      <c r="BU105" s="128">
        <f t="shared" ref="BU105" si="322">M105/M126</f>
        <v>9.8636400751204376E-2</v>
      </c>
      <c r="BV105" s="132">
        <f t="shared" ref="BV105" si="323">N105/N126</f>
        <v>7.81043880827339E-2</v>
      </c>
      <c r="BW105" s="133">
        <f t="shared" ref="BW105" si="324">O105/O126</f>
        <v>8.9091422919316099E-2</v>
      </c>
      <c r="BX105" s="128">
        <f t="shared" ref="BX105" si="325">P105/P126</f>
        <v>9.7288033067849583E-2</v>
      </c>
      <c r="BY105" s="129">
        <f t="shared" ref="BY105" si="326">Q105/Q126</f>
        <v>9.6906625930876455E-2</v>
      </c>
      <c r="BZ105" s="130">
        <f t="shared" ref="BZ105" si="327">R105/R126</f>
        <v>9.5933658865128807E-2</v>
      </c>
      <c r="CA105" s="131">
        <f t="shared" ref="CA105" si="328">S105/S126</f>
        <v>7.9788368818534794E-2</v>
      </c>
      <c r="CB105" s="128">
        <f t="shared" ref="CB105" si="329">T105/T126</f>
        <v>5.430801082974996E-2</v>
      </c>
      <c r="CC105" s="129">
        <f t="shared" ref="CC105" si="330">U105/U126</f>
        <v>0.14007638290008623</v>
      </c>
      <c r="CD105" s="130">
        <f t="shared" ref="CD105" si="331">V105/V126</f>
        <v>6.0363875699308921E-2</v>
      </c>
      <c r="CE105" s="131">
        <f t="shared" ref="CE105" si="332">W105/W126</f>
        <v>0.10250991732473214</v>
      </c>
      <c r="CF105" s="128">
        <f t="shared" ref="CF105" si="333">X105/X126</f>
        <v>0.10491578224827076</v>
      </c>
      <c r="CG105" s="129">
        <f t="shared" ref="CG105" si="334">Y105/Y126</f>
        <v>0.12013774751506613</v>
      </c>
      <c r="CH105" s="130">
        <f t="shared" ref="CH105" si="335">Z105/Z126</f>
        <v>9.4730865933115249E-2</v>
      </c>
      <c r="CI105" s="128">
        <f t="shared" ref="CI105" si="336">AA105/AA126</f>
        <v>7.0692560567971491E-2</v>
      </c>
      <c r="CJ105" s="134">
        <f t="shared" ref="CJ105" si="337">AB105/AB126</f>
        <v>8.7919760685118267E-2</v>
      </c>
      <c r="CK105" s="135">
        <f t="shared" ref="CK105" si="338">AC105/AC126</f>
        <v>8.0696297381724694E-2</v>
      </c>
    </row>
    <row r="106" spans="1:89" ht="13.5" thickTop="1" x14ac:dyDescent="0.2">
      <c r="A106" s="145" t="s">
        <v>20</v>
      </c>
      <c r="B106" s="182">
        <v>3322</v>
      </c>
      <c r="C106" s="183">
        <v>1294</v>
      </c>
      <c r="D106" s="184">
        <v>1331</v>
      </c>
      <c r="E106" s="185">
        <v>1250</v>
      </c>
      <c r="F106" s="182">
        <v>3143</v>
      </c>
      <c r="G106" s="186">
        <v>1514</v>
      </c>
      <c r="H106" s="184">
        <v>4255</v>
      </c>
      <c r="I106" s="185">
        <v>2446</v>
      </c>
      <c r="J106" s="182">
        <v>297</v>
      </c>
      <c r="K106" s="186">
        <v>1076</v>
      </c>
      <c r="L106" s="184">
        <v>1190</v>
      </c>
      <c r="M106" s="182">
        <v>3598</v>
      </c>
      <c r="N106" s="187">
        <v>3286</v>
      </c>
      <c r="O106" s="188">
        <v>4360</v>
      </c>
      <c r="P106" s="182">
        <v>2435</v>
      </c>
      <c r="Q106" s="186">
        <v>2289</v>
      </c>
      <c r="R106" s="184">
        <v>2633</v>
      </c>
      <c r="S106" s="185">
        <v>1944</v>
      </c>
      <c r="T106" s="182">
        <v>409</v>
      </c>
      <c r="U106" s="186">
        <v>1392</v>
      </c>
      <c r="V106" s="184">
        <v>1047</v>
      </c>
      <c r="W106" s="185">
        <v>3029</v>
      </c>
      <c r="X106" s="182">
        <v>1987</v>
      </c>
      <c r="Y106" s="186">
        <v>1847</v>
      </c>
      <c r="Z106" s="184">
        <v>4207</v>
      </c>
      <c r="AA106" s="182">
        <v>2538</v>
      </c>
      <c r="AB106" s="156">
        <f t="shared" si="255"/>
        <v>29542</v>
      </c>
      <c r="AC106" s="157">
        <f t="shared" si="256"/>
        <v>28577</v>
      </c>
      <c r="BI106" s="145" t="s">
        <v>20</v>
      </c>
      <c r="BJ106" s="128">
        <f>B106/B126</f>
        <v>0.12409413522599926</v>
      </c>
      <c r="BK106" s="129">
        <f t="shared" ref="BK106" si="339">C106/C126</f>
        <v>5.2909187553665617E-2</v>
      </c>
      <c r="BL106" s="130">
        <f t="shared" ref="BL106" si="340">D106/D126</f>
        <v>0.10168844067537627</v>
      </c>
      <c r="BM106" s="131">
        <f t="shared" ref="BM106" si="341">E106/E126</f>
        <v>0.10397604391948095</v>
      </c>
      <c r="BN106" s="128">
        <f t="shared" ref="BN106" si="342">F106/F126</f>
        <v>0.11555996764467975</v>
      </c>
      <c r="BO106" s="129">
        <f t="shared" ref="BO106" si="343">G106/G126</f>
        <v>6.9369988545246272E-2</v>
      </c>
      <c r="BP106" s="130">
        <f t="shared" ref="BP106" si="344">H106/H126</f>
        <v>0.10763432156227866</v>
      </c>
      <c r="BQ106" s="131">
        <f t="shared" ref="BQ106" si="345">I106/I126</f>
        <v>6.2653688524590162E-2</v>
      </c>
      <c r="BR106" s="128">
        <f t="shared" ref="BR106" si="346">J106/J126</f>
        <v>5.2790615001777459E-2</v>
      </c>
      <c r="BS106" s="129">
        <f t="shared" ref="BS106" si="347">K106/K126</f>
        <v>0.14302804732154725</v>
      </c>
      <c r="BT106" s="130">
        <f t="shared" ref="BT106" si="348">L106/L126</f>
        <v>5.2349111384831955E-2</v>
      </c>
      <c r="BU106" s="128">
        <f t="shared" ref="BU106" si="349">M106/M126</f>
        <v>0.14689311668163632</v>
      </c>
      <c r="BV106" s="132">
        <f t="shared" ref="BV106" si="350">N106/N126</f>
        <v>8.1788087711874957E-2</v>
      </c>
      <c r="BW106" s="133">
        <f t="shared" ref="BW106" si="351">O106/O126</f>
        <v>0.10268004333286232</v>
      </c>
      <c r="BX106" s="128">
        <f t="shared" ref="BX106" si="352">P106/P126</f>
        <v>0.12274422824881541</v>
      </c>
      <c r="BY106" s="129">
        <f t="shared" ref="BY106" si="353">Q106/Q126</f>
        <v>0.10927057475654001</v>
      </c>
      <c r="BZ106" s="130">
        <f t="shared" ref="BZ106" si="354">R106/R126</f>
        <v>0.11083515743391144</v>
      </c>
      <c r="CA106" s="131">
        <f t="shared" ref="CA106" si="355">S106/S126</f>
        <v>8.2945769509749537E-2</v>
      </c>
      <c r="CB106" s="128">
        <f t="shared" ref="CB106" si="356">T106/T126</f>
        <v>6.5137760789934704E-2</v>
      </c>
      <c r="CC106" s="129">
        <f t="shared" ref="CC106" si="357">U106/U126</f>
        <v>0.17149193051620057</v>
      </c>
      <c r="CD106" s="130">
        <f t="shared" ref="CD106" si="358">V106/V126</f>
        <v>4.9221945371632742E-2</v>
      </c>
      <c r="CE106" s="131">
        <f t="shared" ref="CE106" si="359">W106/W126</f>
        <v>0.11229748266785304</v>
      </c>
      <c r="CF106" s="128">
        <f t="shared" ref="CF106" si="360">X106/X126</f>
        <v>0.10491578224827076</v>
      </c>
      <c r="CG106" s="129">
        <f t="shared" ref="CG106" si="361">Y106/Y126</f>
        <v>0.14455662518588089</v>
      </c>
      <c r="CH106" s="130">
        <f t="shared" ref="CH106" si="362">Z106/Z126</f>
        <v>0.11373651626159129</v>
      </c>
      <c r="CI106" s="128">
        <f t="shared" ref="CI106" si="363">AA106/AA126</f>
        <v>7.0112434045139366E-2</v>
      </c>
      <c r="CJ106" s="134">
        <f t="shared" ref="CJ106" si="364">AB106/AB126</f>
        <v>9.7757746628016257E-2</v>
      </c>
      <c r="CK106" s="135">
        <f t="shared" ref="CK106" si="365">AC106/AC126</f>
        <v>9.5169744966264139E-2</v>
      </c>
    </row>
    <row r="107" spans="1:89" ht="13.5" thickBot="1" x14ac:dyDescent="0.25">
      <c r="A107" s="136" t="s">
        <v>21</v>
      </c>
      <c r="B107" s="175">
        <v>2845</v>
      </c>
      <c r="C107" s="176">
        <v>1125</v>
      </c>
      <c r="D107" s="177">
        <v>1020</v>
      </c>
      <c r="E107" s="178">
        <v>832</v>
      </c>
      <c r="F107" s="175">
        <v>2513</v>
      </c>
      <c r="G107" s="179">
        <v>1126</v>
      </c>
      <c r="H107" s="177">
        <v>3383</v>
      </c>
      <c r="I107" s="178">
        <v>2232</v>
      </c>
      <c r="J107" s="175">
        <v>226</v>
      </c>
      <c r="K107" s="179">
        <v>879</v>
      </c>
      <c r="L107" s="177">
        <v>1011</v>
      </c>
      <c r="M107" s="175">
        <v>3335</v>
      </c>
      <c r="N107" s="180">
        <v>2316</v>
      </c>
      <c r="O107" s="181">
        <v>4230</v>
      </c>
      <c r="P107" s="175">
        <v>1734</v>
      </c>
      <c r="Q107" s="179">
        <v>2166</v>
      </c>
      <c r="R107" s="177">
        <v>2265</v>
      </c>
      <c r="S107" s="178">
        <v>1656</v>
      </c>
      <c r="T107" s="175">
        <v>289</v>
      </c>
      <c r="U107" s="179">
        <v>1362</v>
      </c>
      <c r="V107" s="177">
        <v>999</v>
      </c>
      <c r="W107" s="178">
        <v>2740</v>
      </c>
      <c r="X107" s="175">
        <v>1582</v>
      </c>
      <c r="Y107" s="179">
        <v>1688</v>
      </c>
      <c r="Z107" s="177">
        <v>2997</v>
      </c>
      <c r="AA107" s="175">
        <v>2422</v>
      </c>
      <c r="AB107" s="156">
        <f t="shared" si="255"/>
        <v>23180</v>
      </c>
      <c r="AC107" s="157">
        <f t="shared" si="256"/>
        <v>25793</v>
      </c>
      <c r="AE107" s="232" t="s">
        <v>85</v>
      </c>
      <c r="BI107" s="136" t="s">
        <v>21</v>
      </c>
      <c r="BJ107" s="128">
        <f>B107/B126</f>
        <v>0.10627568173328353</v>
      </c>
      <c r="BK107" s="129">
        <f t="shared" ref="BK107" si="366">C107/C126</f>
        <v>4.5999100462035411E-2</v>
      </c>
      <c r="BL107" s="130">
        <f t="shared" ref="BL107" si="367">D107/D126</f>
        <v>7.792803117121247E-2</v>
      </c>
      <c r="BM107" s="131">
        <f t="shared" ref="BM107" si="368">E107/E126</f>
        <v>6.9206454832806519E-2</v>
      </c>
      <c r="BN107" s="128">
        <f t="shared" ref="BN107" si="369">F107/F126</f>
        <v>9.2396499742628133E-2</v>
      </c>
      <c r="BO107" s="129">
        <f t="shared" ref="BO107" si="370">G107/G126</f>
        <v>5.1592210767468498E-2</v>
      </c>
      <c r="BP107" s="130">
        <f t="shared" ref="BP107" si="371">H107/H126</f>
        <v>8.5576242031771735E-2</v>
      </c>
      <c r="BQ107" s="131">
        <f t="shared" ref="BQ107" si="372">I107/I126</f>
        <v>5.717213114754098E-2</v>
      </c>
      <c r="BR107" s="128">
        <f t="shared" ref="BR107" si="373">J107/J126</f>
        <v>4.0170636331318878E-2</v>
      </c>
      <c r="BS107" s="129">
        <f t="shared" ref="BS107" si="374">K107/K126</f>
        <v>0.11684168549780673</v>
      </c>
      <c r="BT107" s="130">
        <f t="shared" ref="BT107" si="375">L107/L126</f>
        <v>4.4474749252155554E-2</v>
      </c>
      <c r="BU107" s="128">
        <f t="shared" ref="BU107" si="376">M107/M126</f>
        <v>0.13615579325549115</v>
      </c>
      <c r="BV107" s="132">
        <f t="shared" ref="BV107" si="377">N107/N126</f>
        <v>5.7644921223585631E-2</v>
      </c>
      <c r="BW107" s="133">
        <f t="shared" ref="BW107" si="378">O107/O126</f>
        <v>9.9618482407799913E-2</v>
      </c>
      <c r="BX107" s="128">
        <f t="shared" ref="BX107" si="379">P107/P126</f>
        <v>8.7408004839197501E-2</v>
      </c>
      <c r="BY107" s="129">
        <f t="shared" ref="BY107" si="380">Q107/Q126</f>
        <v>0.10339889249570365</v>
      </c>
      <c r="BZ107" s="130">
        <f t="shared" ref="BZ107" si="381">R107/R126</f>
        <v>9.534433406297356E-2</v>
      </c>
      <c r="CA107" s="131">
        <f t="shared" ref="CA107" si="382">S107/S126</f>
        <v>7.0657507360157024E-2</v>
      </c>
      <c r="CB107" s="128">
        <f t="shared" ref="CB107" si="383">T107/T126</f>
        <v>4.602643733078516E-2</v>
      </c>
      <c r="CC107" s="129">
        <f t="shared" ref="CC107" si="384">U107/U126</f>
        <v>0.16779598373783416</v>
      </c>
      <c r="CD107" s="130">
        <f t="shared" ref="CD107" si="385">V107/V126</f>
        <v>4.6965351887546428E-2</v>
      </c>
      <c r="CE107" s="131">
        <f t="shared" ref="CE107" si="386">W107/W126</f>
        <v>0.10158306454602752</v>
      </c>
      <c r="CF107" s="128">
        <f t="shared" ref="CF107" si="387">X107/X126</f>
        <v>8.3531337451818996E-2</v>
      </c>
      <c r="CG107" s="129">
        <f t="shared" ref="CG107" si="388">Y107/Y126</f>
        <v>0.13211238944979259</v>
      </c>
      <c r="CH107" s="130">
        <f t="shared" ref="CH107" si="389">Z107/Z126</f>
        <v>8.1024088242450457E-2</v>
      </c>
      <c r="CI107" s="128">
        <f t="shared" ref="CI107" si="390">AA107/AA126</f>
        <v>6.6907925633304791E-2</v>
      </c>
      <c r="CJ107" s="134">
        <f t="shared" ref="CJ107" si="391">AB107/AB126</f>
        <v>7.6705184714556118E-2</v>
      </c>
      <c r="CK107" s="135">
        <f t="shared" ref="CK107" si="392">AC107/AC126</f>
        <v>8.5898212965491522E-2</v>
      </c>
    </row>
    <row r="108" spans="1:89" ht="14.25" thickTop="1" thickBot="1" x14ac:dyDescent="0.25">
      <c r="A108" s="145" t="s">
        <v>22</v>
      </c>
      <c r="B108" s="182">
        <v>1823</v>
      </c>
      <c r="C108" s="183">
        <v>1009</v>
      </c>
      <c r="D108" s="184">
        <v>705</v>
      </c>
      <c r="E108" s="185">
        <v>674</v>
      </c>
      <c r="F108" s="182">
        <v>1667</v>
      </c>
      <c r="G108" s="186">
        <v>951</v>
      </c>
      <c r="H108" s="184">
        <v>2751</v>
      </c>
      <c r="I108" s="185">
        <v>2009</v>
      </c>
      <c r="J108" s="182">
        <v>243</v>
      </c>
      <c r="K108" s="186">
        <v>782</v>
      </c>
      <c r="L108" s="184">
        <v>761</v>
      </c>
      <c r="M108" s="182">
        <v>2205</v>
      </c>
      <c r="N108" s="187">
        <v>2045</v>
      </c>
      <c r="O108" s="188">
        <v>2922</v>
      </c>
      <c r="P108" s="182">
        <v>1158</v>
      </c>
      <c r="Q108" s="186">
        <v>1244</v>
      </c>
      <c r="R108" s="184">
        <v>1728</v>
      </c>
      <c r="S108" s="185">
        <v>1290</v>
      </c>
      <c r="T108" s="182">
        <v>249</v>
      </c>
      <c r="U108" s="186">
        <v>603</v>
      </c>
      <c r="V108" s="184">
        <v>778</v>
      </c>
      <c r="W108" s="185">
        <v>2084</v>
      </c>
      <c r="X108" s="182">
        <v>1174</v>
      </c>
      <c r="Y108" s="186">
        <v>966</v>
      </c>
      <c r="Z108" s="184">
        <v>2478</v>
      </c>
      <c r="AA108" s="182">
        <v>2463</v>
      </c>
      <c r="AB108" s="156">
        <f t="shared" si="255"/>
        <v>17560</v>
      </c>
      <c r="AC108" s="157">
        <f t="shared" si="256"/>
        <v>19202</v>
      </c>
      <c r="AE108" s="299" t="s">
        <v>0</v>
      </c>
      <c r="AF108" s="301" t="s">
        <v>1</v>
      </c>
      <c r="AG108" s="302"/>
      <c r="AH108" s="301" t="s">
        <v>2</v>
      </c>
      <c r="AI108" s="302"/>
      <c r="AJ108" s="301" t="s">
        <v>3</v>
      </c>
      <c r="AK108" s="302"/>
      <c r="AL108" s="301" t="s">
        <v>4</v>
      </c>
      <c r="AM108" s="302"/>
      <c r="AN108" s="301" t="s">
        <v>5</v>
      </c>
      <c r="AO108" s="302"/>
      <c r="AP108" s="301" t="s">
        <v>6</v>
      </c>
      <c r="AQ108" s="302"/>
      <c r="AR108" s="301" t="s">
        <v>7</v>
      </c>
      <c r="AS108" s="302"/>
      <c r="AT108" s="301" t="s">
        <v>8</v>
      </c>
      <c r="AU108" s="302"/>
      <c r="AV108" s="301" t="s">
        <v>9</v>
      </c>
      <c r="AW108" s="302"/>
      <c r="AX108" s="301" t="s">
        <v>10</v>
      </c>
      <c r="AY108" s="302"/>
      <c r="AZ108" s="301" t="s">
        <v>11</v>
      </c>
      <c r="BA108" s="302"/>
      <c r="BB108" s="301" t="s">
        <v>12</v>
      </c>
      <c r="BC108" s="302"/>
      <c r="BD108" s="304" t="s">
        <v>40</v>
      </c>
      <c r="BE108" s="305"/>
      <c r="BF108" s="306" t="s">
        <v>41</v>
      </c>
      <c r="BG108" s="307"/>
      <c r="BI108" s="145" t="s">
        <v>22</v>
      </c>
      <c r="BJ108" s="128">
        <f>B108/B126</f>
        <v>6.8098617855808743E-2</v>
      </c>
      <c r="BK108" s="129">
        <f t="shared" ref="BK108" si="393">C108/C126</f>
        <v>4.1256082103283312E-2</v>
      </c>
      <c r="BL108" s="130">
        <f t="shared" ref="BL108" si="394">D108/D126</f>
        <v>5.3862021544808618E-2</v>
      </c>
      <c r="BM108" s="131">
        <f t="shared" ref="BM108" si="395">E108/E126</f>
        <v>5.6063882881384128E-2</v>
      </c>
      <c r="BN108" s="128">
        <f t="shared" ref="BN108" si="396">F108/F126</f>
        <v>6.1291271417015958E-2</v>
      </c>
      <c r="BO108" s="129">
        <f t="shared" ref="BO108" si="397">G108/G126</f>
        <v>4.3573883161512027E-2</v>
      </c>
      <c r="BP108" s="130">
        <f t="shared" ref="BP108" si="398">H108/H126</f>
        <v>6.9589193564707066E-2</v>
      </c>
      <c r="BQ108" s="131">
        <f t="shared" ref="BQ108" si="399">I108/I126</f>
        <v>5.1460040983606556E-2</v>
      </c>
      <c r="BR108" s="128">
        <f t="shared" ref="BR108" si="400">J108/J126</f>
        <v>4.3192321365090651E-2</v>
      </c>
      <c r="BS108" s="129">
        <f t="shared" ref="BS108" si="401">K108/K126</f>
        <v>0.10394789312774159</v>
      </c>
      <c r="BT108" s="130">
        <f t="shared" ref="BT108" si="402">L108/L126</f>
        <v>3.347703677635052E-2</v>
      </c>
      <c r="BU108" s="128">
        <f t="shared" ref="BU108" si="403">M108/M126</f>
        <v>9.0022046215399693E-2</v>
      </c>
      <c r="BV108" s="132">
        <f t="shared" ref="BV108" si="404">N108/N126</f>
        <v>5.0899768524280062E-2</v>
      </c>
      <c r="BW108" s="133">
        <f t="shared" ref="BW108" si="405">O108/O126</f>
        <v>6.8814469407941212E-2</v>
      </c>
      <c r="BX108" s="128">
        <f t="shared" ref="BX108" si="406">P108/P126</f>
        <v>5.8372819840709751E-2</v>
      </c>
      <c r="BY108" s="129">
        <f t="shared" ref="BY108" si="407">Q108/Q126</f>
        <v>5.9385144166507545E-2</v>
      </c>
      <c r="BZ108" s="130">
        <f t="shared" ref="BZ108" si="408">R108/R126</f>
        <v>7.2739518437447387E-2</v>
      </c>
      <c r="CA108" s="131">
        <f t="shared" ref="CA108" si="409">S108/S126</f>
        <v>5.5041174211716518E-2</v>
      </c>
      <c r="CB108" s="128">
        <f t="shared" ref="CB108" si="410">T108/T126</f>
        <v>3.9655996177735311E-2</v>
      </c>
      <c r="CC108" s="129">
        <f t="shared" ref="CC108" si="411">U108/U126</f>
        <v>7.4288530245164464E-2</v>
      </c>
      <c r="CD108" s="130">
        <f t="shared" ref="CD108" si="412">V108/V126</f>
        <v>3.6575619387899015E-2</v>
      </c>
      <c r="CE108" s="131">
        <f t="shared" ref="CE108" si="413">W108/W126</f>
        <v>7.7262447632818004E-2</v>
      </c>
      <c r="CF108" s="128">
        <f t="shared" ref="CF108" si="414">X108/X126</f>
        <v>6.19884893605787E-2</v>
      </c>
      <c r="CG108" s="129">
        <f t="shared" ref="CG108" si="415">Y108/Y126</f>
        <v>7.5604602019253342E-2</v>
      </c>
      <c r="CH108" s="130">
        <f t="shared" ref="CH108" si="416">Z108/Z126</f>
        <v>6.6992889778042117E-2</v>
      </c>
      <c r="CI108" s="128">
        <f t="shared" ref="CI108" si="417">AA108/AA126</f>
        <v>6.8040553606453211E-2</v>
      </c>
      <c r="CJ108" s="134">
        <f t="shared" ref="CJ108" si="418">AB108/AB126</f>
        <v>5.8107982898516194E-2</v>
      </c>
      <c r="CK108" s="135">
        <f t="shared" ref="CK108" si="419">AC108/AC126</f>
        <v>6.3948260588662362E-2</v>
      </c>
    </row>
    <row r="109" spans="1:89" ht="15" thickTop="1" thickBot="1" x14ac:dyDescent="0.3">
      <c r="A109" s="136" t="s">
        <v>23</v>
      </c>
      <c r="B109" s="175">
        <v>1283</v>
      </c>
      <c r="C109" s="176">
        <v>1023</v>
      </c>
      <c r="D109" s="177">
        <v>536</v>
      </c>
      <c r="E109" s="178">
        <v>498</v>
      </c>
      <c r="F109" s="175">
        <v>1504</v>
      </c>
      <c r="G109" s="179">
        <v>779</v>
      </c>
      <c r="H109" s="177">
        <v>2065</v>
      </c>
      <c r="I109" s="178">
        <v>1606</v>
      </c>
      <c r="J109" s="175">
        <v>200</v>
      </c>
      <c r="K109" s="179">
        <v>562</v>
      </c>
      <c r="L109" s="177">
        <v>737</v>
      </c>
      <c r="M109" s="175">
        <v>1402</v>
      </c>
      <c r="N109" s="180">
        <v>1590</v>
      </c>
      <c r="O109" s="181">
        <v>2259</v>
      </c>
      <c r="P109" s="175">
        <v>1016</v>
      </c>
      <c r="Q109" s="179">
        <v>947</v>
      </c>
      <c r="R109" s="177">
        <v>1330</v>
      </c>
      <c r="S109" s="178">
        <v>1072</v>
      </c>
      <c r="T109" s="175">
        <v>289</v>
      </c>
      <c r="U109" s="179">
        <v>327</v>
      </c>
      <c r="V109" s="177">
        <v>638</v>
      </c>
      <c r="W109" s="178">
        <v>1615</v>
      </c>
      <c r="X109" s="175">
        <v>881</v>
      </c>
      <c r="Y109" s="179">
        <v>582</v>
      </c>
      <c r="Z109" s="177">
        <v>2061</v>
      </c>
      <c r="AA109" s="175">
        <v>2037</v>
      </c>
      <c r="AB109" s="156">
        <f t="shared" si="255"/>
        <v>14130</v>
      </c>
      <c r="AC109" s="157">
        <f t="shared" si="256"/>
        <v>14709</v>
      </c>
      <c r="AE109" s="300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4.7926783713111695E-2</v>
      </c>
      <c r="BK109" s="129">
        <f t="shared" ref="BK109" si="420">C109/C126</f>
        <v>4.1828515353477529E-2</v>
      </c>
      <c r="BL109" s="130">
        <f t="shared" ref="BL109" si="421">D109/D126</f>
        <v>4.0950416380166554E-2</v>
      </c>
      <c r="BM109" s="131">
        <f t="shared" ref="BM109" si="422">E109/E126</f>
        <v>4.1424055897521211E-2</v>
      </c>
      <c r="BN109" s="128">
        <f t="shared" ref="BN109" si="423">F109/F126</f>
        <v>5.5298183689977201E-2</v>
      </c>
      <c r="BO109" s="129">
        <f t="shared" ref="BO109" si="424">G109/G126</f>
        <v>3.5693012600229092E-2</v>
      </c>
      <c r="BP109" s="130">
        <f t="shared" ref="BP109" si="425">H109/H126</f>
        <v>5.2236163108367907E-2</v>
      </c>
      <c r="BQ109" s="131">
        <f t="shared" ref="BQ109" si="426">I109/I126</f>
        <v>4.1137295081967215E-2</v>
      </c>
      <c r="BR109" s="128">
        <f t="shared" ref="BR109" si="427">J109/J126</f>
        <v>3.5549235691432632E-2</v>
      </c>
      <c r="BS109" s="129">
        <f t="shared" ref="BS109" si="428">K109/K126</f>
        <v>7.4704240329655724E-2</v>
      </c>
      <c r="BT109" s="130">
        <f t="shared" ref="BT109" si="429">L109/L126</f>
        <v>3.2421256378673234E-2</v>
      </c>
      <c r="BU109" s="128">
        <f t="shared" ref="BU109" si="430">M109/M126</f>
        <v>5.7238507389564791E-2</v>
      </c>
      <c r="BV109" s="132">
        <f t="shared" ref="BV109" si="431">N109/N126</f>
        <v>3.9574881150907237E-2</v>
      </c>
      <c r="BW109" s="133">
        <f t="shared" ref="BW109" si="432">O109/O126</f>
        <v>5.3200508690122932E-2</v>
      </c>
      <c r="BX109" s="128">
        <f t="shared" ref="BX109" si="433">P109/P126</f>
        <v>5.1214840205665892E-2</v>
      </c>
      <c r="BY109" s="129">
        <f t="shared" ref="BY109" si="434">Q109/Q126</f>
        <v>4.520717968302463E-2</v>
      </c>
      <c r="BZ109" s="130">
        <f t="shared" ref="BZ109" si="435">R109/R126</f>
        <v>5.5985856204748274E-2</v>
      </c>
      <c r="CA109" s="131">
        <f t="shared" ref="CA109" si="436">S109/S126</f>
        <v>4.5739642445705511E-2</v>
      </c>
      <c r="CB109" s="128">
        <f t="shared" ref="CB109" si="437">T109/T126</f>
        <v>4.602643733078516E-2</v>
      </c>
      <c r="CC109" s="129">
        <f t="shared" ref="CC109" si="438">U109/U126</f>
        <v>4.028581988419367E-2</v>
      </c>
      <c r="CD109" s="130">
        <f t="shared" ref="CD109" si="439">V109/V126</f>
        <v>2.9993888392647265E-2</v>
      </c>
      <c r="CE109" s="131">
        <f t="shared" ref="CE109" si="440">W109/W126</f>
        <v>5.9874689504319137E-2</v>
      </c>
      <c r="CF109" s="128">
        <f t="shared" ref="CF109" si="441">X109/X126</f>
        <v>4.6517767569565445E-2</v>
      </c>
      <c r="CG109" s="129">
        <f t="shared" ref="CG109" si="442">Y109/Y126</f>
        <v>4.5550598732096735E-2</v>
      </c>
      <c r="CH109" s="130">
        <f t="shared" ref="CH109" si="443">Z109/Z126</f>
        <v>5.5719267890453922E-2</v>
      </c>
      <c r="CI109" s="128">
        <f t="shared" ref="CI109" si="444">AA109/AA126</f>
        <v>5.6272272714715875E-2</v>
      </c>
      <c r="CJ109" s="134">
        <f t="shared" ref="CJ109" si="445">AB109/AB126</f>
        <v>4.6757733391573679E-2</v>
      </c>
      <c r="CK109" s="135">
        <f t="shared" ref="CK109" si="446">AC109/AC126</f>
        <v>4.8985260129082102E-2</v>
      </c>
    </row>
    <row r="110" spans="1:89" ht="13.5" thickTop="1" x14ac:dyDescent="0.2">
      <c r="A110" s="145" t="s">
        <v>24</v>
      </c>
      <c r="B110" s="189">
        <v>1231</v>
      </c>
      <c r="C110" s="183">
        <v>990</v>
      </c>
      <c r="D110" s="184">
        <v>617</v>
      </c>
      <c r="E110" s="185">
        <v>533</v>
      </c>
      <c r="F110" s="182">
        <v>1471</v>
      </c>
      <c r="G110" s="186">
        <v>668</v>
      </c>
      <c r="H110" s="184">
        <v>2004</v>
      </c>
      <c r="I110" s="185">
        <v>1760</v>
      </c>
      <c r="J110" s="182">
        <v>258</v>
      </c>
      <c r="K110" s="186">
        <v>347</v>
      </c>
      <c r="L110" s="184">
        <v>710</v>
      </c>
      <c r="M110" s="182">
        <v>1248</v>
      </c>
      <c r="N110" s="187">
        <v>1762</v>
      </c>
      <c r="O110" s="190">
        <v>1972</v>
      </c>
      <c r="P110" s="182">
        <v>1059</v>
      </c>
      <c r="Q110" s="186">
        <v>778</v>
      </c>
      <c r="R110" s="184">
        <v>1189</v>
      </c>
      <c r="S110" s="185">
        <v>1165</v>
      </c>
      <c r="T110" s="182">
        <v>222</v>
      </c>
      <c r="U110" s="186">
        <v>325</v>
      </c>
      <c r="V110" s="184">
        <v>710</v>
      </c>
      <c r="W110" s="191">
        <v>1589</v>
      </c>
      <c r="X110" s="182">
        <v>872</v>
      </c>
      <c r="Y110" s="186">
        <v>536</v>
      </c>
      <c r="Z110" s="184">
        <v>2046</v>
      </c>
      <c r="AA110" s="182">
        <v>2127</v>
      </c>
      <c r="AB110" s="156">
        <f t="shared" si="255"/>
        <v>14151</v>
      </c>
      <c r="AC110" s="157">
        <f t="shared" si="256"/>
        <v>14038</v>
      </c>
      <c r="AE110" s="235" t="str">
        <f>$AE$17</f>
        <v>17:00 - 17:59</v>
      </c>
      <c r="AF110" s="125">
        <f t="shared" ref="AF110:AU111" si="447">SUMIF($A$9:$A$32,$AE110,B$102:B$125)</f>
        <v>1238</v>
      </c>
      <c r="AG110" s="172">
        <f t="shared" si="447"/>
        <v>2433</v>
      </c>
      <c r="AH110" s="126">
        <f t="shared" si="447"/>
        <v>1187</v>
      </c>
      <c r="AI110" s="166">
        <f t="shared" si="447"/>
        <v>744</v>
      </c>
      <c r="AJ110" s="125">
        <f t="shared" si="447"/>
        <v>1391</v>
      </c>
      <c r="AK110" s="127">
        <f t="shared" si="447"/>
        <v>1479</v>
      </c>
      <c r="AL110" s="126">
        <f t="shared" si="447"/>
        <v>2126</v>
      </c>
      <c r="AM110" s="166">
        <f t="shared" si="447"/>
        <v>2600</v>
      </c>
      <c r="AN110" s="125">
        <f t="shared" si="447"/>
        <v>800</v>
      </c>
      <c r="AO110" s="127">
        <f t="shared" si="447"/>
        <v>706</v>
      </c>
      <c r="AP110" s="126">
        <f t="shared" si="447"/>
        <v>2269</v>
      </c>
      <c r="AQ110" s="125">
        <f t="shared" si="447"/>
        <v>1292</v>
      </c>
      <c r="AR110" s="165">
        <f t="shared" si="447"/>
        <v>3116</v>
      </c>
      <c r="AS110" s="167">
        <f t="shared" si="447"/>
        <v>2967</v>
      </c>
      <c r="AT110" s="125">
        <f t="shared" si="447"/>
        <v>4</v>
      </c>
      <c r="AU110" s="127">
        <f t="shared" si="447"/>
        <v>485</v>
      </c>
      <c r="AV110" s="126">
        <f t="shared" ref="AP110:BE111" si="448">SUMIF($A$9:$A$32,$AE110,R$102:R$125)</f>
        <v>65</v>
      </c>
      <c r="AW110" s="166">
        <f t="shared" si="448"/>
        <v>1014</v>
      </c>
      <c r="AX110" s="125">
        <f t="shared" si="448"/>
        <v>0</v>
      </c>
      <c r="AY110" s="127">
        <f t="shared" si="448"/>
        <v>348</v>
      </c>
      <c r="AZ110" s="126">
        <f t="shared" si="448"/>
        <v>0</v>
      </c>
      <c r="BA110" s="166">
        <f t="shared" si="448"/>
        <v>655</v>
      </c>
      <c r="BB110" s="125">
        <f t="shared" si="448"/>
        <v>2</v>
      </c>
      <c r="BC110" s="127">
        <f t="shared" si="448"/>
        <v>550</v>
      </c>
      <c r="BD110" s="170">
        <f t="shared" si="448"/>
        <v>3</v>
      </c>
      <c r="BE110" s="171">
        <f t="shared" si="448"/>
        <v>461</v>
      </c>
      <c r="BF110" s="156">
        <f>AF110+AH110+AJ110+AL110+AN110+AP110+AR110+AT110+AV110+AX110+AZ110+BB110+BD110</f>
        <v>12201</v>
      </c>
      <c r="BG110" s="157">
        <f>AG110+AI110+AK110+AM110+AO110+AQ110+AS110+AU110+AW110+AY110+BA110+BC110+BE110</f>
        <v>15734</v>
      </c>
      <c r="BI110" s="145" t="s">
        <v>24</v>
      </c>
      <c r="BJ110" s="128">
        <f>B110/B126</f>
        <v>4.598431079566679E-2</v>
      </c>
      <c r="BK110" s="129">
        <f t="shared" ref="BK110" si="449">C110/C126</f>
        <v>4.0479208406591159E-2</v>
      </c>
      <c r="BL110" s="130">
        <f t="shared" ref="BL110" si="450">D110/D126</f>
        <v>4.7138818855527544E-2</v>
      </c>
      <c r="BM110" s="131">
        <f t="shared" ref="BM110" si="451">E110/E126</f>
        <v>4.4335385127266674E-2</v>
      </c>
      <c r="BN110" s="128">
        <f t="shared" ref="BN110" si="452">F110/F126</f>
        <v>5.408485918082212E-2</v>
      </c>
      <c r="BO110" s="129">
        <f t="shared" ref="BO110" si="453">G110/G126</f>
        <v>3.0607101947308132E-2</v>
      </c>
      <c r="BP110" s="130">
        <f t="shared" ref="BP110" si="454">H110/H126</f>
        <v>5.0693109379742994E-2</v>
      </c>
      <c r="BQ110" s="131">
        <f t="shared" ref="BQ110" si="455">I110/I126</f>
        <v>4.5081967213114756E-2</v>
      </c>
      <c r="BR110" s="128">
        <f t="shared" ref="BR110" si="456">J110/J126</f>
        <v>4.5858514041948101E-2</v>
      </c>
      <c r="BS110" s="129">
        <f t="shared" ref="BS110" si="457">K110/K126</f>
        <v>4.6125216004253622E-2</v>
      </c>
      <c r="BT110" s="130">
        <f t="shared" ref="BT110" si="458">L110/L126</f>
        <v>3.1233503431286294E-2</v>
      </c>
      <c r="BU110" s="128">
        <f t="shared" ref="BU110" si="459">M110/M126</f>
        <v>5.0951253368171801E-2</v>
      </c>
      <c r="BV110" s="132">
        <f t="shared" ref="BV110" si="460">N110/N126</f>
        <v>4.3855937476665753E-2</v>
      </c>
      <c r="BW110" s="133">
        <f t="shared" ref="BW110" si="461">O110/O126</f>
        <v>4.6441524186331309E-2</v>
      </c>
      <c r="BX110" s="128">
        <f t="shared" ref="BX110" si="462">P110/P126</f>
        <v>5.3382397419094667E-2</v>
      </c>
      <c r="BY110" s="129">
        <f t="shared" ref="BY110" si="463">Q110/Q126</f>
        <v>3.7139583731143781E-2</v>
      </c>
      <c r="BZ110" s="130">
        <f t="shared" ref="BZ110" si="464">R110/R126</f>
        <v>5.0050513554470447E-2</v>
      </c>
      <c r="CA110" s="131">
        <f t="shared" ref="CA110" si="465">S110/S126</f>
        <v>4.9707727098178098E-2</v>
      </c>
      <c r="CB110" s="128">
        <f t="shared" ref="CB110" si="466">T110/T126</f>
        <v>3.5355948399426664E-2</v>
      </c>
      <c r="CC110" s="129">
        <f t="shared" ref="CC110" si="467">U110/U126</f>
        <v>4.0039423432302573E-2</v>
      </c>
      <c r="CD110" s="130">
        <f t="shared" ref="CD110" si="468">V110/V126</f>
        <v>3.3378778618776736E-2</v>
      </c>
      <c r="CE110" s="131">
        <f t="shared" ref="CE110" si="469">W110/W126</f>
        <v>5.8910762614466317E-2</v>
      </c>
      <c r="CF110" s="128">
        <f t="shared" ref="CF110" si="470">X110/X126</f>
        <v>4.6042557685199853E-2</v>
      </c>
      <c r="CG110" s="129">
        <f t="shared" ref="CG110" si="471">Y110/Y126</f>
        <v>4.1950379588322768E-2</v>
      </c>
      <c r="CH110" s="130">
        <f t="shared" ref="CH110" si="472">Z110/Z126</f>
        <v>5.5313741923274484E-2</v>
      </c>
      <c r="CI110" s="128">
        <f t="shared" ref="CI110" si="473">AA110/AA126</f>
        <v>5.8758529241139258E-2</v>
      </c>
      <c r="CJ110" s="134">
        <f t="shared" ref="CJ110" si="474">AB110/AB126</f>
        <v>4.6827224715085575E-2</v>
      </c>
      <c r="CK110" s="135">
        <f t="shared" ref="CK110" si="475">AC110/AC126</f>
        <v>4.6750634420562556E-2</v>
      </c>
    </row>
    <row r="111" spans="1:89" x14ac:dyDescent="0.2">
      <c r="A111" s="136" t="s">
        <v>25</v>
      </c>
      <c r="B111" s="192">
        <v>1117</v>
      </c>
      <c r="C111" s="176">
        <v>996</v>
      </c>
      <c r="D111" s="177">
        <v>540</v>
      </c>
      <c r="E111" s="178">
        <v>514</v>
      </c>
      <c r="F111" s="175">
        <v>1306</v>
      </c>
      <c r="G111" s="179">
        <v>789</v>
      </c>
      <c r="H111" s="177">
        <v>1994</v>
      </c>
      <c r="I111" s="178">
        <v>1868</v>
      </c>
      <c r="J111" s="175">
        <v>255</v>
      </c>
      <c r="K111" s="176">
        <v>303</v>
      </c>
      <c r="L111" s="177">
        <v>771</v>
      </c>
      <c r="M111" s="175">
        <v>1211</v>
      </c>
      <c r="N111" s="180">
        <v>1580</v>
      </c>
      <c r="O111" s="193">
        <v>1816</v>
      </c>
      <c r="P111" s="175">
        <v>1058</v>
      </c>
      <c r="Q111" s="176">
        <v>807</v>
      </c>
      <c r="R111" s="177">
        <v>1215</v>
      </c>
      <c r="S111" s="178">
        <v>1083</v>
      </c>
      <c r="T111" s="184">
        <v>219</v>
      </c>
      <c r="U111" s="175">
        <v>245</v>
      </c>
      <c r="V111" s="177">
        <v>719</v>
      </c>
      <c r="W111" s="194">
        <v>1484</v>
      </c>
      <c r="X111" s="175">
        <v>849</v>
      </c>
      <c r="Y111" s="179">
        <v>482</v>
      </c>
      <c r="Z111" s="177">
        <v>2070</v>
      </c>
      <c r="AA111" s="175">
        <v>2210</v>
      </c>
      <c r="AB111" s="156">
        <f t="shared" si="255"/>
        <v>13693</v>
      </c>
      <c r="AC111" s="157">
        <f>C111+E111+G111+I111+K111+M111+O111+Q111+S111+U111+W111+Y111+AA111</f>
        <v>13808</v>
      </c>
      <c r="AE111" s="237" t="str">
        <f>$AE$18</f>
        <v>18:00 - 18:59</v>
      </c>
      <c r="AF111" s="125">
        <f t="shared" si="447"/>
        <v>1534</v>
      </c>
      <c r="AG111" s="176">
        <f t="shared" si="447"/>
        <v>2001</v>
      </c>
      <c r="AH111" s="177">
        <f t="shared" si="447"/>
        <v>927</v>
      </c>
      <c r="AI111" s="178">
        <f t="shared" si="447"/>
        <v>799</v>
      </c>
      <c r="AJ111" s="238">
        <f t="shared" si="447"/>
        <v>1243</v>
      </c>
      <c r="AK111" s="179">
        <f t="shared" si="447"/>
        <v>1525</v>
      </c>
      <c r="AL111" s="177">
        <f t="shared" si="447"/>
        <v>2500</v>
      </c>
      <c r="AM111" s="178">
        <f t="shared" si="447"/>
        <v>2758</v>
      </c>
      <c r="AN111" s="238">
        <f t="shared" si="447"/>
        <v>770</v>
      </c>
      <c r="AO111" s="179">
        <f t="shared" si="447"/>
        <v>376</v>
      </c>
      <c r="AP111" s="177">
        <f t="shared" si="448"/>
        <v>3219</v>
      </c>
      <c r="AQ111" s="238">
        <f t="shared" si="448"/>
        <v>802</v>
      </c>
      <c r="AR111" s="180">
        <f t="shared" si="448"/>
        <v>3766</v>
      </c>
      <c r="AS111" s="181">
        <f t="shared" si="448"/>
        <v>1929</v>
      </c>
      <c r="AT111" s="238">
        <f t="shared" si="448"/>
        <v>982</v>
      </c>
      <c r="AU111" s="179">
        <f t="shared" si="448"/>
        <v>486</v>
      </c>
      <c r="AV111" s="177">
        <f t="shared" si="448"/>
        <v>1537</v>
      </c>
      <c r="AW111" s="178">
        <f t="shared" si="448"/>
        <v>917</v>
      </c>
      <c r="AX111" s="238">
        <f t="shared" si="448"/>
        <v>966</v>
      </c>
      <c r="AY111" s="179">
        <f t="shared" si="448"/>
        <v>53</v>
      </c>
      <c r="AZ111" s="177">
        <f t="shared" si="448"/>
        <v>2123</v>
      </c>
      <c r="BA111" s="178">
        <f t="shared" si="448"/>
        <v>468</v>
      </c>
      <c r="BB111" s="238">
        <f t="shared" si="448"/>
        <v>1209</v>
      </c>
      <c r="BC111" s="179">
        <f t="shared" si="448"/>
        <v>86</v>
      </c>
      <c r="BD111" s="177">
        <f t="shared" si="448"/>
        <v>1606</v>
      </c>
      <c r="BE111" s="238">
        <f t="shared" si="448"/>
        <v>635</v>
      </c>
      <c r="BF111" s="158">
        <f>SUM(AF111,AH111,AJ111,AL111,AN111,AP111,AR111,AT111,AV111,AX111,AZ111,BB111,BD111)</f>
        <v>22382</v>
      </c>
      <c r="BG111" s="159">
        <f>SUM(AG111,AI111,AK111,AM111,AO111,AQ111,AS111,AU111,AW111,AY111,BA111,BC111,BE111)</f>
        <v>12835</v>
      </c>
      <c r="BI111" s="136" t="s">
        <v>25</v>
      </c>
      <c r="BJ111" s="128">
        <f>B111/B126</f>
        <v>4.1725812476652968E-2</v>
      </c>
      <c r="BK111" s="129">
        <f t="shared" ref="BK111" si="476">C111/C126</f>
        <v>4.072453694238868E-2</v>
      </c>
      <c r="BL111" s="130">
        <f t="shared" ref="BL111" si="477">D111/D126</f>
        <v>4.1256016502406602E-2</v>
      </c>
      <c r="BM111" s="131">
        <f t="shared" ref="BM111" si="478">E111/E126</f>
        <v>4.2754949259690568E-2</v>
      </c>
      <c r="BN111" s="128">
        <f t="shared" ref="BN111" si="479">F111/F126</f>
        <v>4.8018236635046695E-2</v>
      </c>
      <c r="BO111" s="129">
        <f t="shared" ref="BO111" si="480">G111/G126</f>
        <v>3.6151202749140895E-2</v>
      </c>
      <c r="BP111" s="130">
        <f t="shared" ref="BP111" si="481">H111/H126</f>
        <v>5.0440149752099567E-2</v>
      </c>
      <c r="BQ111" s="131">
        <f t="shared" ref="BQ111" si="482">I111/I126</f>
        <v>4.7848360655737707E-2</v>
      </c>
      <c r="BR111" s="128">
        <f t="shared" ref="BR111" si="483">J111/J126</f>
        <v>4.5325275506576605E-2</v>
      </c>
      <c r="BS111" s="129">
        <f t="shared" ref="BS111" si="484">K111/K126</f>
        <v>4.0276485444636446E-2</v>
      </c>
      <c r="BT111" s="130">
        <f t="shared" ref="BT111" si="485">L111/L126</f>
        <v>3.3916945275382721E-2</v>
      </c>
      <c r="BU111" s="128">
        <f t="shared" ref="BU111" si="486">M111/M126</f>
        <v>4.9440679350044911E-2</v>
      </c>
      <c r="BV111" s="132">
        <f t="shared" ref="BV111" si="487">N111/N126</f>
        <v>3.9325982527316623E-2</v>
      </c>
      <c r="BW111" s="133">
        <f t="shared" ref="BW111" si="488">O111/O126</f>
        <v>4.2767651076256415E-2</v>
      </c>
      <c r="BX111" s="128">
        <f t="shared" ref="BX111" si="489">P111/P126</f>
        <v>5.3331989111805624E-2</v>
      </c>
      <c r="BY111" s="129">
        <f t="shared" ref="BY111" si="490">Q111/Q126</f>
        <v>3.852396410158488E-2</v>
      </c>
      <c r="BZ111" s="130">
        <f t="shared" ref="BZ111" si="491">R111/R126</f>
        <v>5.1144973901330187E-2</v>
      </c>
      <c r="CA111" s="131">
        <f t="shared" ref="CA111" si="492">S111/S126</f>
        <v>4.620898579169689E-2</v>
      </c>
      <c r="CB111" s="128">
        <f t="shared" ref="CB111" si="493">T111/T126</f>
        <v>3.487816531294792E-2</v>
      </c>
      <c r="CC111" s="129">
        <f t="shared" ref="CC111" si="494">U111/U126</f>
        <v>3.0183565356658865E-2</v>
      </c>
      <c r="CD111" s="130">
        <f t="shared" ref="CD111" si="495">V111/V126</f>
        <v>3.3801889897042921E-2</v>
      </c>
      <c r="CE111" s="131">
        <f t="shared" ref="CE111" si="496">W111/W126</f>
        <v>5.501798094390687E-2</v>
      </c>
      <c r="CF111" s="128">
        <f t="shared" ref="CF111" si="497">X111/X126</f>
        <v>4.4828132425154446E-2</v>
      </c>
      <c r="CG111" s="129">
        <f t="shared" ref="CG111" si="498">Y111/Y126</f>
        <v>3.7724035376066369E-2</v>
      </c>
      <c r="CH111" s="130">
        <f t="shared" ref="CH111" si="499">Z111/Z126</f>
        <v>5.5962583470761579E-2</v>
      </c>
      <c r="CI111" s="128">
        <f t="shared" ref="CI111" si="500">AA111/AA126</f>
        <v>6.1051410259951935E-2</v>
      </c>
      <c r="CJ111" s="134">
        <f t="shared" ref="CJ111" si="501">AB111/AB126</f>
        <v>4.5311652040397624E-2</v>
      </c>
      <c r="CK111" s="135">
        <f t="shared" ref="CK111" si="502">AC111/AC126</f>
        <v>4.5984667337165386E-2</v>
      </c>
    </row>
    <row r="112" spans="1:89" ht="13.5" thickBot="1" x14ac:dyDescent="0.25">
      <c r="A112" s="145" t="s">
        <v>26</v>
      </c>
      <c r="B112" s="189">
        <v>962</v>
      </c>
      <c r="C112" s="183">
        <v>1023</v>
      </c>
      <c r="D112" s="184">
        <v>458</v>
      </c>
      <c r="E112" s="185">
        <v>482</v>
      </c>
      <c r="F112" s="182">
        <v>1022</v>
      </c>
      <c r="G112" s="186">
        <v>752</v>
      </c>
      <c r="H112" s="184">
        <v>1800</v>
      </c>
      <c r="I112" s="185">
        <v>1649</v>
      </c>
      <c r="J112" s="182">
        <v>208</v>
      </c>
      <c r="K112" s="183">
        <v>264</v>
      </c>
      <c r="L112" s="184">
        <v>750</v>
      </c>
      <c r="M112" s="182">
        <v>995</v>
      </c>
      <c r="N112" s="187">
        <v>1420</v>
      </c>
      <c r="O112" s="190">
        <v>1542</v>
      </c>
      <c r="P112" s="182">
        <v>860</v>
      </c>
      <c r="Q112" s="183">
        <v>800</v>
      </c>
      <c r="R112" s="184">
        <v>1085</v>
      </c>
      <c r="S112" s="185">
        <v>1002</v>
      </c>
      <c r="T112" s="182">
        <v>211</v>
      </c>
      <c r="U112" s="186">
        <v>303</v>
      </c>
      <c r="V112" s="184">
        <v>740</v>
      </c>
      <c r="W112" s="191">
        <v>1227</v>
      </c>
      <c r="X112" s="182">
        <v>789</v>
      </c>
      <c r="Y112" s="186">
        <v>425</v>
      </c>
      <c r="Z112" s="184">
        <v>1907</v>
      </c>
      <c r="AA112" s="182">
        <v>1872</v>
      </c>
      <c r="AB112" s="156">
        <f t="shared" si="255"/>
        <v>12212</v>
      </c>
      <c r="AC112" s="157">
        <f t="shared" si="256"/>
        <v>12336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3.593574897273067E-2</v>
      </c>
      <c r="BK112" s="129">
        <f t="shared" ref="BK112" si="503">C112/C126</f>
        <v>4.1828515353477529E-2</v>
      </c>
      <c r="BL112" s="130">
        <f t="shared" ref="BL112" si="504">D112/D126</f>
        <v>3.4991213996485596E-2</v>
      </c>
      <c r="BM112" s="131">
        <f t="shared" ref="BM112" si="505">E112/E126</f>
        <v>4.0093162535351855E-2</v>
      </c>
      <c r="BN112" s="128">
        <f t="shared" ref="BN112" si="506">F112/F126</f>
        <v>3.7576292374439296E-2</v>
      </c>
      <c r="BO112" s="129">
        <f t="shared" ref="BO112" si="507">G112/G126</f>
        <v>3.4455899198167238E-2</v>
      </c>
      <c r="BP112" s="130">
        <f t="shared" ref="BP112" si="508">H112/H126</f>
        <v>4.5532732975817058E-2</v>
      </c>
      <c r="BQ112" s="131">
        <f t="shared" ref="BQ112" si="509">I112/I126</f>
        <v>4.2238729508196723E-2</v>
      </c>
      <c r="BR112" s="128">
        <f t="shared" ref="BR112" si="510">J112/J126</f>
        <v>3.6971205119089939E-2</v>
      </c>
      <c r="BS112" s="129">
        <f t="shared" ref="BS112" si="511">K112/K126</f>
        <v>3.5092383357703046E-2</v>
      </c>
      <c r="BT112" s="130">
        <f t="shared" ref="BT112" si="512">L112/L126</f>
        <v>3.2993137427415095E-2</v>
      </c>
      <c r="BU112" s="128">
        <f t="shared" ref="BU112" si="513">M112/M126</f>
        <v>4.062219319016902E-2</v>
      </c>
      <c r="BV112" s="132">
        <f t="shared" ref="BV112" si="514">N112/N126</f>
        <v>3.534360454986684E-2</v>
      </c>
      <c r="BW112" s="133">
        <f t="shared" ref="BW112" si="515">O112/O126</f>
        <v>3.6314822664971033E-2</v>
      </c>
      <c r="BX112" s="128">
        <f t="shared" ref="BX112" si="516">P112/P126</f>
        <v>4.3351144268575462E-2</v>
      </c>
      <c r="BY112" s="129">
        <f t="shared" ref="BY112" si="517">Q112/Q126</f>
        <v>3.8189803322512886E-2</v>
      </c>
      <c r="BZ112" s="130">
        <f t="shared" ref="BZ112" si="518">R112/R126</f>
        <v>4.5672672167031483E-2</v>
      </c>
      <c r="CA112" s="131">
        <f t="shared" ref="CA112" si="519">S112/S126</f>
        <v>4.2752912062123991E-2</v>
      </c>
      <c r="CB112" s="128">
        <f t="shared" ref="CB112" si="520">T112/T126</f>
        <v>3.3604077082337952E-2</v>
      </c>
      <c r="CC112" s="129">
        <f t="shared" ref="CC112" si="521">U112/U126</f>
        <v>3.7329062461500556E-2</v>
      </c>
      <c r="CD112" s="130">
        <f t="shared" ref="CD112" si="522">V112/V126</f>
        <v>3.4789149546330687E-2</v>
      </c>
      <c r="CE112" s="131">
        <f t="shared" ref="CE112" si="523">W112/W126</f>
        <v>4.5489934378823267E-2</v>
      </c>
      <c r="CF112" s="128">
        <f t="shared" ref="CF112" si="524">X112/X126</f>
        <v>4.166006652938381E-2</v>
      </c>
      <c r="CG112" s="129">
        <f t="shared" ref="CG112" si="525">Y112/Y126</f>
        <v>3.3262894263129061E-2</v>
      </c>
      <c r="CH112" s="130">
        <f t="shared" ref="CH112" si="526">Z112/Z126</f>
        <v>5.1555867960745086E-2</v>
      </c>
      <c r="CI112" s="128">
        <f t="shared" ref="CI112" si="527">AA112/AA126</f>
        <v>5.1714135749606344E-2</v>
      </c>
      <c r="CJ112" s="134">
        <f t="shared" ref="CJ112" si="528">AB112/AB126</f>
        <v>4.0410859177487456E-2</v>
      </c>
      <c r="CK112" s="135">
        <f t="shared" ref="CK112" si="529">AC112/AC126</f>
        <v>4.1082478003423538E-2</v>
      </c>
    </row>
    <row r="113" spans="1:89" ht="14.25" thickTop="1" thickBot="1" x14ac:dyDescent="0.25">
      <c r="A113" s="136" t="s">
        <v>27</v>
      </c>
      <c r="B113" s="192">
        <v>962</v>
      </c>
      <c r="C113" s="176">
        <v>1183</v>
      </c>
      <c r="D113" s="177">
        <v>515</v>
      </c>
      <c r="E113" s="178">
        <v>533</v>
      </c>
      <c r="F113" s="175">
        <v>935</v>
      </c>
      <c r="G113" s="179">
        <v>928</v>
      </c>
      <c r="H113" s="177">
        <v>1713</v>
      </c>
      <c r="I113" s="178">
        <v>1896</v>
      </c>
      <c r="J113" s="175">
        <v>297</v>
      </c>
      <c r="K113" s="176">
        <v>263</v>
      </c>
      <c r="L113" s="177">
        <v>960</v>
      </c>
      <c r="M113" s="175">
        <v>801</v>
      </c>
      <c r="N113" s="180">
        <v>1749</v>
      </c>
      <c r="O113" s="193">
        <v>1491</v>
      </c>
      <c r="P113" s="175">
        <v>1065</v>
      </c>
      <c r="Q113" s="176">
        <v>813</v>
      </c>
      <c r="R113" s="177">
        <v>1028</v>
      </c>
      <c r="S113" s="178">
        <v>1261</v>
      </c>
      <c r="T113" s="175">
        <v>260</v>
      </c>
      <c r="U113" s="179">
        <v>215</v>
      </c>
      <c r="V113" s="177">
        <v>1002</v>
      </c>
      <c r="W113" s="194">
        <v>1223</v>
      </c>
      <c r="X113" s="175">
        <v>738</v>
      </c>
      <c r="Y113" s="179">
        <v>409</v>
      </c>
      <c r="Z113" s="177">
        <v>1978</v>
      </c>
      <c r="AA113" s="175">
        <v>2097</v>
      </c>
      <c r="AB113" s="156">
        <f t="shared" si="255"/>
        <v>13202</v>
      </c>
      <c r="AC113" s="157">
        <f t="shared" si="256"/>
        <v>13113</v>
      </c>
      <c r="AE113" s="229" t="s">
        <v>13</v>
      </c>
      <c r="AF113" s="20">
        <f t="shared" ref="AF113:BG113" si="530">SUM(AF110:AF112)</f>
        <v>2772</v>
      </c>
      <c r="AG113" s="21">
        <f t="shared" si="530"/>
        <v>4434</v>
      </c>
      <c r="AH113" s="20">
        <f t="shared" si="530"/>
        <v>2114</v>
      </c>
      <c r="AI113" s="21">
        <f t="shared" si="530"/>
        <v>1543</v>
      </c>
      <c r="AJ113" s="20">
        <f t="shared" si="530"/>
        <v>2634</v>
      </c>
      <c r="AK113" s="21">
        <f t="shared" si="530"/>
        <v>3004</v>
      </c>
      <c r="AL113" s="20">
        <f t="shared" si="530"/>
        <v>4626</v>
      </c>
      <c r="AM113" s="21">
        <f t="shared" si="530"/>
        <v>5358</v>
      </c>
      <c r="AN113" s="20">
        <f t="shared" si="530"/>
        <v>1570</v>
      </c>
      <c r="AO113" s="21">
        <f t="shared" si="530"/>
        <v>1082</v>
      </c>
      <c r="AP113" s="20">
        <f t="shared" si="530"/>
        <v>5488</v>
      </c>
      <c r="AQ113" s="21">
        <f t="shared" si="530"/>
        <v>2094</v>
      </c>
      <c r="AR113" s="20">
        <f t="shared" si="530"/>
        <v>6882</v>
      </c>
      <c r="AS113" s="21">
        <f t="shared" si="530"/>
        <v>4896</v>
      </c>
      <c r="AT113" s="20">
        <f t="shared" si="530"/>
        <v>986</v>
      </c>
      <c r="AU113" s="21">
        <f t="shared" si="530"/>
        <v>971</v>
      </c>
      <c r="AV113" s="20">
        <f t="shared" si="530"/>
        <v>1602</v>
      </c>
      <c r="AW113" s="21">
        <f t="shared" si="530"/>
        <v>1931</v>
      </c>
      <c r="AX113" s="20">
        <f t="shared" si="530"/>
        <v>966</v>
      </c>
      <c r="AY113" s="21">
        <f t="shared" si="530"/>
        <v>401</v>
      </c>
      <c r="AZ113" s="20">
        <f t="shared" si="530"/>
        <v>2123</v>
      </c>
      <c r="BA113" s="21">
        <f t="shared" si="530"/>
        <v>1123</v>
      </c>
      <c r="BB113" s="20">
        <f t="shared" si="530"/>
        <v>1211</v>
      </c>
      <c r="BC113" s="21">
        <f t="shared" si="530"/>
        <v>636</v>
      </c>
      <c r="BD113" s="20">
        <f t="shared" si="530"/>
        <v>1609</v>
      </c>
      <c r="BE113" s="21">
        <f t="shared" si="530"/>
        <v>1096</v>
      </c>
      <c r="BF113" s="160">
        <f t="shared" si="530"/>
        <v>34583</v>
      </c>
      <c r="BG113" s="161">
        <f t="shared" si="530"/>
        <v>28569</v>
      </c>
      <c r="BI113" s="136" t="s">
        <v>27</v>
      </c>
      <c r="BJ113" s="128">
        <f>B113/B126</f>
        <v>3.593574897273067E-2</v>
      </c>
      <c r="BK113" s="129">
        <f t="shared" ref="BK113" si="531">C113/C126</f>
        <v>4.8370609641411454E-2</v>
      </c>
      <c r="BL113" s="130">
        <f t="shared" ref="BL113" si="532">D113/D126</f>
        <v>3.9346015738406293E-2</v>
      </c>
      <c r="BM113" s="131">
        <f t="shared" ref="BM113" si="533">E113/E126</f>
        <v>4.4335385127266674E-2</v>
      </c>
      <c r="BN113" s="128">
        <f t="shared" ref="BN113" si="534">F113/F126</f>
        <v>3.4377527759394073E-2</v>
      </c>
      <c r="BO113" s="129">
        <f t="shared" ref="BO113" si="535">G113/G126</f>
        <v>4.252004581901489E-2</v>
      </c>
      <c r="BP113" s="130">
        <f t="shared" ref="BP113" si="536">H113/H126</f>
        <v>4.3331984215319232E-2</v>
      </c>
      <c r="BQ113" s="131">
        <f t="shared" ref="BQ113" si="537">I113/I126</f>
        <v>4.8565573770491803E-2</v>
      </c>
      <c r="BR113" s="128">
        <f t="shared" ref="BR113" si="538">J113/J126</f>
        <v>5.2790615001777459E-2</v>
      </c>
      <c r="BS113" s="129">
        <f t="shared" ref="BS113" si="539">K113/K126</f>
        <v>3.4959457663166292E-2</v>
      </c>
      <c r="BT113" s="130">
        <f t="shared" ref="BT113" si="540">L113/L126</f>
        <v>4.2231215907091328E-2</v>
      </c>
      <c r="BU113" s="128">
        <f t="shared" ref="BU113" si="541">M113/M126</f>
        <v>3.2701886176206417E-2</v>
      </c>
      <c r="BV113" s="132">
        <f t="shared" ref="BV113" si="542">N113/N126</f>
        <v>4.3532369265997961E-2</v>
      </c>
      <c r="BW113" s="133">
        <f t="shared" ref="BW113" si="543">O113/O126</f>
        <v>3.5113748763600398E-2</v>
      </c>
      <c r="BX113" s="128">
        <f t="shared" ref="BX113" si="544">P113/P126</f>
        <v>5.3684847262828912E-2</v>
      </c>
      <c r="BY113" s="129">
        <f t="shared" ref="BY113" si="545">Q113/Q126</f>
        <v>3.8810387626503726E-2</v>
      </c>
      <c r="BZ113" s="130">
        <f t="shared" ref="BZ113" si="546">R113/R126</f>
        <v>4.3273278329685132E-2</v>
      </c>
      <c r="CA113" s="131">
        <f t="shared" ref="CA113" si="547">S113/S126</f>
        <v>5.3803814481375604E-2</v>
      </c>
      <c r="CB113" s="128">
        <f t="shared" ref="CB113" si="548">T113/T126</f>
        <v>4.1407867494824016E-2</v>
      </c>
      <c r="CC113" s="129">
        <f t="shared" ref="CC113" si="549">U113/U126</f>
        <v>2.6487618578292474E-2</v>
      </c>
      <c r="CD113" s="130">
        <f t="shared" ref="CD113" si="550">V113/V126</f>
        <v>4.7106388980301818E-2</v>
      </c>
      <c r="CE113" s="131">
        <f t="shared" ref="CE113" si="551">W113/W126</f>
        <v>4.5341637934230523E-2</v>
      </c>
      <c r="CF113" s="128">
        <f t="shared" ref="CF113" si="552">X113/X126</f>
        <v>3.8967210517978773E-2</v>
      </c>
      <c r="CG113" s="129">
        <f t="shared" ref="CG113" si="553">Y113/Y126</f>
        <v>3.2010644126164202E-2</v>
      </c>
      <c r="CH113" s="130">
        <f t="shared" ref="CH113" si="554">Z113/Z126</f>
        <v>5.347535753872773E-2</v>
      </c>
      <c r="CI113" s="128">
        <f t="shared" ref="CI113" si="555">AA113/AA126</f>
        <v>5.7929777065664795E-2</v>
      </c>
      <c r="CJ113" s="134">
        <f t="shared" ref="CJ113" si="556">AB113/AB126</f>
        <v>4.3686878714476698E-2</v>
      </c>
      <c r="CK113" s="135">
        <f t="shared" ref="CK113" si="557">AC113/AC126</f>
        <v>4.3670114628639178E-2</v>
      </c>
    </row>
    <row r="114" spans="1:89" ht="13.5" thickTop="1" x14ac:dyDescent="0.2">
      <c r="A114" s="145" t="s">
        <v>28</v>
      </c>
      <c r="B114" s="189">
        <v>882</v>
      </c>
      <c r="C114" s="183">
        <v>1325</v>
      </c>
      <c r="D114" s="184">
        <v>558</v>
      </c>
      <c r="E114" s="185">
        <v>517</v>
      </c>
      <c r="F114" s="182">
        <v>919</v>
      </c>
      <c r="G114" s="186">
        <v>1325</v>
      </c>
      <c r="H114" s="184">
        <v>1816</v>
      </c>
      <c r="I114" s="185">
        <v>2314</v>
      </c>
      <c r="J114" s="182">
        <v>357</v>
      </c>
      <c r="K114" s="183">
        <v>207</v>
      </c>
      <c r="L114" s="184">
        <v>1475</v>
      </c>
      <c r="M114" s="182">
        <v>697</v>
      </c>
      <c r="N114" s="187">
        <v>2278</v>
      </c>
      <c r="O114" s="190">
        <v>1521</v>
      </c>
      <c r="P114" s="182">
        <v>1131</v>
      </c>
      <c r="Q114" s="183">
        <v>928</v>
      </c>
      <c r="R114" s="184">
        <v>1088</v>
      </c>
      <c r="S114" s="185">
        <v>1334</v>
      </c>
      <c r="T114" s="182">
        <v>376</v>
      </c>
      <c r="U114" s="186">
        <v>184</v>
      </c>
      <c r="V114" s="184">
        <v>1478</v>
      </c>
      <c r="W114" s="191">
        <v>1080</v>
      </c>
      <c r="X114" s="182">
        <v>1103</v>
      </c>
      <c r="Y114" s="186">
        <v>385</v>
      </c>
      <c r="Z114" s="184">
        <v>2021</v>
      </c>
      <c r="AA114" s="182">
        <v>2290</v>
      </c>
      <c r="AB114" s="156">
        <f t="shared" si="255"/>
        <v>15482</v>
      </c>
      <c r="AC114" s="157">
        <f t="shared" si="256"/>
        <v>14107</v>
      </c>
      <c r="BI114" s="145" t="s">
        <v>28</v>
      </c>
      <c r="BJ114" s="128">
        <f>B114/B126</f>
        <v>3.2947329099738513E-2</v>
      </c>
      <c r="BK114" s="129">
        <f t="shared" ref="BK114" si="558">C114/C126</f>
        <v>5.4176718321952817E-2</v>
      </c>
      <c r="BL114" s="130">
        <f t="shared" ref="BL114" si="559">D114/D126</f>
        <v>4.2631217052486819E-2</v>
      </c>
      <c r="BM114" s="131">
        <f t="shared" ref="BM114" si="560">E114/E126</f>
        <v>4.3004491765097325E-2</v>
      </c>
      <c r="BN114" s="128">
        <f t="shared" ref="BN114" si="561">F114/F126</f>
        <v>3.3789249209500702E-2</v>
      </c>
      <c r="BO114" s="129">
        <f t="shared" ref="BO114" si="562">G114/G126</f>
        <v>6.0710194730813287E-2</v>
      </c>
      <c r="BP114" s="130">
        <f t="shared" ref="BP114" si="563">H114/H126</f>
        <v>4.5937468380046545E-2</v>
      </c>
      <c r="BQ114" s="131">
        <f t="shared" ref="BQ114" si="564">I114/I126</f>
        <v>5.9272540983606556E-2</v>
      </c>
      <c r="BR114" s="128">
        <f t="shared" ref="BR114" si="565">J114/J126</f>
        <v>6.3455385709207252E-2</v>
      </c>
      <c r="BS114" s="129">
        <f t="shared" ref="BS114" si="566">K114/K126</f>
        <v>2.7515618769108068E-2</v>
      </c>
      <c r="BT114" s="130">
        <f t="shared" ref="BT114" si="567">L114/L126</f>
        <v>6.4886503607249693E-2</v>
      </c>
      <c r="BU114" s="128">
        <f t="shared" ref="BU114" si="568">M114/M126</f>
        <v>2.8455948395525434E-2</v>
      </c>
      <c r="BV114" s="132">
        <f t="shared" ref="BV114" si="569">N114/N126</f>
        <v>5.6699106453941307E-2</v>
      </c>
      <c r="BW114" s="133">
        <f t="shared" ref="BW114" si="570">O114/O126</f>
        <v>3.5820262823230184E-2</v>
      </c>
      <c r="BX114" s="128">
        <f t="shared" ref="BX114" si="571">P114/P126</f>
        <v>5.7011795543905633E-2</v>
      </c>
      <c r="BY114" s="129">
        <f t="shared" ref="BY114" si="572">Q114/Q126</f>
        <v>4.4300171854114952E-2</v>
      </c>
      <c r="BZ114" s="130">
        <f t="shared" ref="BZ114" si="573">R114/R126</f>
        <v>4.5798956053207614E-2</v>
      </c>
      <c r="CA114" s="131">
        <f t="shared" ref="CA114" si="574">S114/S126</f>
        <v>5.6918547595682038E-2</v>
      </c>
      <c r="CB114" s="128">
        <f t="shared" ref="CB114" si="575">T114/T126</f>
        <v>5.9882146838668576E-2</v>
      </c>
      <c r="CC114" s="129">
        <f t="shared" ref="CC114" si="576">U114/U126</f>
        <v>2.2668473573980535E-2</v>
      </c>
      <c r="CD114" s="130">
        <f t="shared" ref="CD114" si="577">V114/V126</f>
        <v>6.9484274364157772E-2</v>
      </c>
      <c r="CE114" s="131">
        <f t="shared" ref="CE114" si="578">W114/W126</f>
        <v>4.004004004004004E-2</v>
      </c>
      <c r="CF114" s="128">
        <f t="shared" ref="CF114" si="579">X114/X126</f>
        <v>5.8239611383916784E-2</v>
      </c>
      <c r="CG114" s="129">
        <f t="shared" ref="CG114" si="580">Y114/Y126</f>
        <v>3.0132268920716913E-2</v>
      </c>
      <c r="CH114" s="130">
        <f t="shared" ref="CH114" si="581">Z114/Z126</f>
        <v>5.4637865311308764E-2</v>
      </c>
      <c r="CI114" s="128">
        <f t="shared" ref="CI114" si="582">AA114/AA126</f>
        <v>6.3261416061217157E-2</v>
      </c>
      <c r="CJ114" s="134">
        <f t="shared" ref="CJ114" si="583">AB114/AB126</f>
        <v>5.1231650981482219E-2</v>
      </c>
      <c r="CK114" s="135">
        <f t="shared" ref="CK114" si="584">AC114/AC126</f>
        <v>4.6980424545581705E-2</v>
      </c>
    </row>
    <row r="115" spans="1:89" x14ac:dyDescent="0.2">
      <c r="A115" s="136" t="s">
        <v>29</v>
      </c>
      <c r="B115" s="192">
        <v>1106</v>
      </c>
      <c r="C115" s="176">
        <v>1759</v>
      </c>
      <c r="D115" s="177">
        <v>813</v>
      </c>
      <c r="E115" s="178">
        <v>582</v>
      </c>
      <c r="F115" s="175">
        <v>1030</v>
      </c>
      <c r="G115" s="179">
        <v>1599</v>
      </c>
      <c r="H115" s="177">
        <v>1770</v>
      </c>
      <c r="I115" s="178">
        <v>2526</v>
      </c>
      <c r="J115" s="175">
        <v>412</v>
      </c>
      <c r="K115" s="176">
        <v>163</v>
      </c>
      <c r="L115" s="177">
        <v>1937</v>
      </c>
      <c r="M115" s="175">
        <v>490</v>
      </c>
      <c r="N115" s="180">
        <v>2343</v>
      </c>
      <c r="O115" s="193">
        <v>1470</v>
      </c>
      <c r="P115" s="175">
        <v>1238</v>
      </c>
      <c r="Q115" s="176">
        <v>895</v>
      </c>
      <c r="R115" s="177">
        <v>1283</v>
      </c>
      <c r="S115" s="178">
        <v>1217</v>
      </c>
      <c r="T115" s="175">
        <v>794</v>
      </c>
      <c r="U115" s="179">
        <v>171</v>
      </c>
      <c r="V115" s="177">
        <v>1949</v>
      </c>
      <c r="W115" s="194">
        <v>768</v>
      </c>
      <c r="X115" s="175">
        <v>1459</v>
      </c>
      <c r="Y115" s="179">
        <v>267</v>
      </c>
      <c r="Z115" s="177">
        <v>1716</v>
      </c>
      <c r="AA115" s="175">
        <v>1596</v>
      </c>
      <c r="AB115" s="156">
        <f t="shared" si="255"/>
        <v>17850</v>
      </c>
      <c r="AC115" s="157">
        <f t="shared" si="256"/>
        <v>13503</v>
      </c>
      <c r="BI115" s="136" t="s">
        <v>29</v>
      </c>
      <c r="BJ115" s="128">
        <f>B115/B126</f>
        <v>4.1314904744116546E-2</v>
      </c>
      <c r="BK115" s="129">
        <f t="shared" ref="BK115" si="585">C115/C126</f>
        <v>7.1922149077973591E-2</v>
      </c>
      <c r="BL115" s="130">
        <f t="shared" ref="BL115" si="586">D115/D126</f>
        <v>6.2113224845289937E-2</v>
      </c>
      <c r="BM115" s="131">
        <f t="shared" ref="BM115" si="587">E115/E126</f>
        <v>4.8411246048910332E-2</v>
      </c>
      <c r="BN115" s="128">
        <f t="shared" ref="BN115" si="588">F115/F126</f>
        <v>3.7870431649385985E-2</v>
      </c>
      <c r="BO115" s="129">
        <f t="shared" ref="BO115" si="589">G115/G126</f>
        <v>7.3264604810996559E-2</v>
      </c>
      <c r="BP115" s="130">
        <f t="shared" ref="BP115" si="590">H115/H126</f>
        <v>4.4773854092886776E-2</v>
      </c>
      <c r="BQ115" s="131">
        <f t="shared" ref="BQ115" si="591">I115/I126</f>
        <v>6.4702868852459017E-2</v>
      </c>
      <c r="BR115" s="128">
        <f t="shared" ref="BR115" si="592">J115/J126</f>
        <v>7.3231425524351232E-2</v>
      </c>
      <c r="BS115" s="129">
        <f t="shared" ref="BS115" si="593">K115/K126</f>
        <v>2.1666888209490896E-2</v>
      </c>
      <c r="BT115" s="130">
        <f t="shared" ref="BT115" si="594">L115/L126</f>
        <v>8.5210276262537396E-2</v>
      </c>
      <c r="BU115" s="128">
        <f t="shared" ref="BU115" si="595">M115/M126</f>
        <v>2.0004899158977709E-2</v>
      </c>
      <c r="BV115" s="132">
        <f t="shared" ref="BV115" si="596">N115/N126</f>
        <v>5.8316947507280288E-2</v>
      </c>
      <c r="BW115" s="133">
        <f t="shared" ref="BW115" si="597">O115/O126</f>
        <v>3.4619188921859542E-2</v>
      </c>
      <c r="BX115" s="128">
        <f t="shared" ref="BX115" si="598">P115/P126</f>
        <v>6.2405484423833049E-2</v>
      </c>
      <c r="BY115" s="129">
        <f t="shared" ref="BY115" si="599">Q115/Q126</f>
        <v>4.2724842467061291E-2</v>
      </c>
      <c r="BZ115" s="130">
        <f t="shared" ref="BZ115" si="600">R115/R126</f>
        <v>5.4007408654655663E-2</v>
      </c>
      <c r="CA115" s="131">
        <f t="shared" ref="CA115" si="601">S115/S126</f>
        <v>5.1926441097410077E-2</v>
      </c>
      <c r="CB115" s="128">
        <f t="shared" ref="CB115" si="602">T115/T126</f>
        <v>0.12645325688803949</v>
      </c>
      <c r="CC115" s="129">
        <f t="shared" ref="CC115" si="603">U115/U126</f>
        <v>2.1066896636688433E-2</v>
      </c>
      <c r="CD115" s="130">
        <f t="shared" ref="CD115" si="604">V115/V126</f>
        <v>9.1627097926754733E-2</v>
      </c>
      <c r="CE115" s="131">
        <f t="shared" ref="CE115" si="605">W115/W126</f>
        <v>2.8472917361806252E-2</v>
      </c>
      <c r="CF115" s="128">
        <f t="shared" ref="CF115" si="606">X115/X126</f>
        <v>7.7036802365489196E-2</v>
      </c>
      <c r="CG115" s="129">
        <f t="shared" ref="CG115" si="607">Y115/Y126</f>
        <v>2.0896924160601082E-2</v>
      </c>
      <c r="CH115" s="130">
        <f t="shared" ref="CH115" si="608">Z115/Z126</f>
        <v>4.639217064532699E-2</v>
      </c>
      <c r="CI115" s="128">
        <f t="shared" ref="CI115" si="609">AA115/AA126</f>
        <v>4.4089615735241304E-2</v>
      </c>
      <c r="CJ115" s="134">
        <f t="shared" ref="CJ115" si="610">AB115/AB126</f>
        <v>5.9067624985109E-2</v>
      </c>
      <c r="CK115" s="135">
        <f t="shared" ref="CK115" si="611">AC115/AC126</f>
        <v>4.4968928378747414E-2</v>
      </c>
    </row>
    <row r="116" spans="1:89" x14ac:dyDescent="0.2">
      <c r="A116" s="145" t="s">
        <v>30</v>
      </c>
      <c r="B116" s="189">
        <v>1238</v>
      </c>
      <c r="C116" s="183">
        <v>2433</v>
      </c>
      <c r="D116" s="184">
        <v>1187</v>
      </c>
      <c r="E116" s="185">
        <v>744</v>
      </c>
      <c r="F116" s="182">
        <v>1391</v>
      </c>
      <c r="G116" s="186">
        <v>1479</v>
      </c>
      <c r="H116" s="184">
        <v>2126</v>
      </c>
      <c r="I116" s="185">
        <v>2600</v>
      </c>
      <c r="J116" s="182">
        <v>800</v>
      </c>
      <c r="K116" s="183">
        <v>706</v>
      </c>
      <c r="L116" s="184">
        <v>2269</v>
      </c>
      <c r="M116" s="182">
        <v>1292</v>
      </c>
      <c r="N116" s="187">
        <v>3116</v>
      </c>
      <c r="O116" s="190">
        <v>2967</v>
      </c>
      <c r="P116" s="182">
        <v>4</v>
      </c>
      <c r="Q116" s="183">
        <v>485</v>
      </c>
      <c r="R116" s="184">
        <v>65</v>
      </c>
      <c r="S116" s="185">
        <v>1014</v>
      </c>
      <c r="T116" s="182">
        <v>0</v>
      </c>
      <c r="U116" s="186">
        <v>348</v>
      </c>
      <c r="V116" s="184">
        <v>0</v>
      </c>
      <c r="W116" s="191">
        <v>655</v>
      </c>
      <c r="X116" s="182">
        <v>2</v>
      </c>
      <c r="Y116" s="186">
        <v>550</v>
      </c>
      <c r="Z116" s="184">
        <v>3</v>
      </c>
      <c r="AA116" s="182">
        <v>461</v>
      </c>
      <c r="AB116" s="156">
        <f t="shared" si="255"/>
        <v>12201</v>
      </c>
      <c r="AC116" s="157">
        <f t="shared" si="256"/>
        <v>15734</v>
      </c>
      <c r="BI116" s="145" t="s">
        <v>30</v>
      </c>
      <c r="BJ116" s="128">
        <f>B116/B126</f>
        <v>4.6245797534553608E-2</v>
      </c>
      <c r="BK116" s="129">
        <f t="shared" ref="BK116" si="612">C116/C126</f>
        <v>9.9480721265895244E-2</v>
      </c>
      <c r="BL116" s="130">
        <f t="shared" ref="BL116" si="613">D116/D126</f>
        <v>9.0686836274734506E-2</v>
      </c>
      <c r="BM116" s="131">
        <f t="shared" ref="BM116" si="614">E116/E126</f>
        <v>6.1886541340875061E-2</v>
      </c>
      <c r="BN116" s="128">
        <f t="shared" ref="BN116" si="615">F116/F126</f>
        <v>5.1143466431355249E-2</v>
      </c>
      <c r="BO116" s="129">
        <f t="shared" ref="BO116" si="616">G116/G126</f>
        <v>6.7766323024054984E-2</v>
      </c>
      <c r="BP116" s="130">
        <f t="shared" ref="BP116" si="617">H116/H126</f>
        <v>5.3779216836992813E-2</v>
      </c>
      <c r="BQ116" s="131">
        <f t="shared" ref="BQ116" si="618">I116/I126</f>
        <v>6.6598360655737709E-2</v>
      </c>
      <c r="BR116" s="128">
        <f t="shared" ref="BR116" si="619">J116/J126</f>
        <v>0.14219694276573053</v>
      </c>
      <c r="BS116" s="129">
        <f t="shared" ref="BS116" si="620">K116/K126</f>
        <v>9.3845540342948286E-2</v>
      </c>
      <c r="BT116" s="130">
        <f t="shared" ref="BT116" si="621">L116/L126</f>
        <v>9.9815238430406475E-2</v>
      </c>
      <c r="BU116" s="128">
        <f t="shared" ref="BU116" si="622">M116/M126</f>
        <v>5.2747611659998368E-2</v>
      </c>
      <c r="BV116" s="132">
        <f t="shared" ref="BV116" si="623">N116/N126</f>
        <v>7.7556811110834553E-2</v>
      </c>
      <c r="BW116" s="133">
        <f t="shared" ref="BW116" si="624">O116/O126</f>
        <v>6.98742404973859E-2</v>
      </c>
      <c r="BX116" s="128">
        <f t="shared" ref="BX116" si="625">P116/P126</f>
        <v>2.0163322915616494E-4</v>
      </c>
      <c r="BY116" s="129">
        <f t="shared" ref="BY116" si="626">Q116/Q126</f>
        <v>2.3152568264273438E-2</v>
      </c>
      <c r="BZ116" s="130">
        <f t="shared" ref="BZ116" si="627">R116/R126</f>
        <v>2.7361508671493516E-3</v>
      </c>
      <c r="CA116" s="131">
        <f t="shared" ref="CA116" si="628">S116/S126</f>
        <v>4.3264922985023678E-2</v>
      </c>
      <c r="CB116" s="128">
        <f t="shared" ref="CB116" si="629">T116/T126</f>
        <v>0</v>
      </c>
      <c r="CC116" s="129">
        <f t="shared" ref="CC116" si="630">U116/U126</f>
        <v>4.2872982629050142E-2</v>
      </c>
      <c r="CD116" s="130">
        <f t="shared" ref="CD116" si="631">V116/V126</f>
        <v>0</v>
      </c>
      <c r="CE116" s="131">
        <f t="shared" ref="CE116" si="632">W116/W126</f>
        <v>2.4283542802061322E-2</v>
      </c>
      <c r="CF116" s="128">
        <f t="shared" ref="CF116" si="633">X116/X126</f>
        <v>1.0560219652568773E-4</v>
      </c>
      <c r="CG116" s="129">
        <f t="shared" ref="CG116" si="634">Y116/Y126</f>
        <v>4.3046098458167016E-2</v>
      </c>
      <c r="CH116" s="130">
        <f t="shared" ref="CH116" si="635">Z116/Z126</f>
        <v>8.1105193435886344E-5</v>
      </c>
      <c r="CI116" s="128">
        <f t="shared" ref="CI116" si="636">AA116/AA126</f>
        <v>1.2735158429790878E-2</v>
      </c>
      <c r="CJ116" s="134">
        <f t="shared" ref="CJ116" si="637">AB116/AB126</f>
        <v>4.0374458960409802E-2</v>
      </c>
      <c r="CK116" s="135">
        <f t="shared" ref="CK116" si="638">AC116/AC126</f>
        <v>5.23988090876999E-2</v>
      </c>
    </row>
    <row r="117" spans="1:89" x14ac:dyDescent="0.2">
      <c r="A117" s="136" t="s">
        <v>31</v>
      </c>
      <c r="B117" s="192">
        <v>1534</v>
      </c>
      <c r="C117" s="176">
        <v>2001</v>
      </c>
      <c r="D117" s="177">
        <v>927</v>
      </c>
      <c r="E117" s="178">
        <v>799</v>
      </c>
      <c r="F117" s="175">
        <v>1243</v>
      </c>
      <c r="G117" s="179">
        <v>1525</v>
      </c>
      <c r="H117" s="177">
        <v>2500</v>
      </c>
      <c r="I117" s="178">
        <v>2758</v>
      </c>
      <c r="J117" s="175">
        <v>770</v>
      </c>
      <c r="K117" s="176">
        <v>376</v>
      </c>
      <c r="L117" s="177">
        <v>3219</v>
      </c>
      <c r="M117" s="175">
        <v>802</v>
      </c>
      <c r="N117" s="180">
        <v>3766</v>
      </c>
      <c r="O117" s="193">
        <v>1929</v>
      </c>
      <c r="P117" s="175">
        <v>982</v>
      </c>
      <c r="Q117" s="176">
        <v>486</v>
      </c>
      <c r="R117" s="177">
        <v>1537</v>
      </c>
      <c r="S117" s="178">
        <v>917</v>
      </c>
      <c r="T117" s="175">
        <v>966</v>
      </c>
      <c r="U117" s="179">
        <v>53</v>
      </c>
      <c r="V117" s="177">
        <v>2123</v>
      </c>
      <c r="W117" s="194">
        <v>468</v>
      </c>
      <c r="X117" s="175">
        <v>1209</v>
      </c>
      <c r="Y117" s="179">
        <v>86</v>
      </c>
      <c r="Z117" s="177">
        <v>1606</v>
      </c>
      <c r="AA117" s="175">
        <v>635</v>
      </c>
      <c r="AB117" s="156">
        <f t="shared" si="255"/>
        <v>22382</v>
      </c>
      <c r="AC117" s="157">
        <f t="shared" si="256"/>
        <v>12835</v>
      </c>
      <c r="BI117" s="136" t="s">
        <v>31</v>
      </c>
      <c r="BJ117" s="128">
        <f>B117/B126</f>
        <v>5.7302951064624581E-2</v>
      </c>
      <c r="BK117" s="129">
        <f t="shared" ref="BK117" si="639">C117/C126</f>
        <v>8.1817066688473647E-2</v>
      </c>
      <c r="BL117" s="130">
        <f t="shared" ref="BL117" si="640">D117/D126</f>
        <v>7.0822828329131338E-2</v>
      </c>
      <c r="BM117" s="131">
        <f t="shared" ref="BM117" si="641">E117/E126</f>
        <v>6.6461487273332218E-2</v>
      </c>
      <c r="BN117" s="128">
        <f t="shared" ref="BN117" si="642">F117/F126</f>
        <v>4.5701889844841533E-2</v>
      </c>
      <c r="BO117" s="129">
        <f t="shared" ref="BO117" si="643">G117/G126</f>
        <v>6.9873997709049257E-2</v>
      </c>
      <c r="BP117" s="130">
        <f t="shared" ref="BP117" si="644">H117/H126</f>
        <v>6.3239906910857027E-2</v>
      </c>
      <c r="BQ117" s="131">
        <f t="shared" ref="BQ117" si="645">I117/I126</f>
        <v>7.0645491803278684E-2</v>
      </c>
      <c r="BR117" s="128">
        <f t="shared" ref="BR117" si="646">J117/J126</f>
        <v>0.13686455741201564</v>
      </c>
      <c r="BS117" s="129">
        <f t="shared" ref="BS117" si="647">K117/K126</f>
        <v>4.9980061145819488E-2</v>
      </c>
      <c r="BT117" s="130">
        <f t="shared" ref="BT117" si="648">L117/L126</f>
        <v>0.1416065458384656</v>
      </c>
      <c r="BU117" s="128">
        <f t="shared" ref="BU117" si="649">M117/M126</f>
        <v>3.2742712501020656E-2</v>
      </c>
      <c r="BV117" s="132">
        <f t="shared" ref="BV117" si="650">N117/N126</f>
        <v>9.3735221644224306E-2</v>
      </c>
      <c r="BW117" s="133">
        <f t="shared" ref="BW117" si="651">O117/O126</f>
        <v>4.5428854034195283E-2</v>
      </c>
      <c r="BX117" s="128">
        <f t="shared" ref="BX117" si="652">P117/P126</f>
        <v>4.9500957757838492E-2</v>
      </c>
      <c r="BY117" s="129">
        <f t="shared" ref="BY117" si="653">Q117/Q126</f>
        <v>2.320030551842658E-2</v>
      </c>
      <c r="BZ117" s="130">
        <f t="shared" ref="BZ117" si="654">R117/R126</f>
        <v>6.4699444350900831E-2</v>
      </c>
      <c r="CA117" s="131">
        <f t="shared" ref="CA117" si="655">S117/S126</f>
        <v>3.9126168024917862E-2</v>
      </c>
      <c r="CB117" s="128">
        <f t="shared" ref="CB117" si="656">T117/T126</f>
        <v>0.15384615384615385</v>
      </c>
      <c r="CC117" s="129">
        <f t="shared" ref="CC117" si="657">U117/U126</f>
        <v>6.529505975113958E-3</v>
      </c>
      <c r="CD117" s="130">
        <f t="shared" ref="CD117" si="658">V117/V126</f>
        <v>9.9807249306567633E-2</v>
      </c>
      <c r="CE117" s="131">
        <f t="shared" ref="CE117" si="659">W117/W126</f>
        <v>1.7350684017350685E-2</v>
      </c>
      <c r="CF117" s="128">
        <f t="shared" ref="CF117" si="660">X117/X126</f>
        <v>6.3836527799778234E-2</v>
      </c>
      <c r="CG117" s="129">
        <f t="shared" ref="CG117" si="661">Y117/Y126</f>
        <v>6.7308444861861154E-3</v>
      </c>
      <c r="CH117" s="130">
        <f t="shared" ref="CH117" si="662">Z117/Z126</f>
        <v>4.341831355267782E-2</v>
      </c>
      <c r="CI117" s="128">
        <f t="shared" ref="CI117" si="663">AA117/AA126</f>
        <v>1.754192104754275E-2</v>
      </c>
      <c r="CJ117" s="134">
        <f t="shared" ref="CJ117" si="664">AB117/AB126</f>
        <v>7.4064514421104177E-2</v>
      </c>
      <c r="CK117" s="135">
        <f t="shared" ref="CK117" si="665">AC117/AC126</f>
        <v>4.2744293545228691E-2</v>
      </c>
    </row>
    <row r="118" spans="1:89" x14ac:dyDescent="0.2">
      <c r="A118" s="145" t="s">
        <v>32</v>
      </c>
      <c r="B118" s="189">
        <v>1693</v>
      </c>
      <c r="C118" s="183">
        <v>3091</v>
      </c>
      <c r="D118" s="184">
        <v>641</v>
      </c>
      <c r="E118" s="185">
        <v>1211</v>
      </c>
      <c r="F118" s="182">
        <v>1210</v>
      </c>
      <c r="G118" s="186">
        <v>2467</v>
      </c>
      <c r="H118" s="184">
        <v>2290</v>
      </c>
      <c r="I118" s="185">
        <v>4459</v>
      </c>
      <c r="J118" s="182">
        <v>402</v>
      </c>
      <c r="K118" s="183">
        <v>262</v>
      </c>
      <c r="L118" s="184">
        <v>2219</v>
      </c>
      <c r="M118" s="182">
        <v>1193</v>
      </c>
      <c r="N118" s="187">
        <v>3173</v>
      </c>
      <c r="O118" s="190">
        <v>3127</v>
      </c>
      <c r="P118" s="182">
        <v>1561</v>
      </c>
      <c r="Q118" s="183">
        <v>2074</v>
      </c>
      <c r="R118" s="184">
        <v>1771</v>
      </c>
      <c r="S118" s="185">
        <v>2519</v>
      </c>
      <c r="T118" s="182">
        <v>849</v>
      </c>
      <c r="U118" s="186">
        <v>369</v>
      </c>
      <c r="V118" s="184">
        <v>2881</v>
      </c>
      <c r="W118" s="191">
        <v>2060</v>
      </c>
      <c r="X118" s="182">
        <v>1802</v>
      </c>
      <c r="Y118" s="186">
        <v>946</v>
      </c>
      <c r="Z118" s="184">
        <v>3079</v>
      </c>
      <c r="AA118" s="182">
        <v>4879</v>
      </c>
      <c r="AB118" s="156">
        <f t="shared" si="255"/>
        <v>23571</v>
      </c>
      <c r="AC118" s="157">
        <f t="shared" si="256"/>
        <v>28657</v>
      </c>
      <c r="BI118" s="145" t="s">
        <v>32</v>
      </c>
      <c r="BJ118" s="128">
        <f>B118/B126</f>
        <v>6.3242435562196483E-2</v>
      </c>
      <c r="BK118" s="129">
        <f t="shared" ref="BK118" si="666">C118/C126</f>
        <v>0.12638508402502352</v>
      </c>
      <c r="BL118" s="130">
        <f t="shared" ref="BL118" si="667">D118/D126</f>
        <v>4.8972419588967836E-2</v>
      </c>
      <c r="BM118" s="131">
        <f t="shared" ref="BM118" si="668">E118/E126</f>
        <v>0.10073199134919314</v>
      </c>
      <c r="BN118" s="128">
        <f t="shared" ref="BN118" si="669">F118/F126</f>
        <v>4.4488565335686445E-2</v>
      </c>
      <c r="BO118" s="129">
        <f t="shared" ref="BO118" si="670">G118/G126</f>
        <v>0.11303550973654067</v>
      </c>
      <c r="BP118" s="130">
        <f t="shared" ref="BP118" si="671">H118/H126</f>
        <v>5.7927754730345039E-2</v>
      </c>
      <c r="BQ118" s="131">
        <f t="shared" ref="BQ118" si="672">I118/I126</f>
        <v>0.11421618852459016</v>
      </c>
      <c r="BR118" s="128">
        <f t="shared" ref="BR118" si="673">J118/J126</f>
        <v>7.1453963739779594E-2</v>
      </c>
      <c r="BS118" s="129">
        <f t="shared" ref="BS118" si="674">K118/K126</f>
        <v>3.4826531968629539E-2</v>
      </c>
      <c r="BT118" s="130">
        <f t="shared" ref="BT118" si="675">L118/L126</f>
        <v>9.7615695935245467E-2</v>
      </c>
      <c r="BU118" s="128">
        <f t="shared" ref="BU118" si="676">M118/M126</f>
        <v>4.8705805503388586E-2</v>
      </c>
      <c r="BV118" s="132">
        <f t="shared" ref="BV118" si="677">N118/N126</f>
        <v>7.8975533265301046E-2</v>
      </c>
      <c r="BW118" s="133">
        <f t="shared" ref="BW118" si="678">O118/O126</f>
        <v>7.36423154820781E-2</v>
      </c>
      <c r="BX118" s="128">
        <f t="shared" ref="BX118" si="679">P118/P126</f>
        <v>7.8687367678193371E-2</v>
      </c>
      <c r="BY118" s="129">
        <f t="shared" ref="BY118" si="680">Q118/Q126</f>
        <v>9.9007065113614665E-2</v>
      </c>
      <c r="BZ118" s="130">
        <f t="shared" ref="BZ118" si="681">R118/R126</f>
        <v>7.4549587472638484E-2</v>
      </c>
      <c r="CA118" s="131">
        <f t="shared" ref="CA118" si="682">S118/S126</f>
        <v>0.10747962623202628</v>
      </c>
      <c r="CB118" s="128">
        <f t="shared" ref="CB118" si="683">T118/T126</f>
        <v>0.13521261347348304</v>
      </c>
      <c r="CC118" s="129">
        <f t="shared" ref="CC118" si="684">U118/U126</f>
        <v>4.5460145373906614E-2</v>
      </c>
      <c r="CD118" s="130">
        <f t="shared" ref="CD118" si="685">V118/V126</f>
        <v>0.13544262140943067</v>
      </c>
      <c r="CE118" s="131">
        <f t="shared" ref="CE118" si="686">W118/W126</f>
        <v>7.6372668965261556E-2</v>
      </c>
      <c r="CF118" s="128">
        <f t="shared" ref="CF118" si="687">X118/X126</f>
        <v>9.5147579069644647E-2</v>
      </c>
      <c r="CG118" s="129">
        <f t="shared" ref="CG118" si="688">Y118/Y126</f>
        <v>7.4039289348047266E-2</v>
      </c>
      <c r="CH118" s="130">
        <f t="shared" ref="CH118" si="689">Z118/Z126</f>
        <v>8.3240963529698023E-2</v>
      </c>
      <c r="CI118" s="128">
        <f t="shared" ref="CI118" si="690">AA118/AA126</f>
        <v>0.1347827288046631</v>
      </c>
      <c r="CJ118" s="134">
        <f t="shared" ref="CJ118" si="691">AB118/AB126</f>
        <v>7.7999046976134689E-2</v>
      </c>
      <c r="CK118" s="135">
        <f t="shared" ref="CK118" si="692">AC118/AC126</f>
        <v>9.5436168299619678E-2</v>
      </c>
    </row>
    <row r="119" spans="1:89" x14ac:dyDescent="0.2">
      <c r="A119" s="136" t="s">
        <v>33</v>
      </c>
      <c r="B119" s="192">
        <v>1445</v>
      </c>
      <c r="C119" s="176">
        <v>2329</v>
      </c>
      <c r="D119" s="177">
        <v>446</v>
      </c>
      <c r="E119" s="178">
        <v>939</v>
      </c>
      <c r="F119" s="175">
        <v>1090</v>
      </c>
      <c r="G119" s="179">
        <v>2240</v>
      </c>
      <c r="H119" s="177">
        <v>1880</v>
      </c>
      <c r="I119" s="178">
        <v>3341</v>
      </c>
      <c r="J119" s="175">
        <v>391</v>
      </c>
      <c r="K119" s="176">
        <v>127</v>
      </c>
      <c r="L119" s="177">
        <v>1398</v>
      </c>
      <c r="M119" s="175">
        <v>1037</v>
      </c>
      <c r="N119" s="180">
        <v>2373</v>
      </c>
      <c r="O119" s="193">
        <v>2477</v>
      </c>
      <c r="P119" s="175">
        <v>991</v>
      </c>
      <c r="Q119" s="176">
        <v>1659</v>
      </c>
      <c r="R119" s="177">
        <v>1220</v>
      </c>
      <c r="S119" s="178">
        <v>1730</v>
      </c>
      <c r="T119" s="175">
        <v>400</v>
      </c>
      <c r="U119" s="179">
        <v>326</v>
      </c>
      <c r="V119" s="177">
        <v>2644</v>
      </c>
      <c r="W119" s="194">
        <v>1824</v>
      </c>
      <c r="X119" s="175">
        <v>950</v>
      </c>
      <c r="Y119" s="179">
        <v>784</v>
      </c>
      <c r="Z119" s="177">
        <v>1976</v>
      </c>
      <c r="AA119" s="175">
        <v>2943</v>
      </c>
      <c r="AB119" s="156">
        <f t="shared" si="255"/>
        <v>17204</v>
      </c>
      <c r="AC119" s="157">
        <f t="shared" si="256"/>
        <v>21756</v>
      </c>
      <c r="BI119" s="136" t="s">
        <v>33</v>
      </c>
      <c r="BJ119" s="128">
        <f>B119/B126</f>
        <v>5.3978333955920804E-2</v>
      </c>
      <c r="BK119" s="129">
        <f t="shared" ref="BK119" si="693">C119/C126</f>
        <v>9.52283599787382E-2</v>
      </c>
      <c r="BL119" s="130">
        <f t="shared" ref="BL119" si="694">D119/D126</f>
        <v>3.4074413629765453E-2</v>
      </c>
      <c r="BM119" s="131">
        <f t="shared" ref="BM119" si="695">E119/E126</f>
        <v>7.8106804192314097E-2</v>
      </c>
      <c r="BN119" s="128">
        <f t="shared" ref="BN119" si="696">F119/F126</f>
        <v>4.0076476211486141E-2</v>
      </c>
      <c r="BO119" s="129">
        <f t="shared" ref="BO119" si="697">G119/G126</f>
        <v>0.10263459335624284</v>
      </c>
      <c r="BP119" s="130">
        <f t="shared" ref="BP119" si="698">H119/H126</f>
        <v>4.7556409996964484E-2</v>
      </c>
      <c r="BQ119" s="131">
        <f t="shared" ref="BQ119" si="699">I119/I126</f>
        <v>8.5578893442622955E-2</v>
      </c>
      <c r="BR119" s="128">
        <f t="shared" ref="BR119" si="700">J119/J126</f>
        <v>6.9498755776750798E-2</v>
      </c>
      <c r="BS119" s="129">
        <f t="shared" ref="BS119" si="701">K119/K126</f>
        <v>1.6881563206167752E-2</v>
      </c>
      <c r="BT119" s="130">
        <f t="shared" ref="BT119" si="702">L119/L126</f>
        <v>6.1499208164701745E-2</v>
      </c>
      <c r="BU119" s="128">
        <f t="shared" ref="BU119" si="703">M119/M126</f>
        <v>4.2336898832367111E-2</v>
      </c>
      <c r="BV119" s="132">
        <f t="shared" ref="BV119" si="704">N119/N126</f>
        <v>5.9063643378052116E-2</v>
      </c>
      <c r="BW119" s="133">
        <f t="shared" ref="BW119" si="705">O119/O126</f>
        <v>5.8334510856766053E-2</v>
      </c>
      <c r="BX119" s="128">
        <f t="shared" ref="BX119" si="706">P119/P126</f>
        <v>4.995463252343986E-2</v>
      </c>
      <c r="BY119" s="129">
        <f t="shared" ref="BY119" si="707">Q119/Q126</f>
        <v>7.9196104640061105E-2</v>
      </c>
      <c r="BZ119" s="130">
        <f t="shared" ref="BZ119" si="708">R119/R126</f>
        <v>5.1355447044957064E-2</v>
      </c>
      <c r="CA119" s="131">
        <f t="shared" ref="CA119" si="709">S119/S126</f>
        <v>7.3814908051371766E-2</v>
      </c>
      <c r="CB119" s="128">
        <f t="shared" ref="CB119" si="710">T119/T126</f>
        <v>6.3704411530498481E-2</v>
      </c>
      <c r="CC119" s="129">
        <f t="shared" ref="CC119" si="711">U119/U126</f>
        <v>4.0162621658248118E-2</v>
      </c>
      <c r="CD119" s="130">
        <f t="shared" ref="CD119" si="712">V119/V126</f>
        <v>0.1243006910817545</v>
      </c>
      <c r="CE119" s="131">
        <f t="shared" ref="CE119" si="713">W119/W126</f>
        <v>6.7623178734289843E-2</v>
      </c>
      <c r="CF119" s="128">
        <f t="shared" ref="CF119" si="714">X119/X126</f>
        <v>5.0161043349701673E-2</v>
      </c>
      <c r="CG119" s="129">
        <f t="shared" ref="CG119" si="715">Y119/Y126</f>
        <v>6.136025671127808E-2</v>
      </c>
      <c r="CH119" s="130">
        <f t="shared" ref="CH119" si="716">Z119/Z126</f>
        <v>5.3421287409770472E-2</v>
      </c>
      <c r="CI119" s="128">
        <f t="shared" ref="CI119" si="717">AA119/AA126</f>
        <v>8.1300588414044583E-2</v>
      </c>
      <c r="CJ119" s="134">
        <f t="shared" ref="CJ119" si="718">AB119/AB126</f>
        <v>5.692993950945744E-2</v>
      </c>
      <c r="CK119" s="135">
        <f t="shared" ref="CK119" si="719">AC119/AC126</f>
        <v>7.2453825506037822E-2</v>
      </c>
    </row>
    <row r="120" spans="1:89" x14ac:dyDescent="0.2">
      <c r="A120" s="145" t="s">
        <v>34</v>
      </c>
      <c r="B120" s="189">
        <v>433</v>
      </c>
      <c r="C120" s="183">
        <v>1045</v>
      </c>
      <c r="D120" s="184">
        <v>193</v>
      </c>
      <c r="E120" s="185">
        <v>569</v>
      </c>
      <c r="F120" s="182">
        <v>422</v>
      </c>
      <c r="G120" s="186">
        <v>1196</v>
      </c>
      <c r="H120" s="184">
        <v>911</v>
      </c>
      <c r="I120" s="185">
        <v>1898</v>
      </c>
      <c r="J120" s="182">
        <v>160</v>
      </c>
      <c r="K120" s="183">
        <v>91</v>
      </c>
      <c r="L120" s="184">
        <v>818</v>
      </c>
      <c r="M120" s="182">
        <v>568</v>
      </c>
      <c r="N120" s="187">
        <v>1746</v>
      </c>
      <c r="O120" s="190">
        <v>1670</v>
      </c>
      <c r="P120" s="182">
        <v>529</v>
      </c>
      <c r="Q120" s="183">
        <v>1173</v>
      </c>
      <c r="R120" s="184">
        <v>776</v>
      </c>
      <c r="S120" s="185">
        <v>1081</v>
      </c>
      <c r="T120" s="182">
        <v>209</v>
      </c>
      <c r="U120" s="186">
        <v>253</v>
      </c>
      <c r="V120" s="184">
        <v>1430</v>
      </c>
      <c r="W120" s="191">
        <v>882</v>
      </c>
      <c r="X120" s="182">
        <v>549</v>
      </c>
      <c r="Y120" s="186">
        <v>475</v>
      </c>
      <c r="Z120" s="184">
        <v>1233</v>
      </c>
      <c r="AA120" s="182">
        <v>1625</v>
      </c>
      <c r="AB120" s="156">
        <f t="shared" si="255"/>
        <v>9409</v>
      </c>
      <c r="AC120" s="157">
        <f t="shared" si="256"/>
        <v>12526</v>
      </c>
      <c r="BI120" s="145" t="s">
        <v>34</v>
      </c>
      <c r="BJ120" s="128">
        <f>B120/B126</f>
        <v>1.6174822562570041E-2</v>
      </c>
      <c r="BK120" s="129">
        <f t="shared" ref="BK120" si="720">C120/C126</f>
        <v>4.2728053318068449E-2</v>
      </c>
      <c r="BL120" s="130">
        <f t="shared" ref="BL120" si="721">D120/D126</f>
        <v>1.4745205898082359E-2</v>
      </c>
      <c r="BM120" s="131">
        <f t="shared" ref="BM120" si="722">E120/E126</f>
        <v>4.7329895192147732E-2</v>
      </c>
      <c r="BN120" s="128">
        <f t="shared" ref="BN120" si="723">F120/F126</f>
        <v>1.5515846753437753E-2</v>
      </c>
      <c r="BO120" s="129">
        <f t="shared" ref="BO120" si="724">G120/G126</f>
        <v>5.4799541809851089E-2</v>
      </c>
      <c r="BP120" s="130">
        <f t="shared" ref="BP120" si="725">H120/H126</f>
        <v>2.3044622078316302E-2</v>
      </c>
      <c r="BQ120" s="131">
        <f t="shared" ref="BQ120" si="726">I120/I126</f>
        <v>4.8616803278688524E-2</v>
      </c>
      <c r="BR120" s="128">
        <f t="shared" ref="BR120" si="727">J120/J126</f>
        <v>2.8439388553146108E-2</v>
      </c>
      <c r="BS120" s="129">
        <f t="shared" ref="BS120" si="728">K120/K126</f>
        <v>1.209623820284461E-2</v>
      </c>
      <c r="BT120" s="130">
        <f t="shared" ref="BT120" si="729">L120/L126</f>
        <v>3.5984515220834068E-2</v>
      </c>
      <c r="BU120" s="128">
        <f t="shared" ref="BU120" si="730">M120/M126</f>
        <v>2.3189352494488447E-2</v>
      </c>
      <c r="BV120" s="132">
        <f t="shared" ref="BV120" si="731">N120/N126</f>
        <v>4.3457699678920776E-2</v>
      </c>
      <c r="BW120" s="133">
        <f t="shared" ref="BW120" si="732">O120/O126</f>
        <v>3.9329282652724791E-2</v>
      </c>
      <c r="BX120" s="128">
        <f t="shared" ref="BX120" si="733">P120/P126</f>
        <v>2.6665994555902812E-2</v>
      </c>
      <c r="BY120" s="129">
        <f t="shared" ref="BY120" si="734">Q120/Q126</f>
        <v>5.5995799121634521E-2</v>
      </c>
      <c r="BZ120" s="130">
        <f t="shared" ref="BZ120" si="735">R120/R126</f>
        <v>3.2665431890890724E-2</v>
      </c>
      <c r="CA120" s="131">
        <f t="shared" ref="CA120" si="736">S120/S126</f>
        <v>4.6123650637880272E-2</v>
      </c>
      <c r="CB120" s="128">
        <f t="shared" ref="CB120" si="737">T120/T126</f>
        <v>3.3285555024685456E-2</v>
      </c>
      <c r="CC120" s="129">
        <f t="shared" ref="CC120" si="738">U120/U126</f>
        <v>3.1169151164223235E-2</v>
      </c>
      <c r="CD120" s="130">
        <f t="shared" ref="CD120" si="739">V120/V126</f>
        <v>6.7227680880071458E-2</v>
      </c>
      <c r="CE120" s="131">
        <f t="shared" ref="CE120" si="740">W120/W126</f>
        <v>3.2699366032699365E-2</v>
      </c>
      <c r="CF120" s="128">
        <f t="shared" ref="CF120" si="741">X120/X126</f>
        <v>2.8987802946301284E-2</v>
      </c>
      <c r="CG120" s="129">
        <f t="shared" ref="CG120" si="742">Y120/Y126</f>
        <v>3.7176175941144245E-2</v>
      </c>
      <c r="CH120" s="130">
        <f t="shared" ref="CH120" si="743">Z120/Z126</f>
        <v>3.3334234502149285E-2</v>
      </c>
      <c r="CI120" s="128">
        <f t="shared" ref="CI120" si="744">AA120/AA126</f>
        <v>4.4890742838199951E-2</v>
      </c>
      <c r="CJ120" s="134">
        <f t="shared" ref="CJ120" si="745">AB120/AB126</f>
        <v>3.1135422043971461E-2</v>
      </c>
      <c r="CK120" s="135">
        <f t="shared" ref="CK120" si="746">AC120/AC126</f>
        <v>4.1715233420142939E-2</v>
      </c>
    </row>
    <row r="121" spans="1:89" x14ac:dyDescent="0.2">
      <c r="A121" s="136" t="s">
        <v>35</v>
      </c>
      <c r="B121" s="192">
        <v>0</v>
      </c>
      <c r="C121" s="176">
        <v>367</v>
      </c>
      <c r="D121" s="177">
        <v>3</v>
      </c>
      <c r="E121" s="178">
        <v>270</v>
      </c>
      <c r="F121" s="175">
        <v>17</v>
      </c>
      <c r="G121" s="179">
        <v>635</v>
      </c>
      <c r="H121" s="177">
        <v>81</v>
      </c>
      <c r="I121" s="178">
        <v>654</v>
      </c>
      <c r="J121" s="175">
        <v>36</v>
      </c>
      <c r="K121" s="176">
        <v>47</v>
      </c>
      <c r="L121" s="177">
        <v>531</v>
      </c>
      <c r="M121" s="175">
        <v>87</v>
      </c>
      <c r="N121" s="180">
        <v>425</v>
      </c>
      <c r="O121" s="193">
        <v>247</v>
      </c>
      <c r="P121" s="175">
        <v>115</v>
      </c>
      <c r="Q121" s="176">
        <v>176</v>
      </c>
      <c r="R121" s="177">
        <v>158</v>
      </c>
      <c r="S121" s="178">
        <v>91</v>
      </c>
      <c r="T121" s="175">
        <v>30</v>
      </c>
      <c r="U121" s="179">
        <v>9</v>
      </c>
      <c r="V121" s="177">
        <v>165</v>
      </c>
      <c r="W121" s="194">
        <v>34</v>
      </c>
      <c r="X121" s="175">
        <v>70</v>
      </c>
      <c r="Y121" s="179">
        <v>15</v>
      </c>
      <c r="Z121" s="177">
        <v>36</v>
      </c>
      <c r="AA121" s="175">
        <v>110</v>
      </c>
      <c r="AB121" s="156">
        <f t="shared" si="255"/>
        <v>1667</v>
      </c>
      <c r="AC121" s="157">
        <f t="shared" si="256"/>
        <v>2742</v>
      </c>
      <c r="BI121" s="136" t="s">
        <v>35</v>
      </c>
      <c r="BJ121" s="128">
        <f>B121/B126</f>
        <v>0</v>
      </c>
      <c r="BK121" s="129">
        <f t="shared" ref="BK121" si="747">C121/C126</f>
        <v>1.500592877294844E-2</v>
      </c>
      <c r="BL121" s="130">
        <f t="shared" ref="BL121" si="748">D121/D126</f>
        <v>2.2920009168003668E-4</v>
      </c>
      <c r="BM121" s="131">
        <f t="shared" ref="BM121" si="749">E121/E126</f>
        <v>2.2458825486607884E-2</v>
      </c>
      <c r="BN121" s="128">
        <f t="shared" ref="BN121" si="750">F121/F126</f>
        <v>6.2504595926171039E-4</v>
      </c>
      <c r="BO121" s="129">
        <f t="shared" ref="BO121" si="751">G121/G126</f>
        <v>2.9095074455899199E-2</v>
      </c>
      <c r="BP121" s="130">
        <f t="shared" ref="BP121" si="752">H121/H126</f>
        <v>2.0489729839117676E-3</v>
      </c>
      <c r="BQ121" s="131">
        <f t="shared" ref="BQ121" si="753">I121/I126</f>
        <v>1.6752049180327869E-2</v>
      </c>
      <c r="BR121" s="128">
        <f t="shared" ref="BR121" si="754">J121/J126</f>
        <v>6.3988624244578742E-3</v>
      </c>
      <c r="BS121" s="129">
        <f t="shared" ref="BS121" si="755">K121/K126</f>
        <v>6.247507643227436E-3</v>
      </c>
      <c r="BT121" s="130">
        <f t="shared" ref="BT121" si="756">L121/L126</f>
        <v>2.335914129860989E-2</v>
      </c>
      <c r="BU121" s="128">
        <f t="shared" ref="BU121" si="757">M121/M126</f>
        <v>3.5518902588388994E-3</v>
      </c>
      <c r="BV121" s="132">
        <f t="shared" ref="BV121" si="758">N121/N126</f>
        <v>1.0578191502600991E-2</v>
      </c>
      <c r="BW121" s="133">
        <f t="shared" ref="BW121" si="759">O121/O126</f>
        <v>5.8169657576185767E-3</v>
      </c>
      <c r="BX121" s="128">
        <f t="shared" ref="BX121" si="760">P121/P126</f>
        <v>5.7969553382397421E-3</v>
      </c>
      <c r="BY121" s="129">
        <f t="shared" ref="BY121" si="761">Q121/Q126</f>
        <v>8.4017567309528363E-3</v>
      </c>
      <c r="BZ121" s="130">
        <f t="shared" ref="BZ121" si="762">R121/R126</f>
        <v>6.6509513386091932E-3</v>
      </c>
      <c r="CA121" s="131">
        <f t="shared" ref="CA121" si="763">S121/S126</f>
        <v>3.8827494986559711E-3</v>
      </c>
      <c r="CB121" s="128">
        <f t="shared" ref="CB121" si="764">T121/T126</f>
        <v>4.7778308647873869E-3</v>
      </c>
      <c r="CC121" s="129">
        <f t="shared" ref="CC121" si="765">U121/U126</f>
        <v>1.1087840335099175E-3</v>
      </c>
      <c r="CD121" s="130">
        <f t="shared" ref="CD121" si="766">V121/V126</f>
        <v>7.7570401015467066E-3</v>
      </c>
      <c r="CE121" s="131">
        <f t="shared" ref="CE121" si="767">W121/W126</f>
        <v>1.2605197790382975E-3</v>
      </c>
      <c r="CF121" s="128">
        <f t="shared" ref="CF121" si="768">X121/X126</f>
        <v>3.6960768783990709E-3</v>
      </c>
      <c r="CG121" s="129">
        <f t="shared" ref="CG121" si="769">Y121/Y126</f>
        <v>1.1739845034045551E-3</v>
      </c>
      <c r="CH121" s="130">
        <f t="shared" ref="CH121" si="770">Z121/Z126</f>
        <v>9.7326232123063619E-4</v>
      </c>
      <c r="CI121" s="128">
        <f t="shared" ref="CI121" si="771">AA121/AA126</f>
        <v>3.0387579767396891E-3</v>
      </c>
      <c r="CJ121" s="134">
        <f t="shared" ref="CJ121" si="772">AB121/AB126</f>
        <v>5.5162874425869306E-3</v>
      </c>
      <c r="CK121" s="135">
        <f t="shared" ref="CK121" si="773">AC121/AC126</f>
        <v>9.1316597507609711E-3</v>
      </c>
    </row>
    <row r="122" spans="1:89" x14ac:dyDescent="0.2">
      <c r="A122" s="145" t="s">
        <v>36</v>
      </c>
      <c r="B122" s="189">
        <v>0</v>
      </c>
      <c r="C122" s="183">
        <v>0</v>
      </c>
      <c r="D122" s="184">
        <v>0</v>
      </c>
      <c r="E122" s="185">
        <v>0</v>
      </c>
      <c r="F122" s="182">
        <v>0</v>
      </c>
      <c r="G122" s="186">
        <v>0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43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1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5"/>
        <v>0</v>
      </c>
      <c r="AC122" s="157">
        <f t="shared" si="256"/>
        <v>44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1.0126701521360275E-3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3.7074111148185224E-5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1.465328333455444E-4</v>
      </c>
    </row>
    <row r="123" spans="1:89" x14ac:dyDescent="0.2">
      <c r="A123" s="136" t="s">
        <v>37</v>
      </c>
      <c r="B123" s="58">
        <v>0</v>
      </c>
      <c r="C123" s="59">
        <v>0</v>
      </c>
      <c r="D123" s="138">
        <v>0</v>
      </c>
      <c r="E123" s="139">
        <v>0</v>
      </c>
      <c r="F123" s="137">
        <v>0</v>
      </c>
      <c r="G123" s="140">
        <v>0</v>
      </c>
      <c r="H123" s="138">
        <v>0</v>
      </c>
      <c r="I123" s="139">
        <v>0</v>
      </c>
      <c r="J123" s="137">
        <v>0</v>
      </c>
      <c r="K123" s="140">
        <v>0</v>
      </c>
      <c r="L123" s="138"/>
      <c r="M123" s="137">
        <v>0</v>
      </c>
      <c r="N123" s="141">
        <v>0</v>
      </c>
      <c r="O123" s="142">
        <v>200</v>
      </c>
      <c r="P123" s="137">
        <v>0</v>
      </c>
      <c r="Q123" s="140">
        <v>0</v>
      </c>
      <c r="R123" s="138"/>
      <c r="S123" s="139">
        <v>0</v>
      </c>
      <c r="T123" s="137">
        <v>0</v>
      </c>
      <c r="U123" s="140">
        <v>0</v>
      </c>
      <c r="V123" s="138">
        <v>0</v>
      </c>
      <c r="W123" s="139">
        <v>0</v>
      </c>
      <c r="X123" s="137">
        <v>0</v>
      </c>
      <c r="Y123" s="140">
        <v>0</v>
      </c>
      <c r="Z123" s="143">
        <v>0</v>
      </c>
      <c r="AA123" s="144">
        <v>0</v>
      </c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200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4.7100937308652445E-3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6.6605833338883821E-4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4.25" thickTop="1" thickBot="1" x14ac:dyDescent="0.25">
      <c r="A126" s="229" t="s">
        <v>13</v>
      </c>
      <c r="B126" s="20">
        <f t="shared" ref="B126" si="884">SUM(B103:B125)</f>
        <v>26770</v>
      </c>
      <c r="C126" s="21">
        <f t="shared" ref="C126" si="885">SUM(C103:C125)</f>
        <v>24457</v>
      </c>
      <c r="D126" s="20">
        <f t="shared" ref="D126" si="886">SUM(D103:D125)</f>
        <v>13089</v>
      </c>
      <c r="E126" s="21">
        <f t="shared" ref="E126" si="887">SUM(E103:E125)</f>
        <v>12022</v>
      </c>
      <c r="F126" s="20">
        <f t="shared" ref="F126" si="888">SUM(F103:F125)</f>
        <v>27198</v>
      </c>
      <c r="G126" s="21">
        <f t="shared" ref="G126" si="889">SUM(G103:G125)</f>
        <v>21825</v>
      </c>
      <c r="H126" s="20">
        <f t="shared" ref="H126" si="890">SUM(H103:H125)</f>
        <v>39532</v>
      </c>
      <c r="I126" s="21">
        <f t="shared" ref="I126" si="891">SUM(I103:I125)</f>
        <v>39040</v>
      </c>
      <c r="J126" s="20">
        <f t="shared" ref="J126" si="892">SUM(J103:J125)</f>
        <v>5626</v>
      </c>
      <c r="K126" s="21">
        <f t="shared" ref="K126" si="893">SUM(K103:K125)</f>
        <v>7523</v>
      </c>
      <c r="L126" s="20">
        <f t="shared" ref="L126" si="894">SUM(L103:L125)</f>
        <v>22732</v>
      </c>
      <c r="M126" s="21">
        <f t="shared" ref="M126" si="895">SUM(M103:M125)</f>
        <v>24494</v>
      </c>
      <c r="N126" s="20">
        <f t="shared" ref="N126" si="896">SUM(N103:N125)</f>
        <v>40177</v>
      </c>
      <c r="O126" s="21">
        <f t="shared" ref="O126" si="897">SUM(O103:O125)</f>
        <v>42462</v>
      </c>
      <c r="P126" s="20">
        <f t="shared" ref="P126" si="898">SUM(P103:P125)</f>
        <v>19838</v>
      </c>
      <c r="Q126" s="21">
        <f t="shared" ref="Q126" si="899">SUM(Q103:Q125)</f>
        <v>20948</v>
      </c>
      <c r="R126" s="20">
        <f t="shared" ref="R126" si="900">SUM(R103:R125)</f>
        <v>23756</v>
      </c>
      <c r="S126" s="21">
        <f t="shared" ref="S126" si="901">SUM(S103:S125)</f>
        <v>23437</v>
      </c>
      <c r="T126" s="20">
        <f t="shared" ref="T126" si="902">SUM(T103:T125)</f>
        <v>6279</v>
      </c>
      <c r="U126" s="21">
        <f t="shared" ref="U126" si="903">SUM(U103:U125)</f>
        <v>8117</v>
      </c>
      <c r="V126" s="20">
        <f t="shared" ref="V126" si="904">SUM(V103:V125)</f>
        <v>21271</v>
      </c>
      <c r="W126" s="21">
        <f t="shared" ref="W126" si="905">SUM(W103:W125)</f>
        <v>26973</v>
      </c>
      <c r="X126" s="20">
        <f t="shared" ref="X126" si="906">SUM(X103:X125)</f>
        <v>18939</v>
      </c>
      <c r="Y126" s="21">
        <f t="shared" ref="Y126" si="907">SUM(Y103:Y125)</f>
        <v>12777</v>
      </c>
      <c r="Z126" s="20">
        <f t="shared" ref="Z126" si="908">SUM(Z103:Z125)</f>
        <v>36989</v>
      </c>
      <c r="AA126" s="21">
        <f t="shared" ref="AA126" si="909">SUM(AA103:AA125)</f>
        <v>36199</v>
      </c>
      <c r="AB126" s="160">
        <f t="shared" ref="AB126:AC126" si="910">SUM(AB102:AB125)</f>
        <v>302196</v>
      </c>
      <c r="AC126" s="161">
        <f t="shared" si="910"/>
        <v>300274</v>
      </c>
      <c r="BI126" s="229" t="s">
        <v>13</v>
      </c>
      <c r="BJ126" s="154">
        <f>SUM(BJ102:BJ125)</f>
        <v>0.99999999999999989</v>
      </c>
      <c r="BK126" s="155">
        <f t="shared" ref="BK126:CK126" si="911">SUM(BK102:BK125)</f>
        <v>1.0000000000000002</v>
      </c>
      <c r="BL126" s="154">
        <f t="shared" si="911"/>
        <v>1</v>
      </c>
      <c r="BM126" s="155">
        <f t="shared" si="911"/>
        <v>1</v>
      </c>
      <c r="BN126" s="154">
        <f t="shared" si="911"/>
        <v>1</v>
      </c>
      <c r="BO126" s="155">
        <f t="shared" si="911"/>
        <v>0.99999999999999989</v>
      </c>
      <c r="BP126" s="154">
        <f t="shared" si="911"/>
        <v>1</v>
      </c>
      <c r="BQ126" s="155">
        <f t="shared" si="911"/>
        <v>1</v>
      </c>
      <c r="BR126" s="154">
        <f t="shared" si="911"/>
        <v>1</v>
      </c>
      <c r="BS126" s="155">
        <f t="shared" si="911"/>
        <v>0.99999999999999978</v>
      </c>
      <c r="BT126" s="154">
        <f t="shared" si="911"/>
        <v>1</v>
      </c>
      <c r="BU126" s="155">
        <f t="shared" si="911"/>
        <v>1.0000000000000002</v>
      </c>
      <c r="BV126" s="154">
        <f t="shared" si="911"/>
        <v>1</v>
      </c>
      <c r="BW126" s="155">
        <f t="shared" si="911"/>
        <v>1</v>
      </c>
      <c r="BX126" s="154">
        <f t="shared" si="911"/>
        <v>1</v>
      </c>
      <c r="BY126" s="155">
        <f t="shared" si="911"/>
        <v>1</v>
      </c>
      <c r="BZ126" s="154">
        <f t="shared" si="911"/>
        <v>1.0000000000000002</v>
      </c>
      <c r="CA126" s="155">
        <f t="shared" si="911"/>
        <v>1</v>
      </c>
      <c r="CB126" s="154">
        <f t="shared" si="911"/>
        <v>0.99999999999999978</v>
      </c>
      <c r="CC126" s="155">
        <f t="shared" si="911"/>
        <v>1.0000000000000002</v>
      </c>
      <c r="CD126" s="154">
        <f t="shared" si="911"/>
        <v>0.99999999999999989</v>
      </c>
      <c r="CE126" s="155">
        <f t="shared" si="911"/>
        <v>1.0000000000000002</v>
      </c>
      <c r="CF126" s="154">
        <f t="shared" si="911"/>
        <v>1</v>
      </c>
      <c r="CG126" s="155">
        <f t="shared" si="911"/>
        <v>1</v>
      </c>
      <c r="CH126" s="154">
        <f t="shared" si="911"/>
        <v>0.99999999999999978</v>
      </c>
      <c r="CI126" s="155">
        <f t="shared" si="911"/>
        <v>1</v>
      </c>
      <c r="CJ126" s="154">
        <f t="shared" si="911"/>
        <v>1.0000000000000002</v>
      </c>
      <c r="CK126" s="155">
        <f t="shared" si="911"/>
        <v>1</v>
      </c>
    </row>
    <row r="127" spans="1:89" ht="13.5" thickTop="1" x14ac:dyDescent="0.2">
      <c r="A127" s="173"/>
    </row>
    <row r="129" spans="1:89" x14ac:dyDescent="0.2">
      <c r="A129" s="303">
        <f>+A98+1</f>
        <v>44839</v>
      </c>
      <c r="B129" s="303"/>
      <c r="C129" s="303"/>
      <c r="D129" s="303"/>
      <c r="BI129" s="308">
        <f>+BI98+1</f>
        <v>44839</v>
      </c>
      <c r="BJ129" s="308"/>
      <c r="BK129" s="308"/>
      <c r="BL129" s="308"/>
    </row>
    <row r="130" spans="1:89" ht="13.5" thickBot="1" x14ac:dyDescent="0.25">
      <c r="AE130" s="232" t="s">
        <v>84</v>
      </c>
    </row>
    <row r="131" spans="1:89" ht="14.25" thickTop="1" thickBot="1" x14ac:dyDescent="0.25">
      <c r="A131" s="299" t="s">
        <v>0</v>
      </c>
      <c r="B131" s="301" t="s">
        <v>1</v>
      </c>
      <c r="C131" s="302"/>
      <c r="D131" s="301" t="s">
        <v>2</v>
      </c>
      <c r="E131" s="302"/>
      <c r="F131" s="301" t="s">
        <v>3</v>
      </c>
      <c r="G131" s="302"/>
      <c r="H131" s="301" t="s">
        <v>4</v>
      </c>
      <c r="I131" s="302"/>
      <c r="J131" s="301" t="s">
        <v>5</v>
      </c>
      <c r="K131" s="302"/>
      <c r="L131" s="301" t="s">
        <v>6</v>
      </c>
      <c r="M131" s="302"/>
      <c r="N131" s="301" t="s">
        <v>7</v>
      </c>
      <c r="O131" s="302"/>
      <c r="P131" s="301" t="s">
        <v>8</v>
      </c>
      <c r="Q131" s="302"/>
      <c r="R131" s="301" t="s">
        <v>9</v>
      </c>
      <c r="S131" s="302"/>
      <c r="T131" s="301" t="s">
        <v>10</v>
      </c>
      <c r="U131" s="302"/>
      <c r="V131" s="301" t="s">
        <v>11</v>
      </c>
      <c r="W131" s="302"/>
      <c r="X131" s="301" t="s">
        <v>12</v>
      </c>
      <c r="Y131" s="302"/>
      <c r="Z131" s="304" t="s">
        <v>40</v>
      </c>
      <c r="AA131" s="305"/>
      <c r="AB131" s="306" t="s">
        <v>41</v>
      </c>
      <c r="AC131" s="307"/>
      <c r="AE131" s="299" t="s">
        <v>0</v>
      </c>
      <c r="AF131" s="301" t="s">
        <v>1</v>
      </c>
      <c r="AG131" s="302"/>
      <c r="AH131" s="301" t="s">
        <v>2</v>
      </c>
      <c r="AI131" s="302"/>
      <c r="AJ131" s="301" t="s">
        <v>3</v>
      </c>
      <c r="AK131" s="302"/>
      <c r="AL131" s="301" t="s">
        <v>4</v>
      </c>
      <c r="AM131" s="302"/>
      <c r="AN131" s="301" t="s">
        <v>5</v>
      </c>
      <c r="AO131" s="302"/>
      <c r="AP131" s="301" t="s">
        <v>6</v>
      </c>
      <c r="AQ131" s="302"/>
      <c r="AR131" s="301" t="s">
        <v>7</v>
      </c>
      <c r="AS131" s="302"/>
      <c r="AT131" s="301" t="s">
        <v>8</v>
      </c>
      <c r="AU131" s="302"/>
      <c r="AV131" s="301" t="s">
        <v>9</v>
      </c>
      <c r="AW131" s="302"/>
      <c r="AX131" s="301" t="s">
        <v>10</v>
      </c>
      <c r="AY131" s="302"/>
      <c r="AZ131" s="301" t="s">
        <v>11</v>
      </c>
      <c r="BA131" s="302"/>
      <c r="BB131" s="301" t="s">
        <v>12</v>
      </c>
      <c r="BC131" s="302"/>
      <c r="BD131" s="304" t="s">
        <v>40</v>
      </c>
      <c r="BE131" s="305"/>
      <c r="BF131" s="306" t="s">
        <v>41</v>
      </c>
      <c r="BG131" s="307"/>
      <c r="BI131" s="299" t="s">
        <v>0</v>
      </c>
      <c r="BJ131" s="301" t="s">
        <v>1</v>
      </c>
      <c r="BK131" s="302"/>
      <c r="BL131" s="301" t="s">
        <v>2</v>
      </c>
      <c r="BM131" s="302"/>
      <c r="BN131" s="301" t="s">
        <v>3</v>
      </c>
      <c r="BO131" s="302"/>
      <c r="BP131" s="301" t="s">
        <v>4</v>
      </c>
      <c r="BQ131" s="302"/>
      <c r="BR131" s="301" t="s">
        <v>5</v>
      </c>
      <c r="BS131" s="302"/>
      <c r="BT131" s="301" t="s">
        <v>6</v>
      </c>
      <c r="BU131" s="302"/>
      <c r="BV131" s="301" t="s">
        <v>7</v>
      </c>
      <c r="BW131" s="302"/>
      <c r="BX131" s="301" t="s">
        <v>8</v>
      </c>
      <c r="BY131" s="302"/>
      <c r="BZ131" s="301" t="s">
        <v>9</v>
      </c>
      <c r="CA131" s="302"/>
      <c r="CB131" s="301" t="s">
        <v>10</v>
      </c>
      <c r="CC131" s="302"/>
      <c r="CD131" s="301" t="s">
        <v>11</v>
      </c>
      <c r="CE131" s="302"/>
      <c r="CF131" s="301" t="s">
        <v>12</v>
      </c>
      <c r="CG131" s="302"/>
      <c r="CH131" s="304" t="s">
        <v>40</v>
      </c>
      <c r="CI131" s="305"/>
      <c r="CJ131" s="301" t="s">
        <v>41</v>
      </c>
      <c r="CK131" s="302"/>
    </row>
    <row r="132" spans="1:89" ht="15" thickTop="1" thickBot="1" x14ac:dyDescent="0.3">
      <c r="A132" s="300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0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0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3402</v>
      </c>
      <c r="AG133" s="172">
        <f t="shared" ref="AG133:AV134" si="912">SUMIF($A$9:$A$32,$AE133,C$133:C$156)</f>
        <v>1224</v>
      </c>
      <c r="AH133" s="126">
        <f t="shared" si="912"/>
        <v>1426</v>
      </c>
      <c r="AI133" s="166">
        <f t="shared" si="912"/>
        <v>1170</v>
      </c>
      <c r="AJ133" s="125">
        <f t="shared" si="912"/>
        <v>3117</v>
      </c>
      <c r="AK133" s="127">
        <f t="shared" si="912"/>
        <v>1411</v>
      </c>
      <c r="AL133" s="126">
        <f t="shared" si="912"/>
        <v>4052</v>
      </c>
      <c r="AM133" s="166">
        <f t="shared" si="912"/>
        <v>2430</v>
      </c>
      <c r="AN133" s="125">
        <f t="shared" si="912"/>
        <v>316</v>
      </c>
      <c r="AO133" s="127">
        <f t="shared" si="912"/>
        <v>1058</v>
      </c>
      <c r="AP133" s="126">
        <f t="shared" si="912"/>
        <v>1223</v>
      </c>
      <c r="AQ133" s="125">
        <f t="shared" si="912"/>
        <v>3676</v>
      </c>
      <c r="AR133" s="165">
        <f t="shared" si="912"/>
        <v>3275</v>
      </c>
      <c r="AS133" s="167">
        <f t="shared" si="912"/>
        <v>4752</v>
      </c>
      <c r="AT133" s="125">
        <f t="shared" si="912"/>
        <v>2389</v>
      </c>
      <c r="AU133" s="127">
        <f t="shared" si="912"/>
        <v>2333</v>
      </c>
      <c r="AV133" s="126">
        <f t="shared" si="912"/>
        <v>2773</v>
      </c>
      <c r="AW133" s="166">
        <f t="shared" ref="AW133:BE134" si="913">SUMIF($A$9:$A$32,$AE133,S$133:S$156)</f>
        <v>1843</v>
      </c>
      <c r="AX133" s="125">
        <f t="shared" si="913"/>
        <v>425</v>
      </c>
      <c r="AY133" s="127">
        <f t="shared" si="913"/>
        <v>1482</v>
      </c>
      <c r="AZ133" s="126">
        <f t="shared" si="913"/>
        <v>1176</v>
      </c>
      <c r="BA133" s="166">
        <f t="shared" si="913"/>
        <v>3342</v>
      </c>
      <c r="BB133" s="125">
        <f t="shared" si="913"/>
        <v>1896</v>
      </c>
      <c r="BC133" s="127">
        <f t="shared" si="913"/>
        <v>1889</v>
      </c>
      <c r="BD133" s="170">
        <f t="shared" si="913"/>
        <v>3846</v>
      </c>
      <c r="BE133" s="171">
        <f t="shared" si="913"/>
        <v>2695</v>
      </c>
      <c r="BF133" s="156">
        <f>AF133+AH133+AJ133+AL133+AN133+AP133+AR133+AT133+AV133+AX133+AZ133+BB133+BD133</f>
        <v>29316</v>
      </c>
      <c r="BG133" s="157">
        <f>AG133+AI133+AK133+AM133+AO133+AQ133+AS133+AU133+AW133+AY133+BA133+BC133+BE133</f>
        <v>29305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2">
      <c r="A134" s="136" t="s">
        <v>17</v>
      </c>
      <c r="B134" s="175">
        <v>360</v>
      </c>
      <c r="C134" s="176">
        <v>0</v>
      </c>
      <c r="D134" s="177">
        <v>216</v>
      </c>
      <c r="E134" s="178">
        <v>8</v>
      </c>
      <c r="F134" s="175">
        <v>560</v>
      </c>
      <c r="G134" s="179">
        <v>6</v>
      </c>
      <c r="H134" s="177">
        <v>481</v>
      </c>
      <c r="I134" s="178">
        <v>74</v>
      </c>
      <c r="J134" s="175">
        <v>8</v>
      </c>
      <c r="K134" s="179">
        <v>25</v>
      </c>
      <c r="L134" s="177">
        <v>69</v>
      </c>
      <c r="M134" s="175">
        <v>99</v>
      </c>
      <c r="N134" s="180">
        <v>251</v>
      </c>
      <c r="O134" s="181">
        <v>149</v>
      </c>
      <c r="P134" s="175">
        <v>76</v>
      </c>
      <c r="Q134" s="179">
        <v>62</v>
      </c>
      <c r="R134" s="177">
        <v>35</v>
      </c>
      <c r="S134" s="178">
        <v>81</v>
      </c>
      <c r="T134" s="175">
        <v>3</v>
      </c>
      <c r="U134" s="179">
        <v>27</v>
      </c>
      <c r="V134" s="177">
        <v>12</v>
      </c>
      <c r="W134" s="178">
        <v>0</v>
      </c>
      <c r="X134" s="175">
        <v>2</v>
      </c>
      <c r="Y134" s="179">
        <v>0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2073</v>
      </c>
      <c r="AC134" s="157">
        <f t="shared" ref="AC134:AC153" si="942">C134+E134+G134+I134+K134+M134+O134+Q134+S134+U134+W134+Y134+AA134</f>
        <v>531</v>
      </c>
      <c r="AE134" s="237" t="str">
        <f>$AE$10</f>
        <v>08:00 - 08:59</v>
      </c>
      <c r="AF134" s="125">
        <f>SUMIF($A$9:$A$32,$AE134,B$133:B$156)</f>
        <v>2469</v>
      </c>
      <c r="AG134" s="176">
        <f t="shared" si="912"/>
        <v>1063</v>
      </c>
      <c r="AH134" s="177">
        <f t="shared" si="912"/>
        <v>951</v>
      </c>
      <c r="AI134" s="178">
        <f t="shared" si="912"/>
        <v>823</v>
      </c>
      <c r="AJ134" s="238">
        <f t="shared" si="912"/>
        <v>2268</v>
      </c>
      <c r="AK134" s="179">
        <f t="shared" si="912"/>
        <v>1225</v>
      </c>
      <c r="AL134" s="177">
        <f t="shared" si="912"/>
        <v>3407</v>
      </c>
      <c r="AM134" s="178">
        <f t="shared" si="912"/>
        <v>2191</v>
      </c>
      <c r="AN134" s="238">
        <f t="shared" si="912"/>
        <v>204</v>
      </c>
      <c r="AO134" s="179">
        <f t="shared" si="912"/>
        <v>845</v>
      </c>
      <c r="AP134" s="177">
        <f t="shared" si="912"/>
        <v>1001</v>
      </c>
      <c r="AQ134" s="238">
        <f t="shared" si="912"/>
        <v>3124</v>
      </c>
      <c r="AR134" s="180">
        <f t="shared" si="912"/>
        <v>2444</v>
      </c>
      <c r="AS134" s="181">
        <f t="shared" si="912"/>
        <v>3824</v>
      </c>
      <c r="AT134" s="238">
        <f t="shared" si="912"/>
        <v>1766</v>
      </c>
      <c r="AU134" s="179">
        <f t="shared" si="912"/>
        <v>1998</v>
      </c>
      <c r="AV134" s="177">
        <f t="shared" si="912"/>
        <v>2104</v>
      </c>
      <c r="AW134" s="178">
        <f t="shared" si="913"/>
        <v>1630</v>
      </c>
      <c r="AX134" s="238">
        <f t="shared" si="913"/>
        <v>317</v>
      </c>
      <c r="AY134" s="179">
        <f t="shared" si="913"/>
        <v>1243</v>
      </c>
      <c r="AZ134" s="177">
        <f t="shared" si="913"/>
        <v>858</v>
      </c>
      <c r="BA134" s="178">
        <f t="shared" si="913"/>
        <v>2518</v>
      </c>
      <c r="BB134" s="238">
        <f t="shared" si="913"/>
        <v>1571</v>
      </c>
      <c r="BC134" s="179">
        <f t="shared" si="913"/>
        <v>1645</v>
      </c>
      <c r="BD134" s="177">
        <f t="shared" si="913"/>
        <v>3059</v>
      </c>
      <c r="BE134" s="238">
        <f t="shared" si="913"/>
        <v>2615</v>
      </c>
      <c r="BF134" s="158">
        <f>SUM(AF134,AH134,AJ134,AL134,AN134,AP134,AR134,AT134,AV134,AX134,AZ134,BB134,BD134)</f>
        <v>22419</v>
      </c>
      <c r="BG134" s="159">
        <f>SUM(AG134,AI134,AK134,AM134,AO134,AQ134,AS134,AU134,AW134,AY134,BA134,BC134,BE134)</f>
        <v>24744</v>
      </c>
      <c r="BI134" s="136" t="s">
        <v>17</v>
      </c>
      <c r="BJ134" s="128">
        <f>B134/B157</f>
        <v>1.3356583682706934E-2</v>
      </c>
      <c r="BK134" s="129">
        <f t="shared" ref="BK134" si="943">C134/C157</f>
        <v>0</v>
      </c>
      <c r="BL134" s="130">
        <f t="shared" ref="BL134" si="944">D134/D157</f>
        <v>1.6353725015142338E-2</v>
      </c>
      <c r="BM134" s="131">
        <f t="shared" ref="BM134" si="945">E134/E157</f>
        <v>6.2020311652066047E-4</v>
      </c>
      <c r="BN134" s="128">
        <f t="shared" ref="BN134" si="946">F134/F157</f>
        <v>2.0894742733480094E-2</v>
      </c>
      <c r="BO134" s="129">
        <f t="shared" ref="BO134" si="947">G134/G157</f>
        <v>2.4797487187964951E-4</v>
      </c>
      <c r="BP134" s="130">
        <f t="shared" ref="BP134" si="948">H134/H157</f>
        <v>1.1929563492063491E-2</v>
      </c>
      <c r="BQ134" s="131">
        <f t="shared" ref="BQ134" si="949">I134/I157</f>
        <v>1.6906557002513136E-3</v>
      </c>
      <c r="BR134" s="128">
        <f t="shared" ref="BR134" si="950">J134/J157</f>
        <v>1.3207858675912169E-3</v>
      </c>
      <c r="BS134" s="129">
        <f t="shared" ref="BS134" si="951">K134/K157</f>
        <v>3.6699941280093954E-3</v>
      </c>
      <c r="BT134" s="130">
        <f t="shared" ref="BT134" si="952">L134/L157</f>
        <v>2.8330938205707247E-3</v>
      </c>
      <c r="BU134" s="128">
        <f t="shared" ref="BU134" si="953">M134/M157</f>
        <v>4.0595399188092015E-3</v>
      </c>
      <c r="BV134" s="132">
        <f t="shared" ref="BV134" si="954">N134/N157</f>
        <v>5.7758243781209015E-3</v>
      </c>
      <c r="BW134" s="133">
        <f t="shared" ref="BW134" si="955">O134/O157</f>
        <v>3.4883176476096832E-3</v>
      </c>
      <c r="BX134" s="128">
        <f t="shared" ref="BX134" si="956">P134/P157</f>
        <v>3.2072923700202567E-3</v>
      </c>
      <c r="BY134" s="129">
        <f t="shared" ref="BY134" si="957">Q134/Q157</f>
        <v>2.6514989522302529E-3</v>
      </c>
      <c r="BZ134" s="130">
        <f t="shared" ref="BZ134" si="958">R134/R157</f>
        <v>1.3419730838541467E-3</v>
      </c>
      <c r="CA134" s="131">
        <f t="shared" ref="CA134" si="959">S134/S157</f>
        <v>3.0676008331755348E-3</v>
      </c>
      <c r="CB134" s="128">
        <f t="shared" ref="CB134" si="960">T134/T157</f>
        <v>3.9588281868566902E-4</v>
      </c>
      <c r="CC134" s="129">
        <f t="shared" ref="CC134" si="961">U134/U157</f>
        <v>3.3577913194876258E-3</v>
      </c>
      <c r="CD134" s="130">
        <f t="shared" ref="CD134" si="962">V134/V157</f>
        <v>4.5869806200068806E-4</v>
      </c>
      <c r="CE134" s="131">
        <f t="shared" ref="CE134" si="963">W134/W157</f>
        <v>0</v>
      </c>
      <c r="CF134" s="128">
        <f t="shared" ref="CF134" si="964">X134/X157</f>
        <v>9.0179457119668146E-5</v>
      </c>
      <c r="CG134" s="129">
        <f t="shared" ref="CG134" si="965">Y134/Y157</f>
        <v>0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6.3115974461322054E-3</v>
      </c>
      <c r="CK134" s="135">
        <f t="shared" ref="CK134" si="969">AC134/AC157</f>
        <v>1.6220327644509067E-3</v>
      </c>
    </row>
    <row r="135" spans="1:89" ht="13.5" thickBot="1" x14ac:dyDescent="0.25">
      <c r="A135" s="145" t="s">
        <v>18</v>
      </c>
      <c r="B135" s="182">
        <v>1646</v>
      </c>
      <c r="C135" s="183">
        <v>281</v>
      </c>
      <c r="D135" s="184">
        <v>899</v>
      </c>
      <c r="E135" s="185">
        <v>244</v>
      </c>
      <c r="F135" s="182">
        <v>2322</v>
      </c>
      <c r="G135" s="186">
        <v>471</v>
      </c>
      <c r="H135" s="184">
        <v>2101</v>
      </c>
      <c r="I135" s="185">
        <v>925</v>
      </c>
      <c r="J135" s="182">
        <v>76</v>
      </c>
      <c r="K135" s="186">
        <v>256</v>
      </c>
      <c r="L135" s="184">
        <v>681</v>
      </c>
      <c r="M135" s="182">
        <v>1094</v>
      </c>
      <c r="N135" s="187">
        <v>1687</v>
      </c>
      <c r="O135" s="188">
        <v>2147</v>
      </c>
      <c r="P135" s="182">
        <v>872</v>
      </c>
      <c r="Q135" s="186">
        <v>968</v>
      </c>
      <c r="R135" s="184">
        <v>1122</v>
      </c>
      <c r="S135" s="185">
        <v>977</v>
      </c>
      <c r="T135" s="182">
        <v>160</v>
      </c>
      <c r="U135" s="186">
        <v>459</v>
      </c>
      <c r="V135" s="184">
        <v>737</v>
      </c>
      <c r="W135" s="185">
        <v>1343</v>
      </c>
      <c r="X135" s="182">
        <v>817</v>
      </c>
      <c r="Y135" s="186">
        <v>747</v>
      </c>
      <c r="Z135" s="184">
        <v>1791</v>
      </c>
      <c r="AA135" s="182">
        <v>1191</v>
      </c>
      <c r="AB135" s="156">
        <f t="shared" si="941"/>
        <v>14911</v>
      </c>
      <c r="AC135" s="157">
        <f t="shared" si="942"/>
        <v>11103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6.1069268727043373E-2</v>
      </c>
      <c r="BK135" s="129">
        <f t="shared" ref="BK135" si="970">C135/C157</f>
        <v>1.0362503226758123E-2</v>
      </c>
      <c r="BL135" s="130">
        <f t="shared" ref="BL135" si="971">D135/D157</f>
        <v>6.8064809206541496E-2</v>
      </c>
      <c r="BM135" s="131">
        <f t="shared" ref="BM135" si="972">E135/E157</f>
        <v>1.8916195053880147E-2</v>
      </c>
      <c r="BN135" s="128">
        <f t="shared" ref="BN135" si="973">F135/F157</f>
        <v>8.6638558262751394E-2</v>
      </c>
      <c r="BO135" s="129">
        <f t="shared" ref="BO135" si="974">G135/G157</f>
        <v>1.9466027442552488E-2</v>
      </c>
      <c r="BP135" s="130">
        <f t="shared" ref="BP135" si="975">H135/H157</f>
        <v>5.2108134920634923E-2</v>
      </c>
      <c r="BQ135" s="131">
        <f t="shared" ref="BQ135" si="976">I135/I157</f>
        <v>2.1133196253141421E-2</v>
      </c>
      <c r="BR135" s="128">
        <f t="shared" ref="BR135" si="977">J135/J157</f>
        <v>1.254746574211656E-2</v>
      </c>
      <c r="BS135" s="129">
        <f t="shared" ref="BS135" si="978">K135/K157</f>
        <v>3.7580739870816206E-2</v>
      </c>
      <c r="BT135" s="130">
        <f t="shared" ref="BT135" si="979">L135/L157</f>
        <v>2.7961404229111066E-2</v>
      </c>
      <c r="BU135" s="128">
        <f t="shared" ref="BU135" si="980">M135/M157</f>
        <v>4.4859966375527943E-2</v>
      </c>
      <c r="BV135" s="132">
        <f t="shared" ref="BV135" si="981">N135/N157</f>
        <v>3.8819982971673148E-2</v>
      </c>
      <c r="BW135" s="133">
        <f t="shared" ref="BW135" si="982">O135/O157</f>
        <v>5.0264550264550262E-2</v>
      </c>
      <c r="BX135" s="128">
        <f t="shared" ref="BX135" si="983">P135/P157</f>
        <v>3.6799459824442944E-2</v>
      </c>
      <c r="BY135" s="129">
        <f t="shared" ref="BY135" si="984">Q135/Q157</f>
        <v>4.1397596544498143E-2</v>
      </c>
      <c r="BZ135" s="130">
        <f t="shared" ref="BZ135" si="985">R135/R157</f>
        <v>4.3019822859552928E-2</v>
      </c>
      <c r="CA135" s="131">
        <f t="shared" ref="CA135" si="986">S135/S157</f>
        <v>3.7000568074228364E-2</v>
      </c>
      <c r="CB135" s="128">
        <f t="shared" ref="CB135" si="987">T135/T157</f>
        <v>2.1113750329902349E-2</v>
      </c>
      <c r="CC135" s="129">
        <f t="shared" ref="CC135" si="988">U135/U157</f>
        <v>5.7082452431289642E-2</v>
      </c>
      <c r="CD135" s="130">
        <f t="shared" ref="CD135" si="989">V135/V157</f>
        <v>2.8171705974542258E-2</v>
      </c>
      <c r="CE135" s="131">
        <f t="shared" ref="CE135" si="990">W135/W157</f>
        <v>4.6268862399228276E-2</v>
      </c>
      <c r="CF135" s="128">
        <f t="shared" ref="CF135" si="991">X135/X157</f>
        <v>3.6838308233384437E-2</v>
      </c>
      <c r="CG135" s="129">
        <f t="shared" ref="CG135" si="992">Y135/Y157</f>
        <v>5.4882080670046289E-2</v>
      </c>
      <c r="CH135" s="130">
        <f t="shared" ref="CH135" si="993">Z135/Z157</f>
        <v>4.3054954565123323E-2</v>
      </c>
      <c r="CI135" s="128">
        <f t="shared" ref="CI135" si="994">AA135/AA157</f>
        <v>2.646313824823357E-2</v>
      </c>
      <c r="CJ135" s="134">
        <f t="shared" ref="CJ135" si="995">AB135/AB157</f>
        <v>4.5399049454547667E-2</v>
      </c>
      <c r="CK135" s="135">
        <f t="shared" ref="CK135" si="996">AC135/AC157</f>
        <v>3.3916063622784216E-2</v>
      </c>
    </row>
    <row r="136" spans="1:89" ht="14.25" thickTop="1" thickBot="1" x14ac:dyDescent="0.25">
      <c r="A136" s="136" t="s">
        <v>19</v>
      </c>
      <c r="B136" s="175">
        <v>2955</v>
      </c>
      <c r="C136" s="176">
        <v>1212</v>
      </c>
      <c r="D136" s="177">
        <v>1323</v>
      </c>
      <c r="E136" s="178">
        <v>839</v>
      </c>
      <c r="F136" s="175">
        <v>2864</v>
      </c>
      <c r="G136" s="179">
        <v>1455</v>
      </c>
      <c r="H136" s="177">
        <v>3339</v>
      </c>
      <c r="I136" s="178">
        <v>2048</v>
      </c>
      <c r="J136" s="175">
        <v>199</v>
      </c>
      <c r="K136" s="179">
        <v>728</v>
      </c>
      <c r="L136" s="177">
        <v>1247</v>
      </c>
      <c r="M136" s="175">
        <v>2251</v>
      </c>
      <c r="N136" s="180">
        <v>3205</v>
      </c>
      <c r="O136" s="181">
        <v>3558</v>
      </c>
      <c r="P136" s="175">
        <v>1928</v>
      </c>
      <c r="Q136" s="179">
        <v>1922</v>
      </c>
      <c r="R136" s="177">
        <v>2232</v>
      </c>
      <c r="S136" s="178">
        <v>1737</v>
      </c>
      <c r="T136" s="175">
        <v>359</v>
      </c>
      <c r="U136" s="179">
        <v>1112</v>
      </c>
      <c r="V136" s="177">
        <v>1337</v>
      </c>
      <c r="W136" s="178">
        <v>2515</v>
      </c>
      <c r="X136" s="175">
        <v>1971</v>
      </c>
      <c r="Y136" s="179">
        <v>1388</v>
      </c>
      <c r="Z136" s="177">
        <v>3177</v>
      </c>
      <c r="AA136" s="175">
        <v>2669</v>
      </c>
      <c r="AB136" s="156">
        <f t="shared" si="941"/>
        <v>26136</v>
      </c>
      <c r="AC136" s="157">
        <f t="shared" si="942"/>
        <v>23434</v>
      </c>
      <c r="AE136" s="229" t="s">
        <v>13</v>
      </c>
      <c r="AF136" s="20">
        <f t="shared" ref="AF136:BG136" si="997">SUM(AF133:AF135)</f>
        <v>5871</v>
      </c>
      <c r="AG136" s="21">
        <f t="shared" si="997"/>
        <v>2287</v>
      </c>
      <c r="AH136" s="20">
        <f t="shared" si="997"/>
        <v>2377</v>
      </c>
      <c r="AI136" s="21">
        <f t="shared" si="997"/>
        <v>1993</v>
      </c>
      <c r="AJ136" s="20">
        <f t="shared" si="997"/>
        <v>5385</v>
      </c>
      <c r="AK136" s="21">
        <f t="shared" si="997"/>
        <v>2636</v>
      </c>
      <c r="AL136" s="20">
        <f t="shared" si="997"/>
        <v>7459</v>
      </c>
      <c r="AM136" s="21">
        <f t="shared" si="997"/>
        <v>4621</v>
      </c>
      <c r="AN136" s="20">
        <f t="shared" si="997"/>
        <v>520</v>
      </c>
      <c r="AO136" s="21">
        <f t="shared" si="997"/>
        <v>1903</v>
      </c>
      <c r="AP136" s="20">
        <f t="shared" si="997"/>
        <v>2224</v>
      </c>
      <c r="AQ136" s="21">
        <f t="shared" si="997"/>
        <v>6800</v>
      </c>
      <c r="AR136" s="20">
        <f t="shared" si="997"/>
        <v>5719</v>
      </c>
      <c r="AS136" s="21">
        <f t="shared" si="997"/>
        <v>8576</v>
      </c>
      <c r="AT136" s="20">
        <f t="shared" si="997"/>
        <v>4155</v>
      </c>
      <c r="AU136" s="21">
        <f t="shared" si="997"/>
        <v>4331</v>
      </c>
      <c r="AV136" s="20">
        <f t="shared" si="997"/>
        <v>4877</v>
      </c>
      <c r="AW136" s="21">
        <f t="shared" si="997"/>
        <v>3473</v>
      </c>
      <c r="AX136" s="20">
        <f t="shared" si="997"/>
        <v>742</v>
      </c>
      <c r="AY136" s="21">
        <f t="shared" si="997"/>
        <v>2725</v>
      </c>
      <c r="AZ136" s="20">
        <f t="shared" si="997"/>
        <v>2034</v>
      </c>
      <c r="BA136" s="21">
        <f t="shared" si="997"/>
        <v>5860</v>
      </c>
      <c r="BB136" s="20">
        <f t="shared" si="997"/>
        <v>3467</v>
      </c>
      <c r="BC136" s="21">
        <f t="shared" si="997"/>
        <v>3534</v>
      </c>
      <c r="BD136" s="20">
        <f t="shared" si="997"/>
        <v>6905</v>
      </c>
      <c r="BE136" s="21">
        <f t="shared" si="997"/>
        <v>5310</v>
      </c>
      <c r="BF136" s="160">
        <f t="shared" si="997"/>
        <v>51735</v>
      </c>
      <c r="BG136" s="161">
        <f t="shared" si="997"/>
        <v>54049</v>
      </c>
      <c r="BI136" s="136" t="s">
        <v>19</v>
      </c>
      <c r="BJ136" s="128">
        <f>B136/B157</f>
        <v>0.10963529106221942</v>
      </c>
      <c r="BK136" s="129">
        <f t="shared" ref="BK136" si="998">C136/C157</f>
        <v>4.4695209647084858E-2</v>
      </c>
      <c r="BL136" s="130">
        <f t="shared" ref="BL136" si="999">D136/D157</f>
        <v>0.10016656571774682</v>
      </c>
      <c r="BM136" s="131">
        <f t="shared" ref="BM136" si="1000">E136/E157</f>
        <v>6.5043801845104277E-2</v>
      </c>
      <c r="BN136" s="128">
        <f t="shared" ref="BN136" si="1001">F136/F157</f>
        <v>0.10686168426551249</v>
      </c>
      <c r="BO136" s="129">
        <f t="shared" ref="BO136" si="1002">G136/G157</f>
        <v>6.013390643081501E-2</v>
      </c>
      <c r="BP136" s="130">
        <f t="shared" ref="BP136" si="1003">H136/H157</f>
        <v>8.2812499999999997E-2</v>
      </c>
      <c r="BQ136" s="131">
        <f t="shared" ref="BQ136" si="1004">I136/I157</f>
        <v>4.6790038839387711E-2</v>
      </c>
      <c r="BR136" s="128">
        <f t="shared" ref="BR136" si="1005">J136/J157</f>
        <v>3.2854548456331518E-2</v>
      </c>
      <c r="BS136" s="129">
        <f t="shared" ref="BS136" si="1006">K136/K157</f>
        <v>0.10687022900763359</v>
      </c>
      <c r="BT136" s="130">
        <f t="shared" ref="BT136" si="1007">L136/L157</f>
        <v>5.1200985423937591E-2</v>
      </c>
      <c r="BU136" s="128">
        <f t="shared" ref="BU136" si="1008">M136/M157</f>
        <v>9.2303276335752651E-2</v>
      </c>
      <c r="BV136" s="132">
        <f t="shared" ref="BV136" si="1009">N136/N157</f>
        <v>7.375106427042824E-2</v>
      </c>
      <c r="BW136" s="133">
        <f t="shared" ref="BW136" si="1010">O136/O157</f>
        <v>8.3298216041578874E-2</v>
      </c>
      <c r="BX136" s="128">
        <f t="shared" ref="BX136" si="1011">P136/P157</f>
        <v>8.1363943281566514E-2</v>
      </c>
      <c r="BY136" s="129">
        <f t="shared" ref="BY136" si="1012">Q136/Q157</f>
        <v>8.2196467519137839E-2</v>
      </c>
      <c r="BZ136" s="130">
        <f t="shared" ref="BZ136" si="1013">R136/R157</f>
        <v>8.5579540661784442E-2</v>
      </c>
      <c r="CA136" s="131">
        <f t="shared" ref="CA136" si="1014">S136/S157</f>
        <v>6.5782995644764253E-2</v>
      </c>
      <c r="CB136" s="128">
        <f t="shared" ref="CB136" si="1015">T136/T157</f>
        <v>4.7373977302718397E-2</v>
      </c>
      <c r="CC136" s="129">
        <f t="shared" ref="CC136" si="1016">U136/U157</f>
        <v>0.13829125730630518</v>
      </c>
      <c r="CD136" s="130">
        <f t="shared" ref="CD136" si="1017">V136/V157</f>
        <v>5.1106609074576662E-2</v>
      </c>
      <c r="CE136" s="131">
        <f t="shared" ref="CE136" si="1018">W136/W157</f>
        <v>8.664645490250121E-2</v>
      </c>
      <c r="CF136" s="128">
        <f t="shared" ref="CF136" si="1019">X136/X157</f>
        <v>8.887185499143295E-2</v>
      </c>
      <c r="CG136" s="129">
        <f t="shared" ref="CG136" si="1020">Y136/Y157</f>
        <v>0.10197634266402175</v>
      </c>
      <c r="CH136" s="130">
        <f t="shared" ref="CH136" si="1021">Z136/Z157</f>
        <v>7.6373864128083085E-2</v>
      </c>
      <c r="CI136" s="128">
        <f t="shared" ref="CI136" si="1022">AA136/AA157</f>
        <v>5.9303204017242143E-2</v>
      </c>
      <c r="CJ136" s="134">
        <f t="shared" ref="CJ136" si="1023">AB136/AB157</f>
        <v>7.9575451448196485E-2</v>
      </c>
      <c r="CK136" s="135">
        <f t="shared" ref="CK136" si="1024">AC136/AC157</f>
        <v>7.1583268930588612E-2</v>
      </c>
    </row>
    <row r="137" spans="1:89" ht="13.5" thickTop="1" x14ac:dyDescent="0.2">
      <c r="A137" s="145" t="s">
        <v>20</v>
      </c>
      <c r="B137" s="182">
        <v>3402</v>
      </c>
      <c r="C137" s="183">
        <v>1224</v>
      </c>
      <c r="D137" s="184">
        <v>1426</v>
      </c>
      <c r="E137" s="185">
        <v>1170</v>
      </c>
      <c r="F137" s="182">
        <v>3117</v>
      </c>
      <c r="G137" s="186">
        <v>1411</v>
      </c>
      <c r="H137" s="184">
        <v>4052</v>
      </c>
      <c r="I137" s="185">
        <v>2430</v>
      </c>
      <c r="J137" s="182">
        <v>316</v>
      </c>
      <c r="K137" s="186">
        <v>1058</v>
      </c>
      <c r="L137" s="184">
        <v>1223</v>
      </c>
      <c r="M137" s="182">
        <v>3676</v>
      </c>
      <c r="N137" s="187">
        <v>3275</v>
      </c>
      <c r="O137" s="188">
        <v>4752</v>
      </c>
      <c r="P137" s="182">
        <v>2389</v>
      </c>
      <c r="Q137" s="186">
        <v>2333</v>
      </c>
      <c r="R137" s="184">
        <v>2773</v>
      </c>
      <c r="S137" s="185">
        <v>1843</v>
      </c>
      <c r="T137" s="182">
        <v>425</v>
      </c>
      <c r="U137" s="186">
        <v>1482</v>
      </c>
      <c r="V137" s="184">
        <v>1176</v>
      </c>
      <c r="W137" s="185">
        <v>3342</v>
      </c>
      <c r="X137" s="182">
        <v>1896</v>
      </c>
      <c r="Y137" s="186">
        <v>1889</v>
      </c>
      <c r="Z137" s="184">
        <v>3846</v>
      </c>
      <c r="AA137" s="182">
        <v>2695</v>
      </c>
      <c r="AB137" s="156">
        <f t="shared" si="941"/>
        <v>29316</v>
      </c>
      <c r="AC137" s="157">
        <f t="shared" si="942"/>
        <v>29305</v>
      </c>
      <c r="BI137" s="145" t="s">
        <v>20</v>
      </c>
      <c r="BJ137" s="128">
        <f>B137/B157</f>
        <v>0.12621971580158053</v>
      </c>
      <c r="BK137" s="129">
        <f t="shared" ref="BK137" si="1025">C137/C157</f>
        <v>4.5137736475273811E-2</v>
      </c>
      <c r="BL137" s="130">
        <f t="shared" ref="BL137" si="1026">D137/D157</f>
        <v>0.1079648697758934</v>
      </c>
      <c r="BM137" s="131">
        <f t="shared" ref="BM137" si="1027">E137/E157</f>
        <v>9.0704705791146603E-2</v>
      </c>
      <c r="BN137" s="128">
        <f t="shared" ref="BN137" si="1028">F137/F157</f>
        <v>0.11630163053617402</v>
      </c>
      <c r="BO137" s="129">
        <f t="shared" ref="BO137" si="1029">G137/G157</f>
        <v>5.8315424037030918E-2</v>
      </c>
      <c r="BP137" s="130">
        <f t="shared" ref="BP137" si="1030">H137/H157</f>
        <v>0.10049603174603175</v>
      </c>
      <c r="BQ137" s="131">
        <f t="shared" ref="BQ137" si="1031">I137/I157</f>
        <v>5.5517477724468814E-2</v>
      </c>
      <c r="BR137" s="128">
        <f t="shared" ref="BR137" si="1032">J137/J157</f>
        <v>5.2171041769853065E-2</v>
      </c>
      <c r="BS137" s="129">
        <f t="shared" ref="BS137" si="1033">K137/K157</f>
        <v>0.15531415149735761</v>
      </c>
      <c r="BT137" s="130">
        <f t="shared" ref="BT137" si="1034">L137/L157</f>
        <v>5.0215561486347773E-2</v>
      </c>
      <c r="BU137" s="128">
        <f t="shared" ref="BU137" si="1035">M137/M157</f>
        <v>0.15073604789436995</v>
      </c>
      <c r="BV137" s="132">
        <f t="shared" ref="BV137" si="1036">N137/N157</f>
        <v>7.5361851945601396E-2</v>
      </c>
      <c r="BW137" s="133">
        <f t="shared" ref="BW137" si="1037">O137/O157</f>
        <v>0.11125158027812895</v>
      </c>
      <c r="BX137" s="128">
        <f t="shared" ref="BX137" si="1038">P137/P157</f>
        <v>0.10081870357866307</v>
      </c>
      <c r="BY137" s="129">
        <f t="shared" ref="BY137" si="1039">Q137/Q157</f>
        <v>9.977333960569644E-2</v>
      </c>
      <c r="BZ137" s="130">
        <f t="shared" ref="BZ137" si="1040">R137/R157</f>
        <v>0.10632261032935854</v>
      </c>
      <c r="CA137" s="131">
        <f t="shared" ref="CA137" si="1041">S137/S157</f>
        <v>6.9797386858549512E-2</v>
      </c>
      <c r="CB137" s="128">
        <f t="shared" ref="CB137" si="1042">T137/T157</f>
        <v>5.6083399313803114E-2</v>
      </c>
      <c r="CC137" s="129">
        <f t="shared" ref="CC137" si="1043">U137/U157</f>
        <v>0.1843054346474319</v>
      </c>
      <c r="CD137" s="130">
        <f t="shared" ref="CD137" si="1044">V137/V157</f>
        <v>4.4952410076067428E-2</v>
      </c>
      <c r="CE137" s="131">
        <f t="shared" ref="CE137" si="1045">W137/W157</f>
        <v>0.11513815200165368</v>
      </c>
      <c r="CF137" s="128">
        <f t="shared" ref="CF137" si="1046">X137/X157</f>
        <v>8.5490125349445389E-2</v>
      </c>
      <c r="CG137" s="129">
        <f t="shared" ref="CG137" si="1047">Y137/Y157</f>
        <v>0.13878480640658292</v>
      </c>
      <c r="CH137" s="130">
        <f t="shared" ref="CH137" si="1048">Z137/Z157</f>
        <v>9.2456368094619934E-2</v>
      </c>
      <c r="CI137" s="128">
        <f t="shared" ref="CI137" si="1049">AA137/AA157</f>
        <v>5.988090476825312E-2</v>
      </c>
      <c r="CJ137" s="134">
        <f t="shared" ref="CJ137" si="1050">AB137/AB157</f>
        <v>8.9257496734593211E-2</v>
      </c>
      <c r="CK137" s="135">
        <f t="shared" ref="CK137" si="1051">AC137/AC157</f>
        <v>8.9517269608726593E-2</v>
      </c>
    </row>
    <row r="138" spans="1:89" ht="13.5" thickBot="1" x14ac:dyDescent="0.25">
      <c r="A138" s="136" t="s">
        <v>21</v>
      </c>
      <c r="B138" s="175">
        <v>2469</v>
      </c>
      <c r="C138" s="176">
        <v>1063</v>
      </c>
      <c r="D138" s="177">
        <v>951</v>
      </c>
      <c r="E138" s="178">
        <v>823</v>
      </c>
      <c r="F138" s="175">
        <v>2268</v>
      </c>
      <c r="G138" s="179">
        <v>1225</v>
      </c>
      <c r="H138" s="177">
        <v>3407</v>
      </c>
      <c r="I138" s="178">
        <v>2191</v>
      </c>
      <c r="J138" s="175">
        <v>204</v>
      </c>
      <c r="K138" s="179">
        <v>845</v>
      </c>
      <c r="L138" s="177">
        <v>1001</v>
      </c>
      <c r="M138" s="175">
        <v>3124</v>
      </c>
      <c r="N138" s="180">
        <v>2444</v>
      </c>
      <c r="O138" s="181">
        <v>3824</v>
      </c>
      <c r="P138" s="175">
        <v>1766</v>
      </c>
      <c r="Q138" s="179">
        <v>1998</v>
      </c>
      <c r="R138" s="177">
        <v>2104</v>
      </c>
      <c r="S138" s="178">
        <v>1630</v>
      </c>
      <c r="T138" s="175">
        <v>317</v>
      </c>
      <c r="U138" s="179">
        <v>1243</v>
      </c>
      <c r="V138" s="177">
        <v>858</v>
      </c>
      <c r="W138" s="178">
        <v>2518</v>
      </c>
      <c r="X138" s="175">
        <v>1571</v>
      </c>
      <c r="Y138" s="179">
        <v>1645</v>
      </c>
      <c r="Z138" s="177">
        <v>3059</v>
      </c>
      <c r="AA138" s="175">
        <v>2615</v>
      </c>
      <c r="AB138" s="156">
        <f t="shared" si="941"/>
        <v>22419</v>
      </c>
      <c r="AC138" s="157">
        <f t="shared" si="942"/>
        <v>24744</v>
      </c>
      <c r="AE138" s="232" t="s">
        <v>85</v>
      </c>
      <c r="BI138" s="136" t="s">
        <v>21</v>
      </c>
      <c r="BJ138" s="128">
        <f>B138/B157</f>
        <v>9.1603903090565056E-2</v>
      </c>
      <c r="BK138" s="129">
        <f t="shared" ref="BK138" si="1052">C138/C157</f>
        <v>3.9200501530405281E-2</v>
      </c>
      <c r="BL138" s="130">
        <f t="shared" ref="BL138" si="1053">D138/D157</f>
        <v>7.2001817080557237E-2</v>
      </c>
      <c r="BM138" s="131">
        <f t="shared" ref="BM138" si="1054">E138/E157</f>
        <v>6.3803395612062955E-2</v>
      </c>
      <c r="BN138" s="128">
        <f t="shared" ref="BN138" si="1055">F138/F157</f>
        <v>8.4623708070594383E-2</v>
      </c>
      <c r="BO138" s="129">
        <f t="shared" ref="BO138" si="1056">G138/G157</f>
        <v>5.062820300876178E-2</v>
      </c>
      <c r="BP138" s="130">
        <f t="shared" ref="BP138" si="1057">H138/H157</f>
        <v>8.4499007936507942E-2</v>
      </c>
      <c r="BQ138" s="131">
        <f t="shared" ref="BQ138" si="1058">I138/I157</f>
        <v>5.0057116746630111E-2</v>
      </c>
      <c r="BR138" s="128">
        <f t="shared" ref="BR138" si="1059">J138/J157</f>
        <v>3.3680039623576026E-2</v>
      </c>
      <c r="BS138" s="129">
        <f t="shared" ref="BS138" si="1060">K138/K157</f>
        <v>0.12404580152671756</v>
      </c>
      <c r="BT138" s="130">
        <f t="shared" ref="BT138" si="1061">L138/L157</f>
        <v>4.110039006364196E-2</v>
      </c>
      <c r="BU138" s="128">
        <f t="shared" ref="BU138" si="1062">M138/M157</f>
        <v>0.12810103743797926</v>
      </c>
      <c r="BV138" s="132">
        <f t="shared" ref="BV138" si="1063">N138/N157</f>
        <v>5.6239501116045747E-2</v>
      </c>
      <c r="BW138" s="133">
        <f t="shared" ref="BW138" si="1064">O138/O157</f>
        <v>8.9525682446036425E-2</v>
      </c>
      <c r="BX138" s="128">
        <f t="shared" ref="BX138" si="1065">P138/P157</f>
        <v>7.4527346387575966E-2</v>
      </c>
      <c r="BY138" s="129">
        <f t="shared" ref="BY138" si="1066">Q138/Q157</f>
        <v>8.5446692041226527E-2</v>
      </c>
      <c r="BZ138" s="130">
        <f t="shared" ref="BZ138" si="1067">R138/R157</f>
        <v>8.0671753383689274E-2</v>
      </c>
      <c r="CA138" s="131">
        <f t="shared" ref="CA138" si="1068">S138/S157</f>
        <v>6.1730732815754592E-2</v>
      </c>
      <c r="CB138" s="128">
        <f t="shared" ref="CB138" si="1069">T138/T157</f>
        <v>4.183161784111903E-2</v>
      </c>
      <c r="CC138" s="129">
        <f t="shared" ref="CC138" si="1070">U138/U157</f>
        <v>0.15458276333789331</v>
      </c>
      <c r="CD138" s="130">
        <f t="shared" ref="CD138" si="1071">V138/V157</f>
        <v>3.2796911433049199E-2</v>
      </c>
      <c r="CE138" s="131">
        <f t="shared" ref="CE138" si="1072">W138/W157</f>
        <v>8.6749810514710951E-2</v>
      </c>
      <c r="CF138" s="128">
        <f t="shared" ref="CF138" si="1073">X138/X157</f>
        <v>7.0835963567499327E-2</v>
      </c>
      <c r="CG138" s="129">
        <f t="shared" ref="CG138" si="1074">Y138/Y157</f>
        <v>0.12085812945411799</v>
      </c>
      <c r="CH138" s="130">
        <f t="shared" ref="CH138" si="1075">Z138/Z157</f>
        <v>7.3537189287946531E-2</v>
      </c>
      <c r="CI138" s="128">
        <f t="shared" ref="CI138" si="1076">AA138/AA157</f>
        <v>5.8103363995911657E-2</v>
      </c>
      <c r="CJ138" s="134">
        <f t="shared" ref="CJ138" si="1077">AB138/AB157</f>
        <v>6.8258419269096926E-2</v>
      </c>
      <c r="CK138" s="135">
        <f t="shared" ref="CK138" si="1078">AC138/AC157</f>
        <v>7.5584894018028689E-2</v>
      </c>
    </row>
    <row r="139" spans="1:89" ht="14.25" thickTop="1" thickBot="1" x14ac:dyDescent="0.25">
      <c r="A139" s="145" t="s">
        <v>22</v>
      </c>
      <c r="B139" s="182">
        <v>1733</v>
      </c>
      <c r="C139" s="183">
        <v>1100</v>
      </c>
      <c r="D139" s="184">
        <v>723</v>
      </c>
      <c r="E139" s="185">
        <v>634</v>
      </c>
      <c r="F139" s="182">
        <v>1948</v>
      </c>
      <c r="G139" s="186">
        <v>832</v>
      </c>
      <c r="H139" s="184">
        <v>2695</v>
      </c>
      <c r="I139" s="185">
        <v>1907</v>
      </c>
      <c r="J139" s="182">
        <v>242</v>
      </c>
      <c r="K139" s="186">
        <v>773</v>
      </c>
      <c r="L139" s="184">
        <v>797</v>
      </c>
      <c r="M139" s="182">
        <v>2134</v>
      </c>
      <c r="N139" s="187">
        <v>1973</v>
      </c>
      <c r="O139" s="188">
        <v>3201</v>
      </c>
      <c r="P139" s="182">
        <v>1319</v>
      </c>
      <c r="Q139" s="186">
        <v>1292</v>
      </c>
      <c r="R139" s="184">
        <v>1774</v>
      </c>
      <c r="S139" s="185">
        <v>1299</v>
      </c>
      <c r="T139" s="182">
        <v>247</v>
      </c>
      <c r="U139" s="186">
        <v>584</v>
      </c>
      <c r="V139" s="184">
        <v>811</v>
      </c>
      <c r="W139" s="185">
        <v>2004</v>
      </c>
      <c r="X139" s="182">
        <v>1174</v>
      </c>
      <c r="Y139" s="186">
        <v>930</v>
      </c>
      <c r="Z139" s="184">
        <v>2765</v>
      </c>
      <c r="AA139" s="182">
        <v>2317</v>
      </c>
      <c r="AB139" s="156">
        <f t="shared" si="941"/>
        <v>18201</v>
      </c>
      <c r="AC139" s="157">
        <f t="shared" si="942"/>
        <v>19007</v>
      </c>
      <c r="AE139" s="299" t="s">
        <v>0</v>
      </c>
      <c r="AF139" s="301" t="s">
        <v>1</v>
      </c>
      <c r="AG139" s="302"/>
      <c r="AH139" s="301" t="s">
        <v>2</v>
      </c>
      <c r="AI139" s="302"/>
      <c r="AJ139" s="301" t="s">
        <v>3</v>
      </c>
      <c r="AK139" s="302"/>
      <c r="AL139" s="301" t="s">
        <v>4</v>
      </c>
      <c r="AM139" s="302"/>
      <c r="AN139" s="301" t="s">
        <v>5</v>
      </c>
      <c r="AO139" s="302"/>
      <c r="AP139" s="301" t="s">
        <v>6</v>
      </c>
      <c r="AQ139" s="302"/>
      <c r="AR139" s="301" t="s">
        <v>7</v>
      </c>
      <c r="AS139" s="302"/>
      <c r="AT139" s="301" t="s">
        <v>8</v>
      </c>
      <c r="AU139" s="302"/>
      <c r="AV139" s="301" t="s">
        <v>9</v>
      </c>
      <c r="AW139" s="302"/>
      <c r="AX139" s="301" t="s">
        <v>10</v>
      </c>
      <c r="AY139" s="302"/>
      <c r="AZ139" s="301" t="s">
        <v>11</v>
      </c>
      <c r="BA139" s="302"/>
      <c r="BB139" s="301" t="s">
        <v>12</v>
      </c>
      <c r="BC139" s="302"/>
      <c r="BD139" s="304" t="s">
        <v>40</v>
      </c>
      <c r="BE139" s="305"/>
      <c r="BF139" s="306" t="s">
        <v>41</v>
      </c>
      <c r="BG139" s="307"/>
      <c r="BI139" s="145" t="s">
        <v>22</v>
      </c>
      <c r="BJ139" s="128">
        <f>B139/B157</f>
        <v>6.4297109783697542E-2</v>
      </c>
      <c r="BK139" s="129">
        <f t="shared" ref="BK139" si="1079">C139/C157</f>
        <v>4.0564959250654571E-2</v>
      </c>
      <c r="BL139" s="130">
        <f t="shared" ref="BL139" si="1080">D139/D157</f>
        <v>5.4739551786795883E-2</v>
      </c>
      <c r="BM139" s="131">
        <f t="shared" ref="BM139" si="1081">E139/E157</f>
        <v>4.9151096984262344E-2</v>
      </c>
      <c r="BN139" s="128">
        <f t="shared" ref="BN139" si="1082">F139/F157</f>
        <v>7.2683855080034332E-2</v>
      </c>
      <c r="BO139" s="129">
        <f t="shared" ref="BO139" si="1083">G139/G157</f>
        <v>3.4385848900644736E-2</v>
      </c>
      <c r="BP139" s="130">
        <f t="shared" ref="BP139" si="1084">H139/H157</f>
        <v>6.6840277777777776E-2</v>
      </c>
      <c r="BQ139" s="131">
        <f t="shared" ref="BQ139" si="1085">I139/I157</f>
        <v>4.3568654329449397E-2</v>
      </c>
      <c r="BR139" s="128">
        <f t="shared" ref="BR139" si="1086">J139/J157</f>
        <v>3.9953772494634304E-2</v>
      </c>
      <c r="BS139" s="129">
        <f t="shared" ref="BS139" si="1087">K139/K157</f>
        <v>0.1134762184380505</v>
      </c>
      <c r="BT139" s="130">
        <f t="shared" ref="BT139" si="1088">L139/L157</f>
        <v>3.2724286594128515E-2</v>
      </c>
      <c r="BU139" s="128">
        <f t="shared" ref="BU139" si="1089">M139/M157</f>
        <v>8.7505638249887233E-2</v>
      </c>
      <c r="BV139" s="132">
        <f t="shared" ref="BV139" si="1090">N139/N157</f>
        <v>4.5401201187380627E-2</v>
      </c>
      <c r="BW139" s="133">
        <f t="shared" ref="BW139" si="1091">O139/O157</f>
        <v>7.4940300604017421E-2</v>
      </c>
      <c r="BX139" s="128">
        <f t="shared" ref="BX139" si="1092">P139/P157</f>
        <v>5.5663403106009451E-2</v>
      </c>
      <c r="BY139" s="129">
        <f t="shared" ref="BY139" si="1093">Q139/Q157</f>
        <v>5.5253816875507851E-2</v>
      </c>
      <c r="BZ139" s="130">
        <f t="shared" ref="BZ139" si="1094">R139/R157</f>
        <v>6.8018864307350171E-2</v>
      </c>
      <c r="CA139" s="131">
        <f t="shared" ref="CA139" si="1095">S139/S157</f>
        <v>4.9195228176481726E-2</v>
      </c>
      <c r="CB139" s="128">
        <f t="shared" ref="CB139" si="1096">T139/T157</f>
        <v>3.259435207178675E-2</v>
      </c>
      <c r="CC139" s="129">
        <f t="shared" ref="CC139" si="1097">U139/U157</f>
        <v>7.2627782614102729E-2</v>
      </c>
      <c r="CD139" s="130">
        <f t="shared" ref="CD139" si="1098">V139/V157</f>
        <v>3.1000344023546501E-2</v>
      </c>
      <c r="CE139" s="131">
        <f t="shared" ref="CE139" si="1099">W139/W157</f>
        <v>6.9041548956108312E-2</v>
      </c>
      <c r="CF139" s="128">
        <f t="shared" ref="CF139" si="1100">X139/X157</f>
        <v>5.2935341329245197E-2</v>
      </c>
      <c r="CG139" s="129">
        <f t="shared" ref="CG139" si="1101">Y139/Y157</f>
        <v>6.8327088384394968E-2</v>
      </c>
      <c r="CH139" s="130">
        <f t="shared" ref="CH139" si="1102">Z139/Z157</f>
        <v>6.6469541804894464E-2</v>
      </c>
      <c r="CI139" s="128">
        <f t="shared" ref="CI139" si="1103">AA139/AA157</f>
        <v>5.1482024618939699E-2</v>
      </c>
      <c r="CJ139" s="134">
        <f t="shared" ref="CJ139" si="1104">AB139/AB157</f>
        <v>5.5416008257140506E-2</v>
      </c>
      <c r="CK139" s="135">
        <f t="shared" ref="CK139" si="1105">AC139/AC157</f>
        <v>5.8060219875552516E-2</v>
      </c>
    </row>
    <row r="140" spans="1:89" ht="15" thickTop="1" thickBot="1" x14ac:dyDescent="0.3">
      <c r="A140" s="136" t="s">
        <v>23</v>
      </c>
      <c r="B140" s="175">
        <v>1319</v>
      </c>
      <c r="C140" s="176">
        <v>978</v>
      </c>
      <c r="D140" s="177">
        <v>538</v>
      </c>
      <c r="E140" s="178">
        <v>511</v>
      </c>
      <c r="F140" s="175">
        <v>1512</v>
      </c>
      <c r="G140" s="179">
        <v>750</v>
      </c>
      <c r="H140" s="177">
        <v>2172</v>
      </c>
      <c r="I140" s="178">
        <v>1607</v>
      </c>
      <c r="J140" s="175">
        <v>244</v>
      </c>
      <c r="K140" s="179">
        <v>481</v>
      </c>
      <c r="L140" s="177">
        <v>692</v>
      </c>
      <c r="M140" s="175">
        <v>1374</v>
      </c>
      <c r="N140" s="180">
        <v>1621</v>
      </c>
      <c r="O140" s="181">
        <v>2108</v>
      </c>
      <c r="P140" s="175">
        <v>1076</v>
      </c>
      <c r="Q140" s="179">
        <v>641</v>
      </c>
      <c r="R140" s="177">
        <v>1283</v>
      </c>
      <c r="S140" s="178">
        <v>1153</v>
      </c>
      <c r="T140" s="175">
        <v>272</v>
      </c>
      <c r="U140" s="179">
        <v>313</v>
      </c>
      <c r="V140" s="177">
        <v>662</v>
      </c>
      <c r="W140" s="178">
        <v>1664</v>
      </c>
      <c r="X140" s="175">
        <v>966</v>
      </c>
      <c r="Y140" s="179">
        <v>640</v>
      </c>
      <c r="Z140" s="177">
        <v>2018</v>
      </c>
      <c r="AA140" s="175">
        <v>2326</v>
      </c>
      <c r="AB140" s="156">
        <f t="shared" si="941"/>
        <v>14375</v>
      </c>
      <c r="AC140" s="157">
        <f t="shared" si="942"/>
        <v>14546</v>
      </c>
      <c r="AE140" s="300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4.8937038548584576E-2</v>
      </c>
      <c r="BK140" s="129">
        <f t="shared" ref="BK140" si="1106">C140/C157</f>
        <v>3.6065936497400156E-2</v>
      </c>
      <c r="BL140" s="130">
        <f t="shared" ref="BL140" si="1107">D140/D157</f>
        <v>4.0732889158086011E-2</v>
      </c>
      <c r="BM140" s="131">
        <f t="shared" ref="BM140" si="1108">E140/E157</f>
        <v>3.9615474067757193E-2</v>
      </c>
      <c r="BN140" s="128">
        <f t="shared" ref="BN140" si="1109">F140/F157</f>
        <v>5.6415805380396256E-2</v>
      </c>
      <c r="BO140" s="129">
        <f t="shared" ref="BO140" si="1110">G140/G157</f>
        <v>3.0996858984956192E-2</v>
      </c>
      <c r="BP140" s="130">
        <f t="shared" ref="BP140" si="1111">H140/H157</f>
        <v>5.3869047619047622E-2</v>
      </c>
      <c r="BQ140" s="131">
        <f t="shared" ref="BQ140" si="1112">I140/I157</f>
        <v>3.6714644733835962E-2</v>
      </c>
      <c r="BR140" s="128">
        <f t="shared" ref="BR140" si="1113">J140/J157</f>
        <v>4.0283968961532114E-2</v>
      </c>
      <c r="BS140" s="129">
        <f t="shared" ref="BS140" si="1114">K140/K157</f>
        <v>7.061068702290077E-2</v>
      </c>
      <c r="BT140" s="130">
        <f t="shared" ref="BT140" si="1115">L140/L157</f>
        <v>2.8413056867173065E-2</v>
      </c>
      <c r="BU140" s="128">
        <f t="shared" ref="BU140" si="1116">M140/M157</f>
        <v>5.6341493418624676E-2</v>
      </c>
      <c r="BV140" s="132">
        <f t="shared" ref="BV140" si="1117">N140/N157</f>
        <v>3.7301240306509886E-2</v>
      </c>
      <c r="BW140" s="133">
        <f t="shared" ref="BW140" si="1118">O140/O157</f>
        <v>4.9351500678934304E-2</v>
      </c>
      <c r="BX140" s="128">
        <f t="shared" ref="BX140" si="1119">P140/P157</f>
        <v>4.5408507765023635E-2</v>
      </c>
      <c r="BY140" s="129">
        <f t="shared" ref="BY140" si="1120">Q140/Q157</f>
        <v>2.7413077877090193E-2</v>
      </c>
      <c r="BZ140" s="130">
        <f t="shared" ref="BZ140" si="1121">R140/R157</f>
        <v>4.9192899045282006E-2</v>
      </c>
      <c r="CA140" s="131">
        <f t="shared" ref="CA140" si="1122">S140/S157</f>
        <v>4.3665972353720883E-2</v>
      </c>
      <c r="CB140" s="128">
        <f t="shared" ref="CB140" si="1123">T140/T157</f>
        <v>3.5893375560833995E-2</v>
      </c>
      <c r="CC140" s="129">
        <f t="shared" ref="CC140" si="1124">U140/U157</f>
        <v>3.8925506777763963E-2</v>
      </c>
      <c r="CD140" s="130">
        <f t="shared" ref="CD140" si="1125">V140/V157</f>
        <v>2.5304843087037957E-2</v>
      </c>
      <c r="CE140" s="131">
        <f t="shared" ref="CE140" si="1126">W140/W157</f>
        <v>5.7327912905670776E-2</v>
      </c>
      <c r="CF140" s="128">
        <f t="shared" ref="CF140" si="1127">X140/X157</f>
        <v>4.3556677788799708E-2</v>
      </c>
      <c r="CG140" s="129">
        <f t="shared" ref="CG140" si="1128">Y140/Y157</f>
        <v>4.7020792006465362E-2</v>
      </c>
      <c r="CH140" s="130">
        <f t="shared" ref="CH140" si="1129">Z140/Z157</f>
        <v>4.8511947689792778E-2</v>
      </c>
      <c r="CI140" s="128">
        <f t="shared" ref="CI140" si="1130">AA140/AA157</f>
        <v>5.1681997955828111E-2</v>
      </c>
      <c r="CJ140" s="134">
        <f t="shared" ref="CJ140" si="1131">AB140/AB157</f>
        <v>4.3767107230173879E-2</v>
      </c>
      <c r="CK140" s="135">
        <f t="shared" ref="CK140" si="1132">AC140/AC157</f>
        <v>4.443331184878134E-2</v>
      </c>
    </row>
    <row r="141" spans="1:89" ht="13.5" thickTop="1" x14ac:dyDescent="0.2">
      <c r="A141" s="145" t="s">
        <v>24</v>
      </c>
      <c r="B141" s="189">
        <v>1194</v>
      </c>
      <c r="C141" s="183">
        <v>1045</v>
      </c>
      <c r="D141" s="184">
        <v>550</v>
      </c>
      <c r="E141" s="185">
        <v>508</v>
      </c>
      <c r="F141" s="182">
        <v>1415</v>
      </c>
      <c r="G141" s="186">
        <v>663</v>
      </c>
      <c r="H141" s="184">
        <v>2091</v>
      </c>
      <c r="I141" s="185">
        <v>1696</v>
      </c>
      <c r="J141" s="182">
        <v>241</v>
      </c>
      <c r="K141" s="186">
        <v>354</v>
      </c>
      <c r="L141" s="184">
        <v>767</v>
      </c>
      <c r="M141" s="182">
        <v>1334</v>
      </c>
      <c r="N141" s="187">
        <v>1752</v>
      </c>
      <c r="O141" s="190">
        <v>2118</v>
      </c>
      <c r="P141" s="182">
        <v>1066</v>
      </c>
      <c r="Q141" s="186">
        <v>1095</v>
      </c>
      <c r="R141" s="184">
        <v>1203</v>
      </c>
      <c r="S141" s="185">
        <v>1066</v>
      </c>
      <c r="T141" s="182">
        <v>234</v>
      </c>
      <c r="U141" s="186">
        <v>314</v>
      </c>
      <c r="V141" s="184">
        <v>694</v>
      </c>
      <c r="W141" s="191">
        <v>1690</v>
      </c>
      <c r="X141" s="182">
        <v>909</v>
      </c>
      <c r="Y141" s="186">
        <v>491</v>
      </c>
      <c r="Z141" s="184">
        <v>2072</v>
      </c>
      <c r="AA141" s="182">
        <v>2135</v>
      </c>
      <c r="AB141" s="156">
        <f t="shared" si="941"/>
        <v>14188</v>
      </c>
      <c r="AC141" s="157">
        <f t="shared" si="942"/>
        <v>14509</v>
      </c>
      <c r="AE141" s="235" t="str">
        <f>$AE$17</f>
        <v>17:00 - 17:59</v>
      </c>
      <c r="AF141" s="125">
        <f t="shared" ref="AF141:AU142" si="1133">SUMIF($A$9:$A$32,$AE141,B$133:B$156)</f>
        <v>1435</v>
      </c>
      <c r="AG141" s="172">
        <f t="shared" si="1133"/>
        <v>3339</v>
      </c>
      <c r="AH141" s="126">
        <f t="shared" si="1133"/>
        <v>1245</v>
      </c>
      <c r="AI141" s="166">
        <f t="shared" si="1133"/>
        <v>1063</v>
      </c>
      <c r="AJ141" s="125">
        <f t="shared" si="1133"/>
        <v>1299</v>
      </c>
      <c r="AK141" s="127">
        <f t="shared" si="1133"/>
        <v>2598</v>
      </c>
      <c r="AL141" s="126">
        <f t="shared" si="1133"/>
        <v>2471</v>
      </c>
      <c r="AM141" s="166">
        <f t="shared" si="1133"/>
        <v>4495</v>
      </c>
      <c r="AN141" s="125">
        <f t="shared" si="1133"/>
        <v>1040</v>
      </c>
      <c r="AO141" s="127">
        <f t="shared" si="1133"/>
        <v>268</v>
      </c>
      <c r="AP141" s="126">
        <f t="shared" si="1133"/>
        <v>3111</v>
      </c>
      <c r="AQ141" s="125">
        <f t="shared" si="1133"/>
        <v>895</v>
      </c>
      <c r="AR141" s="165">
        <f t="shared" si="1133"/>
        <v>4103</v>
      </c>
      <c r="AS141" s="167">
        <f t="shared" si="1133"/>
        <v>2521</v>
      </c>
      <c r="AT141" s="125">
        <f t="shared" si="1133"/>
        <v>2249</v>
      </c>
      <c r="AU141" s="127">
        <f t="shared" si="1133"/>
        <v>1772</v>
      </c>
      <c r="AV141" s="126">
        <f t="shared" ref="AP141:BE142" si="1134">SUMIF($A$9:$A$32,$AE141,R$133:R$156)</f>
        <v>1829</v>
      </c>
      <c r="AW141" s="166">
        <f t="shared" si="1134"/>
        <v>2491</v>
      </c>
      <c r="AX141" s="125">
        <f t="shared" si="1134"/>
        <v>1134</v>
      </c>
      <c r="AY141" s="127">
        <f t="shared" si="1134"/>
        <v>222</v>
      </c>
      <c r="AZ141" s="126">
        <f t="shared" si="1134"/>
        <v>3043</v>
      </c>
      <c r="BA141" s="166">
        <f t="shared" si="1134"/>
        <v>1582</v>
      </c>
      <c r="BB141" s="125">
        <f t="shared" si="1134"/>
        <v>2217</v>
      </c>
      <c r="BC141" s="127">
        <f t="shared" si="1134"/>
        <v>733</v>
      </c>
      <c r="BD141" s="170">
        <f t="shared" si="1134"/>
        <v>2849</v>
      </c>
      <c r="BE141" s="171">
        <f t="shared" si="1134"/>
        <v>4319</v>
      </c>
      <c r="BF141" s="156">
        <f>AF141+AH141+AJ141+AL141+AN141+AP141+AR141+AT141+AV141+AX141+AZ141+BB141+BD141</f>
        <v>28025</v>
      </c>
      <c r="BG141" s="157">
        <f>AG141+AI141+AK141+AM141+AO141+AQ141+AS141+AU141+AW141+AY141+BA141+BC141+BE141</f>
        <v>26298</v>
      </c>
      <c r="BI141" s="145" t="s">
        <v>24</v>
      </c>
      <c r="BJ141" s="128">
        <f>B141/B157</f>
        <v>4.4299335880978001E-2</v>
      </c>
      <c r="BK141" s="129">
        <f t="shared" ref="BK141" si="1135">C141/C157</f>
        <v>3.853671128812184E-2</v>
      </c>
      <c r="BL141" s="130">
        <f t="shared" ref="BL141" si="1136">D141/D157</f>
        <v>4.1641429436705027E-2</v>
      </c>
      <c r="BM141" s="131">
        <f t="shared" ref="BM141" si="1137">E141/E157</f>
        <v>3.9382897899061943E-2</v>
      </c>
      <c r="BN141" s="128">
        <f t="shared" ref="BN141" si="1138">F141/F157</f>
        <v>5.2796537442632741E-2</v>
      </c>
      <c r="BO141" s="129">
        <f t="shared" ref="BO141" si="1139">G141/G157</f>
        <v>2.7401223342701272E-2</v>
      </c>
      <c r="BP141" s="130">
        <f t="shared" ref="BP141" si="1140">H141/H157</f>
        <v>5.1860119047619051E-2</v>
      </c>
      <c r="BQ141" s="131">
        <f t="shared" ref="BQ141" si="1141">I141/I157</f>
        <v>3.8748000913867944E-2</v>
      </c>
      <c r="BR141" s="128">
        <f t="shared" ref="BR141" si="1142">J141/J157</f>
        <v>3.9788674261185403E-2</v>
      </c>
      <c r="BS141" s="129">
        <f t="shared" ref="BS141" si="1143">K141/K157</f>
        <v>5.1967116852613036E-2</v>
      </c>
      <c r="BT141" s="130">
        <f t="shared" ref="BT141" si="1144">L141/L157</f>
        <v>3.1492506672141242E-2</v>
      </c>
      <c r="BU141" s="128">
        <f t="shared" ref="BU141" si="1145">M141/M157</f>
        <v>5.4701275269610855E-2</v>
      </c>
      <c r="BV141" s="132">
        <f t="shared" ref="BV141" si="1146">N141/N157</f>
        <v>4.0315714384333942E-2</v>
      </c>
      <c r="BW141" s="133">
        <f t="shared" ref="BW141" si="1147">O141/O157</f>
        <v>4.9585615957297373E-2</v>
      </c>
      <c r="BX141" s="128">
        <f t="shared" ref="BX141" si="1148">P141/P157</f>
        <v>4.4986495611073596E-2</v>
      </c>
      <c r="BY141" s="129">
        <f t="shared" ref="BY141" si="1149">Q141/Q157</f>
        <v>4.6828892785356881E-2</v>
      </c>
      <c r="BZ141" s="130">
        <f t="shared" ref="BZ141" si="1150">R141/R157</f>
        <v>4.6125531996472527E-2</v>
      </c>
      <c r="CA141" s="131">
        <f t="shared" ref="CA141" si="1151">S141/S157</f>
        <v>4.0371141829199014E-2</v>
      </c>
      <c r="CB141" s="128">
        <f t="shared" ref="CB141" si="1152">T141/T157</f>
        <v>3.0878859857482184E-2</v>
      </c>
      <c r="CC141" s="129">
        <f t="shared" ref="CC141" si="1153">U141/U157</f>
        <v>3.9049869419226467E-2</v>
      </c>
      <c r="CD141" s="130">
        <f t="shared" ref="CD141" si="1154">V141/V157</f>
        <v>2.6528037919039793E-2</v>
      </c>
      <c r="CE141" s="131">
        <f t="shared" ref="CE141" si="1155">W141/W157</f>
        <v>5.8223661544821885E-2</v>
      </c>
      <c r="CF141" s="128">
        <f t="shared" ref="CF141" si="1156">X141/X157</f>
        <v>4.0986563260889168E-2</v>
      </c>
      <c r="CG141" s="129">
        <f t="shared" ref="CG141" si="1157">Y141/Y157</f>
        <v>3.607376386746014E-2</v>
      </c>
      <c r="CH141" s="130">
        <f t="shared" ref="CH141" si="1158">Z141/Z157</f>
        <v>4.9810087023414586E-2</v>
      </c>
      <c r="CI141" s="128">
        <f t="shared" ref="CI141" si="1159">AA141/AA157</f>
        <v>4.743811936186286E-2</v>
      </c>
      <c r="CJ141" s="134">
        <f t="shared" ref="CJ141" si="1160">AB141/AB157</f>
        <v>4.319775425264049E-2</v>
      </c>
      <c r="CK141" s="135">
        <f t="shared" ref="CK141" si="1161">AC141/AC157</f>
        <v>4.4320288850128446E-2</v>
      </c>
    </row>
    <row r="142" spans="1:89" x14ac:dyDescent="0.2">
      <c r="A142" s="136" t="s">
        <v>25</v>
      </c>
      <c r="B142" s="192">
        <v>1200</v>
      </c>
      <c r="C142" s="176">
        <v>1201</v>
      </c>
      <c r="D142" s="177">
        <v>568</v>
      </c>
      <c r="E142" s="178">
        <v>487</v>
      </c>
      <c r="F142" s="175">
        <v>1343</v>
      </c>
      <c r="G142" s="179">
        <v>765</v>
      </c>
      <c r="H142" s="177">
        <v>1997</v>
      </c>
      <c r="I142" s="178">
        <v>1797</v>
      </c>
      <c r="J142" s="175">
        <v>265</v>
      </c>
      <c r="K142" s="176">
        <v>291</v>
      </c>
      <c r="L142" s="177">
        <v>772</v>
      </c>
      <c r="M142" s="175">
        <v>1275</v>
      </c>
      <c r="N142" s="180">
        <v>1614</v>
      </c>
      <c r="O142" s="193">
        <v>1902</v>
      </c>
      <c r="P142" s="175">
        <v>915</v>
      </c>
      <c r="Q142" s="176">
        <v>813</v>
      </c>
      <c r="R142" s="177">
        <v>1157</v>
      </c>
      <c r="S142" s="178">
        <v>1131</v>
      </c>
      <c r="T142" s="184">
        <v>193</v>
      </c>
      <c r="U142" s="175">
        <v>248</v>
      </c>
      <c r="V142" s="177">
        <v>724</v>
      </c>
      <c r="W142" s="194">
        <v>1348</v>
      </c>
      <c r="X142" s="175">
        <v>791</v>
      </c>
      <c r="Y142" s="179">
        <v>500</v>
      </c>
      <c r="Z142" s="177">
        <v>2155</v>
      </c>
      <c r="AA142" s="175">
        <v>2139</v>
      </c>
      <c r="AB142" s="156">
        <f t="shared" si="941"/>
        <v>13694</v>
      </c>
      <c r="AC142" s="157">
        <f t="shared" si="942"/>
        <v>13897</v>
      </c>
      <c r="AE142" s="237" t="str">
        <f>$AE$18</f>
        <v>18:00 - 18:59</v>
      </c>
      <c r="AF142" s="125">
        <f t="shared" si="1133"/>
        <v>1624</v>
      </c>
      <c r="AG142" s="176">
        <f t="shared" si="1133"/>
        <v>3626</v>
      </c>
      <c r="AH142" s="177">
        <f t="shared" si="1133"/>
        <v>946</v>
      </c>
      <c r="AI142" s="178">
        <f t="shared" si="1133"/>
        <v>1308</v>
      </c>
      <c r="AJ142" s="238">
        <f t="shared" si="1133"/>
        <v>1215</v>
      </c>
      <c r="AK142" s="179">
        <f t="shared" si="1133"/>
        <v>2715</v>
      </c>
      <c r="AL142" s="177">
        <f t="shared" si="1133"/>
        <v>2541</v>
      </c>
      <c r="AM142" s="178">
        <f t="shared" si="1133"/>
        <v>5310</v>
      </c>
      <c r="AN142" s="238">
        <f t="shared" si="1133"/>
        <v>657</v>
      </c>
      <c r="AO142" s="179">
        <f t="shared" si="1133"/>
        <v>269</v>
      </c>
      <c r="AP142" s="177">
        <f t="shared" si="1134"/>
        <v>3268</v>
      </c>
      <c r="AQ142" s="238">
        <f t="shared" si="1134"/>
        <v>854</v>
      </c>
      <c r="AR142" s="180">
        <f t="shared" si="1134"/>
        <v>4663</v>
      </c>
      <c r="AS142" s="181">
        <f t="shared" si="1134"/>
        <v>2499</v>
      </c>
      <c r="AT142" s="238">
        <f t="shared" si="1134"/>
        <v>2099</v>
      </c>
      <c r="AU142" s="179">
        <f t="shared" si="1134"/>
        <v>2031</v>
      </c>
      <c r="AV142" s="177">
        <f t="shared" si="1134"/>
        <v>1815</v>
      </c>
      <c r="AW142" s="178">
        <f t="shared" si="1134"/>
        <v>2576</v>
      </c>
      <c r="AX142" s="238">
        <f t="shared" si="1134"/>
        <v>1208</v>
      </c>
      <c r="AY142" s="179">
        <f t="shared" si="1134"/>
        <v>293</v>
      </c>
      <c r="AZ142" s="177">
        <f t="shared" si="1134"/>
        <v>3669</v>
      </c>
      <c r="BA142" s="178">
        <f t="shared" si="1134"/>
        <v>1738</v>
      </c>
      <c r="BB142" s="238">
        <f t="shared" si="1134"/>
        <v>2303</v>
      </c>
      <c r="BC142" s="179">
        <f t="shared" si="1134"/>
        <v>892</v>
      </c>
      <c r="BD142" s="177">
        <f t="shared" si="1134"/>
        <v>2894</v>
      </c>
      <c r="BE142" s="238">
        <f t="shared" si="1134"/>
        <v>4840</v>
      </c>
      <c r="BF142" s="158">
        <f>SUM(AF142,AH142,AJ142,AL142,AN142,AP142,AR142,AT142,AV142,AX142,AZ142,BB142,BD142)</f>
        <v>28902</v>
      </c>
      <c r="BG142" s="159">
        <f>SUM(AG142,AI142,AK142,AM142,AO142,AQ142,AS142,AU142,AW142,AY142,BA142,BC142,BE142)</f>
        <v>28951</v>
      </c>
      <c r="BI142" s="136" t="s">
        <v>25</v>
      </c>
      <c r="BJ142" s="128">
        <f>B142/B157</f>
        <v>4.4521945609023117E-2</v>
      </c>
      <c r="BK142" s="129">
        <f t="shared" ref="BK142" si="1162">C142/C157</f>
        <v>4.4289560054578306E-2</v>
      </c>
      <c r="BL142" s="130">
        <f t="shared" ref="BL142" si="1163">D142/D157</f>
        <v>4.3004239854633558E-2</v>
      </c>
      <c r="BM142" s="131">
        <f t="shared" ref="BM142" si="1164">E142/E157</f>
        <v>3.7754864718195211E-2</v>
      </c>
      <c r="BN142" s="128">
        <f t="shared" ref="BN142" si="1165">F142/F157</f>
        <v>5.0110070519756723E-2</v>
      </c>
      <c r="BO142" s="129">
        <f t="shared" ref="BO142" si="1166">G142/G157</f>
        <v>3.1616796164655313E-2</v>
      </c>
      <c r="BP142" s="130">
        <f t="shared" ref="BP142" si="1167">H142/H157</f>
        <v>4.9528769841269839E-2</v>
      </c>
      <c r="BQ142" s="131">
        <f t="shared" ref="BQ142" si="1168">I142/I157</f>
        <v>4.1055517477724471E-2</v>
      </c>
      <c r="BR142" s="128">
        <f t="shared" ref="BR142" si="1169">J142/J157</f>
        <v>4.3751031863959053E-2</v>
      </c>
      <c r="BS142" s="129">
        <f t="shared" ref="BS142" si="1170">K142/K157</f>
        <v>4.271873165002936E-2</v>
      </c>
      <c r="BT142" s="130">
        <f t="shared" ref="BT142" si="1171">L142/L157</f>
        <v>3.1697803325805789E-2</v>
      </c>
      <c r="BU142" s="128">
        <f t="shared" ref="BU142" si="1172">M142/M157</f>
        <v>5.2281953499815473E-2</v>
      </c>
      <c r="BV142" s="132">
        <f t="shared" ref="BV142" si="1173">N142/N157</f>
        <v>3.7140161538992571E-2</v>
      </c>
      <c r="BW142" s="133">
        <f t="shared" ref="BW142" si="1174">O142/O157</f>
        <v>4.4528725944655151E-2</v>
      </c>
      <c r="BX142" s="128">
        <f t="shared" ref="BX142" si="1175">P142/P157</f>
        <v>3.8614112086428086E-2</v>
      </c>
      <c r="BY142" s="129">
        <f t="shared" ref="BY142" si="1176">Q142/Q157</f>
        <v>3.4768849163922505E-2</v>
      </c>
      <c r="BZ142" s="130">
        <f t="shared" ref="BZ142" si="1177">R142/R157</f>
        <v>4.4361795943407077E-2</v>
      </c>
      <c r="CA142" s="131">
        <f t="shared" ref="CA142" si="1178">S142/S157</f>
        <v>4.2832796818784324E-2</v>
      </c>
      <c r="CB142" s="128">
        <f t="shared" ref="CB142" si="1179">T142/T157</f>
        <v>2.5468461335444708E-2</v>
      </c>
      <c r="CC142" s="129">
        <f t="shared" ref="CC142" si="1180">U142/U157</f>
        <v>3.0841935082701156E-2</v>
      </c>
      <c r="CD142" s="130">
        <f t="shared" ref="CD142" si="1181">V142/V157</f>
        <v>2.767478307404151E-2</v>
      </c>
      <c r="CE142" s="131">
        <f t="shared" ref="CE142" si="1182">W142/W157</f>
        <v>4.644112175291118E-2</v>
      </c>
      <c r="CF142" s="128">
        <f t="shared" ref="CF142" si="1183">X142/X157</f>
        <v>3.5665975290828753E-2</v>
      </c>
      <c r="CG142" s="129">
        <f t="shared" ref="CG142" si="1184">Y142/Y157</f>
        <v>3.6734993755051064E-2</v>
      </c>
      <c r="CH142" s="130">
        <f t="shared" ref="CH142" si="1185">Z142/Z157</f>
        <v>5.1805375258425886E-2</v>
      </c>
      <c r="CI142" s="128">
        <f t="shared" ref="CI142" si="1186">AA142/AA157</f>
        <v>4.7526996400479936E-2</v>
      </c>
      <c r="CJ142" s="134">
        <f t="shared" ref="CJ142" si="1187">AB142/AB157</f>
        <v>4.1693688098087038E-2</v>
      </c>
      <c r="CK142" s="135">
        <f t="shared" ref="CK142" si="1188">AC142/AC157</f>
        <v>4.2450827358896895E-2</v>
      </c>
    </row>
    <row r="143" spans="1:89" ht="13.5" thickBot="1" x14ac:dyDescent="0.25">
      <c r="A143" s="145" t="s">
        <v>26</v>
      </c>
      <c r="B143" s="189">
        <v>1155</v>
      </c>
      <c r="C143" s="183">
        <v>1082</v>
      </c>
      <c r="D143" s="184">
        <v>480</v>
      </c>
      <c r="E143" s="185">
        <v>501</v>
      </c>
      <c r="F143" s="182">
        <v>1045</v>
      </c>
      <c r="G143" s="186">
        <v>825</v>
      </c>
      <c r="H143" s="184">
        <v>1821</v>
      </c>
      <c r="I143" s="185">
        <v>1707</v>
      </c>
      <c r="J143" s="182">
        <v>267</v>
      </c>
      <c r="K143" s="183">
        <v>250</v>
      </c>
      <c r="L143" s="184">
        <v>820</v>
      </c>
      <c r="M143" s="182">
        <v>1007</v>
      </c>
      <c r="N143" s="187">
        <v>1549</v>
      </c>
      <c r="O143" s="190">
        <v>1530</v>
      </c>
      <c r="P143" s="182">
        <v>905</v>
      </c>
      <c r="Q143" s="183">
        <v>829</v>
      </c>
      <c r="R143" s="184">
        <v>1146</v>
      </c>
      <c r="S143" s="185">
        <v>1055</v>
      </c>
      <c r="T143" s="182">
        <v>168</v>
      </c>
      <c r="U143" s="186">
        <v>254</v>
      </c>
      <c r="V143" s="184">
        <v>736</v>
      </c>
      <c r="W143" s="191">
        <v>1265</v>
      </c>
      <c r="X143" s="182">
        <v>745</v>
      </c>
      <c r="Y143" s="186">
        <v>460</v>
      </c>
      <c r="Z143" s="184">
        <v>2141</v>
      </c>
      <c r="AA143" s="182">
        <v>2151</v>
      </c>
      <c r="AB143" s="156">
        <f t="shared" si="941"/>
        <v>12978</v>
      </c>
      <c r="AC143" s="157">
        <f t="shared" si="942"/>
        <v>12916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4.2852372648684744E-2</v>
      </c>
      <c r="BK143" s="129">
        <f t="shared" ref="BK143" si="1189">C143/C157</f>
        <v>3.990116900837113E-2</v>
      </c>
      <c r="BL143" s="130">
        <f t="shared" ref="BL143" si="1190">D143/D157</f>
        <v>3.6341611144760748E-2</v>
      </c>
      <c r="BM143" s="131">
        <f t="shared" ref="BM143" si="1191">E143/E157</f>
        <v>3.8840220172106366E-2</v>
      </c>
      <c r="BN143" s="128">
        <f t="shared" ref="BN143" si="1192">F143/F157</f>
        <v>3.8991082422297672E-2</v>
      </c>
      <c r="BO143" s="129">
        <f t="shared" ref="BO143" si="1193">G143/G157</f>
        <v>3.4096544883451811E-2</v>
      </c>
      <c r="BP143" s="130">
        <f t="shared" ref="BP143" si="1194">H143/H157</f>
        <v>4.5163690476190475E-2</v>
      </c>
      <c r="BQ143" s="131">
        <f t="shared" ref="BQ143" si="1195">I143/I157</f>
        <v>3.8999314599040436E-2</v>
      </c>
      <c r="BR143" s="128">
        <f t="shared" ref="BR143" si="1196">J143/J157</f>
        <v>4.4081228330856863E-2</v>
      </c>
      <c r="BS143" s="129">
        <f t="shared" ref="BS143" si="1197">K143/K157</f>
        <v>3.6699941280093955E-2</v>
      </c>
      <c r="BT143" s="130">
        <f t="shared" ref="BT143" si="1198">L143/L157</f>
        <v>3.3668651200985424E-2</v>
      </c>
      <c r="BU143" s="128">
        <f t="shared" ref="BU143" si="1199">M143/M157</f>
        <v>4.1292491901422888E-2</v>
      </c>
      <c r="BV143" s="132">
        <f t="shared" ref="BV143" si="1200">N143/N157</f>
        <v>3.5644430126331776E-2</v>
      </c>
      <c r="BW143" s="133">
        <f t="shared" ref="BW143" si="1201">O143/O157</f>
        <v>3.5819637589549091E-2</v>
      </c>
      <c r="BX143" s="128">
        <f t="shared" ref="BX143" si="1202">P143/P157</f>
        <v>3.8192099932478053E-2</v>
      </c>
      <c r="BY143" s="129">
        <f t="shared" ref="BY143" si="1203">Q143/Q157</f>
        <v>3.5453106958046446E-2</v>
      </c>
      <c r="BZ143" s="130">
        <f t="shared" ref="BZ143" si="1204">R143/R157</f>
        <v>4.3940032974195777E-2</v>
      </c>
      <c r="CA143" s="131">
        <f t="shared" ref="CA143" si="1205">S143/S157</f>
        <v>3.9954554061730735E-2</v>
      </c>
      <c r="CB143" s="128">
        <f t="shared" ref="CB143" si="1206">T143/T157</f>
        <v>2.2169437846397466E-2</v>
      </c>
      <c r="CC143" s="129">
        <f t="shared" ref="CC143" si="1207">U143/U157</f>
        <v>3.1588110931476183E-2</v>
      </c>
      <c r="CD143" s="130">
        <f t="shared" ref="CD143" si="1208">V143/V157</f>
        <v>2.81334811360422E-2</v>
      </c>
      <c r="CE143" s="131">
        <f t="shared" ref="CE143" si="1209">W143/W157</f>
        <v>4.3581616481774964E-2</v>
      </c>
      <c r="CF143" s="128">
        <f t="shared" ref="CF143" si="1210">X143/X157</f>
        <v>3.3591847777076383E-2</v>
      </c>
      <c r="CG143" s="129">
        <f t="shared" ref="CG143" si="1211">Y143/Y157</f>
        <v>3.3796194254646979E-2</v>
      </c>
      <c r="CH143" s="130">
        <f t="shared" ref="CH143" si="1212">Z143/Z157</f>
        <v>5.1468820616375789E-2</v>
      </c>
      <c r="CI143" s="128">
        <f t="shared" ref="CI143" si="1213">AA143/AA157</f>
        <v>4.7793627516331157E-2</v>
      </c>
      <c r="CJ143" s="134">
        <f t="shared" ref="CJ143" si="1214">AB143/AB157</f>
        <v>3.9513705574483242E-2</v>
      </c>
      <c r="CK143" s="135">
        <f t="shared" ref="CK143" si="1215">AC143/AC157</f>
        <v>3.945419055677573E-2</v>
      </c>
    </row>
    <row r="144" spans="1:89" ht="14.25" thickTop="1" thickBot="1" x14ac:dyDescent="0.25">
      <c r="A144" s="136" t="s">
        <v>27</v>
      </c>
      <c r="B144" s="192">
        <v>990</v>
      </c>
      <c r="C144" s="176">
        <v>1121</v>
      </c>
      <c r="D144" s="177">
        <v>480</v>
      </c>
      <c r="E144" s="178">
        <v>498</v>
      </c>
      <c r="F144" s="175">
        <v>933</v>
      </c>
      <c r="G144" s="179">
        <v>935</v>
      </c>
      <c r="H144" s="177">
        <v>1692</v>
      </c>
      <c r="I144" s="178">
        <v>2011</v>
      </c>
      <c r="J144" s="175">
        <v>313</v>
      </c>
      <c r="K144" s="176">
        <v>268</v>
      </c>
      <c r="L144" s="177">
        <v>978</v>
      </c>
      <c r="M144" s="175">
        <v>906</v>
      </c>
      <c r="N144" s="180">
        <v>1711</v>
      </c>
      <c r="O144" s="193">
        <v>1612</v>
      </c>
      <c r="P144" s="175">
        <v>1065</v>
      </c>
      <c r="Q144" s="176">
        <v>765</v>
      </c>
      <c r="R144" s="177">
        <v>1105</v>
      </c>
      <c r="S144" s="178">
        <v>1113</v>
      </c>
      <c r="T144" s="175">
        <v>311</v>
      </c>
      <c r="U144" s="179">
        <v>224</v>
      </c>
      <c r="V144" s="177">
        <v>1041</v>
      </c>
      <c r="W144" s="194">
        <v>1233</v>
      </c>
      <c r="X144" s="175">
        <v>711</v>
      </c>
      <c r="Y144" s="179">
        <v>421</v>
      </c>
      <c r="Z144" s="177">
        <v>2152</v>
      </c>
      <c r="AA144" s="175">
        <v>2045</v>
      </c>
      <c r="AB144" s="156">
        <f t="shared" si="941"/>
        <v>13482</v>
      </c>
      <c r="AC144" s="157">
        <f t="shared" si="942"/>
        <v>13152</v>
      </c>
      <c r="AE144" s="229" t="s">
        <v>13</v>
      </c>
      <c r="AF144" s="20">
        <f t="shared" ref="AF144:BG144" si="1216">SUM(AF141:AF143)</f>
        <v>3059</v>
      </c>
      <c r="AG144" s="21">
        <f t="shared" si="1216"/>
        <v>6965</v>
      </c>
      <c r="AH144" s="20">
        <f t="shared" si="1216"/>
        <v>2191</v>
      </c>
      <c r="AI144" s="21">
        <f t="shared" si="1216"/>
        <v>2371</v>
      </c>
      <c r="AJ144" s="20">
        <f t="shared" si="1216"/>
        <v>2514</v>
      </c>
      <c r="AK144" s="21">
        <f t="shared" si="1216"/>
        <v>5313</v>
      </c>
      <c r="AL144" s="20">
        <f t="shared" si="1216"/>
        <v>5012</v>
      </c>
      <c r="AM144" s="21">
        <f t="shared" si="1216"/>
        <v>9805</v>
      </c>
      <c r="AN144" s="20">
        <f t="shared" si="1216"/>
        <v>1697</v>
      </c>
      <c r="AO144" s="21">
        <f t="shared" si="1216"/>
        <v>537</v>
      </c>
      <c r="AP144" s="20">
        <f t="shared" si="1216"/>
        <v>6379</v>
      </c>
      <c r="AQ144" s="21">
        <f t="shared" si="1216"/>
        <v>1749</v>
      </c>
      <c r="AR144" s="20">
        <f t="shared" si="1216"/>
        <v>8766</v>
      </c>
      <c r="AS144" s="21">
        <f t="shared" si="1216"/>
        <v>5020</v>
      </c>
      <c r="AT144" s="20">
        <f t="shared" si="1216"/>
        <v>4348</v>
      </c>
      <c r="AU144" s="21">
        <f t="shared" si="1216"/>
        <v>3803</v>
      </c>
      <c r="AV144" s="20">
        <f t="shared" si="1216"/>
        <v>3644</v>
      </c>
      <c r="AW144" s="21">
        <f t="shared" si="1216"/>
        <v>5067</v>
      </c>
      <c r="AX144" s="20">
        <f t="shared" si="1216"/>
        <v>2342</v>
      </c>
      <c r="AY144" s="21">
        <f t="shared" si="1216"/>
        <v>515</v>
      </c>
      <c r="AZ144" s="20">
        <f t="shared" si="1216"/>
        <v>6712</v>
      </c>
      <c r="BA144" s="21">
        <f t="shared" si="1216"/>
        <v>3320</v>
      </c>
      <c r="BB144" s="20">
        <f t="shared" si="1216"/>
        <v>4520</v>
      </c>
      <c r="BC144" s="21">
        <f t="shared" si="1216"/>
        <v>1625</v>
      </c>
      <c r="BD144" s="20">
        <f t="shared" si="1216"/>
        <v>5743</v>
      </c>
      <c r="BE144" s="21">
        <f t="shared" si="1216"/>
        <v>9159</v>
      </c>
      <c r="BF144" s="160">
        <f t="shared" si="1216"/>
        <v>56927</v>
      </c>
      <c r="BG144" s="161">
        <f t="shared" si="1216"/>
        <v>55249</v>
      </c>
      <c r="BI144" s="136" t="s">
        <v>27</v>
      </c>
      <c r="BJ144" s="128">
        <f>B144/B157</f>
        <v>3.6730605127444069E-2</v>
      </c>
      <c r="BK144" s="129">
        <f t="shared" ref="BK144" si="1217">C144/C157</f>
        <v>4.1339381199985252E-2</v>
      </c>
      <c r="BL144" s="130">
        <f t="shared" ref="BL144" si="1218">D144/D157</f>
        <v>3.6341611144760748E-2</v>
      </c>
      <c r="BM144" s="131">
        <f t="shared" ref="BM144" si="1219">E144/E157</f>
        <v>3.8607644003411115E-2</v>
      </c>
      <c r="BN144" s="128">
        <f t="shared" ref="BN144" si="1220">F144/F157</f>
        <v>3.4812133875601656E-2</v>
      </c>
      <c r="BO144" s="129">
        <f t="shared" ref="BO144" si="1221">G144/G157</f>
        <v>3.8642750867912051E-2</v>
      </c>
      <c r="BP144" s="130">
        <f t="shared" ref="BP144" si="1222">H144/H157</f>
        <v>4.1964285714285711E-2</v>
      </c>
      <c r="BQ144" s="131">
        <f t="shared" ref="BQ144" si="1223">I144/I157</f>
        <v>4.5944710989262054E-2</v>
      </c>
      <c r="BR144" s="128">
        <f t="shared" ref="BR144" si="1224">J144/J157</f>
        <v>5.1675747069506353E-2</v>
      </c>
      <c r="BS144" s="129">
        <f t="shared" ref="BS144" si="1225">K144/K157</f>
        <v>3.9342337052260715E-2</v>
      </c>
      <c r="BT144" s="130">
        <f t="shared" ref="BT144" si="1226">L144/L157</f>
        <v>4.0156025456785052E-2</v>
      </c>
      <c r="BU144" s="128">
        <f t="shared" ref="BU144" si="1227">M144/M157</f>
        <v>3.7150941075162994E-2</v>
      </c>
      <c r="BV144" s="132">
        <f t="shared" ref="BV144" si="1228">N144/N157</f>
        <v>3.9372253031732515E-2</v>
      </c>
      <c r="BW144" s="133">
        <f t="shared" ref="BW144" si="1229">O144/O157</f>
        <v>3.7739382872126234E-2</v>
      </c>
      <c r="BX144" s="128">
        <f t="shared" ref="BX144" si="1230">P144/P157</f>
        <v>4.4944294395678597E-2</v>
      </c>
      <c r="BY144" s="129">
        <f t="shared" ref="BY144" si="1231">Q144/Q157</f>
        <v>3.2716075781550696E-2</v>
      </c>
      <c r="BZ144" s="130">
        <f t="shared" ref="BZ144" si="1232">R144/R157</f>
        <v>4.2368007361680921E-2</v>
      </c>
      <c r="CA144" s="131">
        <f t="shared" ref="CA144" si="1233">S144/S157</f>
        <v>4.2151107744745314E-2</v>
      </c>
      <c r="CB144" s="128">
        <f t="shared" ref="CB144" si="1234">T144/T157</f>
        <v>4.1039852203747694E-2</v>
      </c>
      <c r="CC144" s="129">
        <f t="shared" ref="CC144" si="1235">U144/U157</f>
        <v>2.7857231687601045E-2</v>
      </c>
      <c r="CD144" s="130">
        <f t="shared" ref="CD144" si="1236">V144/V157</f>
        <v>3.979205687855969E-2</v>
      </c>
      <c r="CE144" s="131">
        <f t="shared" ref="CE144" si="1237">W144/W157</f>
        <v>4.2479156618204367E-2</v>
      </c>
      <c r="CF144" s="128">
        <f t="shared" ref="CF144" si="1238">X144/X157</f>
        <v>3.2058797006042021E-2</v>
      </c>
      <c r="CG144" s="129">
        <f t="shared" ref="CG144" si="1239">Y144/Y157</f>
        <v>3.0930864741752995E-2</v>
      </c>
      <c r="CH144" s="130">
        <f t="shared" ref="CH144" si="1240">Z144/Z157</f>
        <v>5.1733256406558008E-2</v>
      </c>
      <c r="CI144" s="128">
        <f t="shared" ref="CI144" si="1241">AA144/AA157</f>
        <v>4.5438385992978711E-2</v>
      </c>
      <c r="CJ144" s="134">
        <f t="shared" ref="CJ144" si="1242">AB144/AB157</f>
        <v>4.1048218412327253E-2</v>
      </c>
      <c r="CK144" s="135">
        <f t="shared" ref="CK144" si="1243">AC144/AC157</f>
        <v>4.0175094007642798E-2</v>
      </c>
    </row>
    <row r="145" spans="1:89" ht="13.5" thickTop="1" x14ac:dyDescent="0.2">
      <c r="A145" s="145" t="s">
        <v>28</v>
      </c>
      <c r="B145" s="189">
        <v>886</v>
      </c>
      <c r="C145" s="183">
        <v>1513</v>
      </c>
      <c r="D145" s="184">
        <v>565</v>
      </c>
      <c r="E145" s="185">
        <v>645</v>
      </c>
      <c r="F145" s="182">
        <v>953</v>
      </c>
      <c r="G145" s="186">
        <v>1385</v>
      </c>
      <c r="H145" s="184">
        <v>1923</v>
      </c>
      <c r="I145" s="185">
        <v>2409</v>
      </c>
      <c r="J145" s="182">
        <v>351</v>
      </c>
      <c r="K145" s="183">
        <v>236</v>
      </c>
      <c r="L145" s="184">
        <v>1664</v>
      </c>
      <c r="M145" s="182">
        <v>791</v>
      </c>
      <c r="N145" s="187">
        <v>2395</v>
      </c>
      <c r="O145" s="190">
        <v>1702</v>
      </c>
      <c r="P145" s="182">
        <v>1240</v>
      </c>
      <c r="Q145" s="183">
        <v>889</v>
      </c>
      <c r="R145" s="184">
        <v>1210</v>
      </c>
      <c r="S145" s="185">
        <v>1318</v>
      </c>
      <c r="T145" s="182">
        <v>411</v>
      </c>
      <c r="U145" s="186">
        <v>191</v>
      </c>
      <c r="V145" s="184">
        <v>1533</v>
      </c>
      <c r="W145" s="191">
        <v>1050</v>
      </c>
      <c r="X145" s="182">
        <v>1235</v>
      </c>
      <c r="Y145" s="186">
        <v>406</v>
      </c>
      <c r="Z145" s="184">
        <v>2139</v>
      </c>
      <c r="AA145" s="182">
        <v>2608</v>
      </c>
      <c r="AB145" s="156">
        <f t="shared" si="941"/>
        <v>16505</v>
      </c>
      <c r="AC145" s="157">
        <f t="shared" si="942"/>
        <v>15143</v>
      </c>
      <c r="BI145" s="145" t="s">
        <v>28</v>
      </c>
      <c r="BJ145" s="128">
        <f>B145/B157</f>
        <v>3.2872036507995396E-2</v>
      </c>
      <c r="BK145" s="129">
        <f t="shared" ref="BK145" si="1244">C145/C157</f>
        <v>5.5795257587491244E-2</v>
      </c>
      <c r="BL145" s="130">
        <f t="shared" ref="BL145" si="1245">D145/D157</f>
        <v>4.2777104784978801E-2</v>
      </c>
      <c r="BM145" s="131">
        <f t="shared" ref="BM145" si="1246">E145/E157</f>
        <v>5.0003876269478255E-2</v>
      </c>
      <c r="BN145" s="128">
        <f t="shared" ref="BN145" si="1247">F145/F157</f>
        <v>3.5558374687511662E-2</v>
      </c>
      <c r="BO145" s="129">
        <f t="shared" ref="BO145" si="1248">G145/G157</f>
        <v>5.7240866258885768E-2</v>
      </c>
      <c r="BP145" s="130">
        <f t="shared" ref="BP145" si="1249">H145/H157</f>
        <v>4.7693452380952378E-2</v>
      </c>
      <c r="BQ145" s="131">
        <f t="shared" ref="BQ145" si="1250">I145/I157</f>
        <v>5.503769705277587E-2</v>
      </c>
      <c r="BR145" s="128">
        <f t="shared" ref="BR145" si="1251">J145/J157</f>
        <v>5.7949479940564638E-2</v>
      </c>
      <c r="BS145" s="129">
        <f t="shared" ref="BS145" si="1252">K145/K157</f>
        <v>3.4644744568408693E-2</v>
      </c>
      <c r="BT145" s="130">
        <f t="shared" ref="BT145" si="1253">L145/L157</f>
        <v>6.8322726339560672E-2</v>
      </c>
      <c r="BU145" s="128">
        <f t="shared" ref="BU145" si="1254">M145/M157</f>
        <v>3.2435313896748266E-2</v>
      </c>
      <c r="BV145" s="132">
        <f t="shared" ref="BV145" si="1255">N145/N157</f>
        <v>5.5111949743424538E-2</v>
      </c>
      <c r="BW145" s="133">
        <f t="shared" ref="BW145" si="1256">O145/O157</f>
        <v>3.9846420377393832E-2</v>
      </c>
      <c r="BX145" s="128">
        <f t="shared" ref="BX145" si="1257">P145/P157</f>
        <v>5.2329507089804189E-2</v>
      </c>
      <c r="BY145" s="129">
        <f t="shared" ref="BY145" si="1258">Q145/Q157</f>
        <v>3.8019073686011207E-2</v>
      </c>
      <c r="BZ145" s="130">
        <f t="shared" ref="BZ145" si="1259">R145/R157</f>
        <v>4.6393926613243354E-2</v>
      </c>
      <c r="CA145" s="131">
        <f t="shared" ref="CA145" si="1260">S145/S157</f>
        <v>4.9914788865745123E-2</v>
      </c>
      <c r="CB145" s="128">
        <f t="shared" ref="CB145" si="1261">T145/T157</f>
        <v>5.4235946159936661E-2</v>
      </c>
      <c r="CC145" s="129">
        <f t="shared" ref="CC145" si="1262">U145/U157</f>
        <v>2.3753264519338391E-2</v>
      </c>
      <c r="CD145" s="130">
        <f t="shared" ref="CD145" si="1263">V145/V157</f>
        <v>5.85986774205879E-2</v>
      </c>
      <c r="CE145" s="131">
        <f t="shared" ref="CE145" si="1264">W145/W157</f>
        <v>3.6174464273410048E-2</v>
      </c>
      <c r="CF145" s="128">
        <f t="shared" ref="CF145" si="1265">X145/X157</f>
        <v>5.5685814771395073E-2</v>
      </c>
      <c r="CG145" s="129">
        <f t="shared" ref="CG145" si="1266">Y145/Y157</f>
        <v>2.9828814929101461E-2</v>
      </c>
      <c r="CH145" s="130">
        <f t="shared" ref="CH145" si="1267">Z145/Z157</f>
        <v>5.1420741381797204E-2</v>
      </c>
      <c r="CI145" s="128">
        <f t="shared" ref="CI145" si="1268">AA145/AA157</f>
        <v>5.7947829178331779E-2</v>
      </c>
      <c r="CJ145" s="134">
        <f t="shared" ref="CJ145" si="1269">AB145/AB157</f>
        <v>5.0252250771062254E-2</v>
      </c>
      <c r="CK145" s="135">
        <f t="shared" ref="CK145" si="1270">AC145/AC157</f>
        <v>4.6256953205423883E-2</v>
      </c>
    </row>
    <row r="146" spans="1:89" x14ac:dyDescent="0.2">
      <c r="A146" s="136" t="s">
        <v>29</v>
      </c>
      <c r="B146" s="192">
        <v>1072</v>
      </c>
      <c r="C146" s="176">
        <v>2330</v>
      </c>
      <c r="D146" s="177">
        <v>959</v>
      </c>
      <c r="E146" s="178">
        <v>788</v>
      </c>
      <c r="F146" s="175">
        <v>1292</v>
      </c>
      <c r="G146" s="179">
        <v>2127</v>
      </c>
      <c r="H146" s="177">
        <v>2088</v>
      </c>
      <c r="I146" s="178">
        <v>3368</v>
      </c>
      <c r="J146" s="175">
        <v>566</v>
      </c>
      <c r="K146" s="176">
        <v>201</v>
      </c>
      <c r="L146" s="177">
        <v>2305</v>
      </c>
      <c r="M146" s="175">
        <v>756</v>
      </c>
      <c r="N146" s="180">
        <v>3201</v>
      </c>
      <c r="O146" s="193">
        <v>2176</v>
      </c>
      <c r="P146" s="175">
        <v>1608</v>
      </c>
      <c r="Q146" s="176">
        <v>1177</v>
      </c>
      <c r="R146" s="177">
        <v>1500</v>
      </c>
      <c r="S146" s="178">
        <v>1952</v>
      </c>
      <c r="T146" s="175">
        <v>878</v>
      </c>
      <c r="U146" s="179">
        <v>167</v>
      </c>
      <c r="V146" s="177">
        <v>2273</v>
      </c>
      <c r="W146" s="194">
        <v>1355</v>
      </c>
      <c r="X146" s="175">
        <v>1644</v>
      </c>
      <c r="Y146" s="179">
        <v>540</v>
      </c>
      <c r="Z146" s="177">
        <v>2514</v>
      </c>
      <c r="AA146" s="175">
        <v>3193</v>
      </c>
      <c r="AB146" s="156">
        <f t="shared" si="941"/>
        <v>21900</v>
      </c>
      <c r="AC146" s="157">
        <f t="shared" si="942"/>
        <v>20130</v>
      </c>
      <c r="BI146" s="136" t="s">
        <v>29</v>
      </c>
      <c r="BJ146" s="128">
        <f>B146/B157</f>
        <v>3.9772938077393981E-2</v>
      </c>
      <c r="BK146" s="129">
        <f t="shared" ref="BK146" si="1271">C146/C157</f>
        <v>8.5923959140022863E-2</v>
      </c>
      <c r="BL146" s="130">
        <f t="shared" ref="BL146" si="1272">D146/D157</f>
        <v>7.260751059963659E-2</v>
      </c>
      <c r="BM146" s="131">
        <f t="shared" ref="BM146" si="1273">E146/E157</f>
        <v>6.1090006977285061E-2</v>
      </c>
      <c r="BN146" s="128">
        <f t="shared" ref="BN146" si="1274">F146/F157</f>
        <v>4.8207156449386217E-2</v>
      </c>
      <c r="BO146" s="129">
        <f t="shared" ref="BO146" si="1275">G146/G157</f>
        <v>8.7907092081335764E-2</v>
      </c>
      <c r="BP146" s="130">
        <f t="shared" ref="BP146" si="1276">H146/H157</f>
        <v>5.1785714285714289E-2</v>
      </c>
      <c r="BQ146" s="131">
        <f t="shared" ref="BQ146" si="1277">I146/I157</f>
        <v>7.6947681060086814E-2</v>
      </c>
      <c r="BR146" s="128">
        <f t="shared" ref="BR146" si="1278">J146/J157</f>
        <v>9.3445600132078588E-2</v>
      </c>
      <c r="BS146" s="129">
        <f t="shared" ref="BS146" si="1279">K146/K157</f>
        <v>2.9506752789195536E-2</v>
      </c>
      <c r="BT146" s="130">
        <f t="shared" ref="BT146" si="1280">L146/L157</f>
        <v>9.464175733935537E-2</v>
      </c>
      <c r="BU146" s="128">
        <f t="shared" ref="BU146" si="1281">M146/M157</f>
        <v>3.1000123016361177E-2</v>
      </c>
      <c r="BV146" s="132">
        <f t="shared" ref="BV146" si="1282">N146/N157</f>
        <v>7.3659019260418346E-2</v>
      </c>
      <c r="BW146" s="133">
        <f t="shared" ref="BW146" si="1283">O146/O157</f>
        <v>5.0943484571803158E-2</v>
      </c>
      <c r="BX146" s="128">
        <f t="shared" ref="BX146" si="1284">P146/P157</f>
        <v>6.7859554355165427E-2</v>
      </c>
      <c r="BY146" s="129">
        <f t="shared" ref="BY146" si="1285">Q146/Q157</f>
        <v>5.0335713980242058E-2</v>
      </c>
      <c r="BZ146" s="130">
        <f t="shared" ref="BZ146" si="1286">R146/R157</f>
        <v>5.7513132165177713E-2</v>
      </c>
      <c r="CA146" s="131">
        <f t="shared" ref="CA146" si="1287">S146/S157</f>
        <v>7.3925392918007954E-2</v>
      </c>
      <c r="CB146" s="128">
        <f t="shared" ref="CB146" si="1288">T146/T157</f>
        <v>0.11586170493533914</v>
      </c>
      <c r="CC146" s="129">
        <f t="shared" ref="CC146" si="1289">U146/U157</f>
        <v>2.0768561124238277E-2</v>
      </c>
      <c r="CD146" s="130">
        <f t="shared" ref="CD146" si="1290">V146/V157</f>
        <v>8.6885057910630323E-2</v>
      </c>
      <c r="CE146" s="131">
        <f t="shared" ref="CE146" si="1291">W146/W157</f>
        <v>4.6682284848067253E-2</v>
      </c>
      <c r="CF146" s="128">
        <f t="shared" ref="CF146" si="1292">X146/X157</f>
        <v>7.4127513752367216E-2</v>
      </c>
      <c r="CG146" s="129">
        <f t="shared" ref="CG146" si="1293">Y146/Y157</f>
        <v>3.9673793255455149E-2</v>
      </c>
      <c r="CH146" s="130">
        <f t="shared" ref="CH146" si="1294">Z146/Z157</f>
        <v>6.0435597865281986E-2</v>
      </c>
      <c r="CI146" s="128">
        <f t="shared" ref="CI146" si="1295">AA146/AA157</f>
        <v>7.0946096076078741E-2</v>
      </c>
      <c r="CJ146" s="134">
        <f t="shared" ref="CJ146" si="1296">AB146/AB157</f>
        <v>6.6678236406317079E-2</v>
      </c>
      <c r="CK146" s="135">
        <f t="shared" ref="CK146" si="1297">AC146/AC157</f>
        <v>6.1490620618449628E-2</v>
      </c>
    </row>
    <row r="147" spans="1:89" x14ac:dyDescent="0.2">
      <c r="A147" s="145" t="s">
        <v>30</v>
      </c>
      <c r="B147" s="189">
        <v>1435</v>
      </c>
      <c r="C147" s="183">
        <v>3339</v>
      </c>
      <c r="D147" s="184">
        <v>1245</v>
      </c>
      <c r="E147" s="185">
        <v>1063</v>
      </c>
      <c r="F147" s="182">
        <v>1299</v>
      </c>
      <c r="G147" s="186">
        <v>2598</v>
      </c>
      <c r="H147" s="184">
        <v>2471</v>
      </c>
      <c r="I147" s="185">
        <v>4495</v>
      </c>
      <c r="J147" s="182">
        <v>1040</v>
      </c>
      <c r="K147" s="183">
        <v>268</v>
      </c>
      <c r="L147" s="184">
        <v>3111</v>
      </c>
      <c r="M147" s="182">
        <v>895</v>
      </c>
      <c r="N147" s="187">
        <v>4103</v>
      </c>
      <c r="O147" s="190">
        <v>2521</v>
      </c>
      <c r="P147" s="182">
        <v>2249</v>
      </c>
      <c r="Q147" s="183">
        <v>1772</v>
      </c>
      <c r="R147" s="184">
        <v>1829</v>
      </c>
      <c r="S147" s="185">
        <v>2491</v>
      </c>
      <c r="T147" s="182">
        <v>1134</v>
      </c>
      <c r="U147" s="186">
        <v>222</v>
      </c>
      <c r="V147" s="184">
        <v>3043</v>
      </c>
      <c r="W147" s="191">
        <v>1582</v>
      </c>
      <c r="X147" s="182">
        <v>2217</v>
      </c>
      <c r="Y147" s="186">
        <v>733</v>
      </c>
      <c r="Z147" s="184">
        <v>2849</v>
      </c>
      <c r="AA147" s="182">
        <v>4319</v>
      </c>
      <c r="AB147" s="156">
        <f t="shared" si="941"/>
        <v>28025</v>
      </c>
      <c r="AC147" s="157">
        <f t="shared" si="942"/>
        <v>26298</v>
      </c>
      <c r="BI147" s="145" t="s">
        <v>30</v>
      </c>
      <c r="BJ147" s="128">
        <f>B147/B157</f>
        <v>5.3240826624123473E-2</v>
      </c>
      <c r="BK147" s="129">
        <f t="shared" ref="BK147" si="1298">C147/C157</f>
        <v>0.12313308994357783</v>
      </c>
      <c r="BL147" s="130">
        <f t="shared" ref="BL147" si="1299">D147/D157</f>
        <v>9.4261053906723194E-2</v>
      </c>
      <c r="BM147" s="131">
        <f t="shared" ref="BM147" si="1300">E147/E157</f>
        <v>8.2409489107682768E-2</v>
      </c>
      <c r="BN147" s="128">
        <f t="shared" ref="BN147" si="1301">F147/F157</f>
        <v>4.8468340733554716E-2</v>
      </c>
      <c r="BO147" s="129">
        <f t="shared" ref="BO147" si="1302">G147/G157</f>
        <v>0.10737311952388824</v>
      </c>
      <c r="BP147" s="130">
        <f t="shared" ref="BP147" si="1303">H147/H157</f>
        <v>6.128472222222222E-2</v>
      </c>
      <c r="BQ147" s="131">
        <f t="shared" ref="BQ147" si="1304">I147/I157</f>
        <v>0.10269591044094128</v>
      </c>
      <c r="BR147" s="128">
        <f t="shared" ref="BR147" si="1305">J147/J157</f>
        <v>0.17170216278685818</v>
      </c>
      <c r="BS147" s="129">
        <f t="shared" ref="BS147" si="1306">K147/K157</f>
        <v>3.9342337052260715E-2</v>
      </c>
      <c r="BT147" s="130">
        <f t="shared" ref="BT147" si="1307">L147/L157</f>
        <v>0.12773557791008006</v>
      </c>
      <c r="BU147" s="128">
        <f t="shared" ref="BU147" si="1308">M147/M157</f>
        <v>3.6699881084184198E-2</v>
      </c>
      <c r="BV147" s="132">
        <f t="shared" ref="BV147" si="1309">N147/N157</f>
        <v>9.4415169017649625E-2</v>
      </c>
      <c r="BW147" s="133">
        <f t="shared" ref="BW147" si="1310">O147/O157</f>
        <v>5.9020461675328935E-2</v>
      </c>
      <c r="BX147" s="128">
        <f t="shared" ref="BX147" si="1311">P147/P157</f>
        <v>9.4910533423362586E-2</v>
      </c>
      <c r="BY147" s="129">
        <f t="shared" ref="BY147" si="1312">Q147/Q157</f>
        <v>7.578155069922593E-2</v>
      </c>
      <c r="BZ147" s="130">
        <f t="shared" ref="BZ147" si="1313">R147/R157</f>
        <v>7.0127679153406688E-2</v>
      </c>
      <c r="CA147" s="131">
        <f t="shared" ref="CA147" si="1314">S147/S157</f>
        <v>9.4338193523953798E-2</v>
      </c>
      <c r="CB147" s="128">
        <f t="shared" ref="CB147" si="1315">T147/T157</f>
        <v>0.1496437054631829</v>
      </c>
      <c r="CC147" s="129">
        <f t="shared" ref="CC147" si="1316">U147/U157</f>
        <v>2.7608506404676034E-2</v>
      </c>
      <c r="CD147" s="130">
        <f t="shared" ref="CD147" si="1317">V147/V157</f>
        <v>0.11631818355567448</v>
      </c>
      <c r="CE147" s="131">
        <f t="shared" ref="CE147" si="1318">W147/W157</f>
        <v>5.4502859505271138E-2</v>
      </c>
      <c r="CF147" s="128">
        <f t="shared" ref="CF147" si="1319">X147/X157</f>
        <v>9.9963928217152137E-2</v>
      </c>
      <c r="CG147" s="129">
        <f t="shared" ref="CG147" si="1320">Y147/Y157</f>
        <v>5.3853500844904853E-2</v>
      </c>
      <c r="CH147" s="130">
        <f t="shared" ref="CH147" si="1321">Z147/Z157</f>
        <v>6.8488869657195056E-2</v>
      </c>
      <c r="CI147" s="128">
        <f t="shared" ref="CI147" si="1322">AA147/AA157</f>
        <v>9.5964982446784877E-2</v>
      </c>
      <c r="CJ147" s="134">
        <f t="shared" ref="CJ147" si="1323">AB147/AB157</f>
        <v>8.5326829921782477E-2</v>
      </c>
      <c r="CK147" s="135">
        <f t="shared" ref="CK147" si="1324">AC147/AC157</f>
        <v>8.0331859961449995E-2</v>
      </c>
    </row>
    <row r="148" spans="1:89" x14ac:dyDescent="0.2">
      <c r="A148" s="136" t="s">
        <v>31</v>
      </c>
      <c r="B148" s="192">
        <v>1624</v>
      </c>
      <c r="C148" s="176">
        <v>3626</v>
      </c>
      <c r="D148" s="177">
        <v>946</v>
      </c>
      <c r="E148" s="178">
        <v>1308</v>
      </c>
      <c r="F148" s="175">
        <v>1215</v>
      </c>
      <c r="G148" s="179">
        <v>2715</v>
      </c>
      <c r="H148" s="177">
        <v>2541</v>
      </c>
      <c r="I148" s="178">
        <v>5310</v>
      </c>
      <c r="J148" s="175">
        <v>657</v>
      </c>
      <c r="K148" s="176">
        <v>269</v>
      </c>
      <c r="L148" s="177">
        <v>3268</v>
      </c>
      <c r="M148" s="175">
        <v>854</v>
      </c>
      <c r="N148" s="180">
        <v>4663</v>
      </c>
      <c r="O148" s="193">
        <v>2499</v>
      </c>
      <c r="P148" s="175">
        <v>2099</v>
      </c>
      <c r="Q148" s="176">
        <v>2031</v>
      </c>
      <c r="R148" s="177">
        <v>1815</v>
      </c>
      <c r="S148" s="178">
        <v>2576</v>
      </c>
      <c r="T148" s="175">
        <v>1208</v>
      </c>
      <c r="U148" s="179">
        <v>293</v>
      </c>
      <c r="V148" s="177">
        <v>3669</v>
      </c>
      <c r="W148" s="194">
        <v>1738</v>
      </c>
      <c r="X148" s="175">
        <v>2303</v>
      </c>
      <c r="Y148" s="179">
        <v>892</v>
      </c>
      <c r="Z148" s="177">
        <v>2894</v>
      </c>
      <c r="AA148" s="175">
        <v>4840</v>
      </c>
      <c r="AB148" s="156">
        <f t="shared" si="941"/>
        <v>28902</v>
      </c>
      <c r="AC148" s="157">
        <f t="shared" si="942"/>
        <v>28951</v>
      </c>
      <c r="BI148" s="136" t="s">
        <v>31</v>
      </c>
      <c r="BJ148" s="128">
        <f>B148/B157</f>
        <v>6.0253033057544612E-2</v>
      </c>
      <c r="BK148" s="129">
        <f t="shared" ref="BK148" si="1325">C148/C157</f>
        <v>0.13371685658443044</v>
      </c>
      <c r="BL148" s="130">
        <f t="shared" ref="BL148" si="1326">D148/D157</f>
        <v>7.1623258631132641E-2</v>
      </c>
      <c r="BM148" s="131">
        <f t="shared" ref="BM148" si="1327">E148/E157</f>
        <v>0.101403209551128</v>
      </c>
      <c r="BN148" s="128">
        <f t="shared" ref="BN148" si="1328">F148/F157</f>
        <v>4.5334129323532701E-2</v>
      </c>
      <c r="BO148" s="129">
        <f t="shared" ref="BO148" si="1329">G148/G157</f>
        <v>0.11220862952554141</v>
      </c>
      <c r="BP148" s="130">
        <f t="shared" ref="BP148" si="1330">H148/H157</f>
        <v>6.3020833333333331E-2</v>
      </c>
      <c r="BQ148" s="131">
        <f t="shared" ref="BQ148" si="1331">I148/I157</f>
        <v>0.12131596984235778</v>
      </c>
      <c r="BR148" s="128">
        <f t="shared" ref="BR148" si="1332">J148/J157</f>
        <v>0.10846953937592868</v>
      </c>
      <c r="BS148" s="129">
        <f t="shared" ref="BS148" si="1333">K148/K157</f>
        <v>3.9489136817381094E-2</v>
      </c>
      <c r="BT148" s="130">
        <f t="shared" ref="BT148" si="1334">L148/L157</f>
        <v>0.13418189283514678</v>
      </c>
      <c r="BU148" s="128">
        <f t="shared" ref="BU148" si="1335">M148/M157</f>
        <v>3.5018657481445031E-2</v>
      </c>
      <c r="BV148" s="132">
        <f t="shared" ref="BV148" si="1336">N148/N157</f>
        <v>0.10730147041903491</v>
      </c>
      <c r="BW148" s="133">
        <f t="shared" ref="BW148" si="1337">O148/O157</f>
        <v>5.8505408062930184E-2</v>
      </c>
      <c r="BX148" s="128">
        <f t="shared" ref="BX148" si="1338">P148/P157</f>
        <v>8.8580351114112083E-2</v>
      </c>
      <c r="BY148" s="129">
        <f t="shared" ref="BY148" si="1339">Q148/Q157</f>
        <v>8.6857973741607156E-2</v>
      </c>
      <c r="BZ148" s="130">
        <f t="shared" ref="BZ148" si="1340">R148/R157</f>
        <v>6.9590889919865034E-2</v>
      </c>
      <c r="CA148" s="131">
        <f t="shared" ref="CA148" si="1341">S148/S157</f>
        <v>9.7557280818026892E-2</v>
      </c>
      <c r="CB148" s="128">
        <f t="shared" ref="CB148" si="1342">T148/T157</f>
        <v>0.15940881499076273</v>
      </c>
      <c r="CC148" s="129">
        <f t="shared" ref="CC148" si="1343">U148/U157</f>
        <v>3.6438253948513868E-2</v>
      </c>
      <c r="CD148" s="130">
        <f t="shared" ref="CD148" si="1344">V148/V157</f>
        <v>0.14024693245671038</v>
      </c>
      <c r="CE148" s="131">
        <f t="shared" ref="CE148" si="1345">W148/W157</f>
        <v>5.987735134017777E-2</v>
      </c>
      <c r="CF148" s="128">
        <f t="shared" ref="CF148" si="1346">X148/X157</f>
        <v>0.10384164487329786</v>
      </c>
      <c r="CG148" s="129">
        <f t="shared" ref="CG148" si="1347">Y148/Y157</f>
        <v>6.5535228859011099E-2</v>
      </c>
      <c r="CH148" s="130">
        <f t="shared" ref="CH148" si="1348">Z148/Z157</f>
        <v>6.9570652435213237E-2</v>
      </c>
      <c r="CI148" s="128">
        <f t="shared" ref="CI148" si="1349">AA148/AA157</f>
        <v>0.10754121672665867</v>
      </c>
      <c r="CJ148" s="134">
        <f t="shared" ref="CJ148" si="1350">AB148/AB157</f>
        <v>8.7997004046364208E-2</v>
      </c>
      <c r="CK148" s="135">
        <f t="shared" ref="CK148" si="1351">AC148/AC157</f>
        <v>8.8435914432425988E-2</v>
      </c>
    </row>
    <row r="149" spans="1:89" x14ac:dyDescent="0.2">
      <c r="A149" s="145" t="s">
        <v>32</v>
      </c>
      <c r="B149" s="189">
        <v>1664</v>
      </c>
      <c r="C149" s="183">
        <v>2991</v>
      </c>
      <c r="D149" s="184">
        <v>636</v>
      </c>
      <c r="E149" s="185">
        <v>1242</v>
      </c>
      <c r="F149" s="182">
        <v>1204</v>
      </c>
      <c r="G149" s="186">
        <v>2466</v>
      </c>
      <c r="H149" s="184">
        <v>2370</v>
      </c>
      <c r="I149" s="185">
        <v>4136</v>
      </c>
      <c r="J149" s="182">
        <v>489</v>
      </c>
      <c r="K149" s="183">
        <v>230</v>
      </c>
      <c r="L149" s="184">
        <v>2048</v>
      </c>
      <c r="M149" s="182">
        <v>1077</v>
      </c>
      <c r="N149" s="187">
        <v>3350</v>
      </c>
      <c r="O149" s="190">
        <v>2657</v>
      </c>
      <c r="P149" s="182">
        <v>1460</v>
      </c>
      <c r="Q149" s="183">
        <v>1832</v>
      </c>
      <c r="R149" s="184">
        <v>1578</v>
      </c>
      <c r="S149" s="185">
        <v>2173</v>
      </c>
      <c r="T149" s="182">
        <v>670</v>
      </c>
      <c r="U149" s="186">
        <v>327</v>
      </c>
      <c r="V149" s="184">
        <v>2965</v>
      </c>
      <c r="W149" s="191">
        <v>1850</v>
      </c>
      <c r="X149" s="182">
        <v>1654</v>
      </c>
      <c r="Y149" s="186">
        <v>767</v>
      </c>
      <c r="Z149" s="184">
        <v>2623</v>
      </c>
      <c r="AA149" s="182">
        <v>3605</v>
      </c>
      <c r="AB149" s="156">
        <f t="shared" si="941"/>
        <v>22711</v>
      </c>
      <c r="AC149" s="157">
        <f t="shared" si="942"/>
        <v>25353</v>
      </c>
      <c r="BI149" s="145" t="s">
        <v>32</v>
      </c>
      <c r="BJ149" s="128">
        <f>B149/B157</f>
        <v>6.173709791117872E-2</v>
      </c>
      <c r="BK149" s="129">
        <f t="shared" ref="BK149" si="1352">C149/C157</f>
        <v>0.11029981192609802</v>
      </c>
      <c r="BL149" s="130">
        <f t="shared" ref="BL149" si="1353">D149/D157</f>
        <v>4.8152634766807992E-2</v>
      </c>
      <c r="BM149" s="131">
        <f t="shared" ref="BM149" si="1354">E149/E157</f>
        <v>9.6286533839832544E-2</v>
      </c>
      <c r="BN149" s="128">
        <f t="shared" ref="BN149" si="1355">F149/F157</f>
        <v>4.4923696876982201E-2</v>
      </c>
      <c r="BO149" s="129">
        <f t="shared" ref="BO149" si="1356">G149/G157</f>
        <v>0.10191767234253596</v>
      </c>
      <c r="BP149" s="130">
        <f t="shared" ref="BP149" si="1357">H149/H157</f>
        <v>5.8779761904761904E-2</v>
      </c>
      <c r="BQ149" s="131">
        <f t="shared" ref="BQ149" si="1358">I149/I157</f>
        <v>9.4493945624857204E-2</v>
      </c>
      <c r="BR149" s="128">
        <f t="shared" ref="BR149" si="1359">J149/J157</f>
        <v>8.073303615651313E-2</v>
      </c>
      <c r="BS149" s="129">
        <f t="shared" ref="BS149" si="1360">K149/K157</f>
        <v>3.3763945977686435E-2</v>
      </c>
      <c r="BT149" s="130">
        <f t="shared" ref="BT149" si="1361">L149/L157</f>
        <v>8.4089509340997737E-2</v>
      </c>
      <c r="BU149" s="128">
        <f t="shared" ref="BU149" si="1362">M149/M157</f>
        <v>4.4162873662197073E-2</v>
      </c>
      <c r="BV149" s="132">
        <f t="shared" ref="BV149" si="1363">N149/N157</f>
        <v>7.7087695883286927E-2</v>
      </c>
      <c r="BW149" s="133">
        <f t="shared" ref="BW149" si="1364">O149/O157</f>
        <v>6.2204429461066628E-2</v>
      </c>
      <c r="BX149" s="128">
        <f t="shared" ref="BX149" si="1365">P149/P157</f>
        <v>6.1613774476704929E-2</v>
      </c>
      <c r="BY149" s="129">
        <f t="shared" ref="BY149" si="1366">Q149/Q157</f>
        <v>7.8347517427190691E-2</v>
      </c>
      <c r="BZ149" s="130">
        <f t="shared" ref="BZ149" si="1367">R149/R157</f>
        <v>6.0503815037766959E-2</v>
      </c>
      <c r="CA149" s="131">
        <f t="shared" ref="CA149" si="1368">S149/S157</f>
        <v>8.2295019882597992E-2</v>
      </c>
      <c r="CB149" s="128">
        <f t="shared" ref="CB149" si="1369">T149/T157</f>
        <v>8.8413829506466091E-2</v>
      </c>
      <c r="CC149" s="129">
        <f t="shared" ref="CC149" si="1370">U149/U157</f>
        <v>4.0666583758239026E-2</v>
      </c>
      <c r="CD149" s="130">
        <f t="shared" ref="CD149" si="1371">V149/V157</f>
        <v>0.11333664615267</v>
      </c>
      <c r="CE149" s="131">
        <f t="shared" ref="CE149" si="1372">W149/W157</f>
        <v>6.3735960862674843E-2</v>
      </c>
      <c r="CF149" s="128">
        <f t="shared" ref="CF149" si="1373">X149/X157</f>
        <v>7.4578411037965545E-2</v>
      </c>
      <c r="CG149" s="129">
        <f t="shared" ref="CG149" si="1374">Y149/Y157</f>
        <v>5.6351480420248332E-2</v>
      </c>
      <c r="CH149" s="130">
        <f t="shared" ref="CH149" si="1375">Z149/Z157</f>
        <v>6.30559161498149E-2</v>
      </c>
      <c r="CI149" s="128">
        <f t="shared" ref="CI149" si="1376">AA149/AA157</f>
        <v>8.0100431053637289E-2</v>
      </c>
      <c r="CJ149" s="134">
        <f t="shared" ref="CJ149" si="1377">AB149/AB157</f>
        <v>6.9147462421181152E-2</v>
      </c>
      <c r="CK149" s="135">
        <f t="shared" ref="CK149" si="1378">AC149/AC157</f>
        <v>7.7445191482342454E-2</v>
      </c>
    </row>
    <row r="150" spans="1:89" x14ac:dyDescent="0.2">
      <c r="A150" s="136" t="s">
        <v>33</v>
      </c>
      <c r="B150" s="192">
        <v>1385</v>
      </c>
      <c r="C150" s="176">
        <v>1578</v>
      </c>
      <c r="D150" s="177">
        <v>474</v>
      </c>
      <c r="E150" s="178">
        <v>746</v>
      </c>
      <c r="F150" s="175">
        <v>1034</v>
      </c>
      <c r="G150" s="179">
        <v>1667</v>
      </c>
      <c r="H150" s="177">
        <v>1985</v>
      </c>
      <c r="I150" s="178">
        <v>2813</v>
      </c>
      <c r="J150" s="175">
        <v>381</v>
      </c>
      <c r="K150" s="176">
        <v>147</v>
      </c>
      <c r="L150" s="177">
        <v>1454</v>
      </c>
      <c r="M150" s="175">
        <v>1042</v>
      </c>
      <c r="N150" s="180">
        <v>2370</v>
      </c>
      <c r="O150" s="193">
        <v>2323</v>
      </c>
      <c r="P150" s="175">
        <v>959</v>
      </c>
      <c r="Q150" s="176">
        <v>1618</v>
      </c>
      <c r="R150" s="177">
        <v>1236</v>
      </c>
      <c r="S150" s="178">
        <v>1524</v>
      </c>
      <c r="T150" s="175">
        <v>373</v>
      </c>
      <c r="U150" s="179">
        <v>328</v>
      </c>
      <c r="V150" s="177">
        <v>2176</v>
      </c>
      <c r="W150" s="194">
        <v>1542</v>
      </c>
      <c r="X150" s="175">
        <v>941</v>
      </c>
      <c r="Y150" s="179">
        <v>682</v>
      </c>
      <c r="Z150" s="177">
        <v>2115</v>
      </c>
      <c r="AA150" s="175">
        <v>2324</v>
      </c>
      <c r="AB150" s="156">
        <f t="shared" si="941"/>
        <v>16883</v>
      </c>
      <c r="AC150" s="157">
        <f t="shared" si="942"/>
        <v>18334</v>
      </c>
      <c r="BI150" s="136" t="s">
        <v>33</v>
      </c>
      <c r="BJ150" s="128">
        <f>B150/B157</f>
        <v>5.1385745557080843E-2</v>
      </c>
      <c r="BK150" s="129">
        <f t="shared" ref="BK150" si="1379">C150/C157</f>
        <v>5.8192277906848104E-2</v>
      </c>
      <c r="BL150" s="130">
        <f t="shared" ref="BL150" si="1380">D150/D157</f>
        <v>3.588734100545124E-2</v>
      </c>
      <c r="BM150" s="131">
        <f t="shared" ref="BM150" si="1381">E150/E157</f>
        <v>5.7833940615551596E-2</v>
      </c>
      <c r="BN150" s="128">
        <f t="shared" ref="BN150" si="1382">F150/F157</f>
        <v>3.8580649975747172E-2</v>
      </c>
      <c r="BO150" s="129">
        <f t="shared" ref="BO150" si="1383">G150/G157</f>
        <v>6.889568523722929E-2</v>
      </c>
      <c r="BP150" s="130">
        <f t="shared" ref="BP150" si="1384">H150/H157</f>
        <v>4.9231150793650792E-2</v>
      </c>
      <c r="BQ150" s="131">
        <f t="shared" ref="BQ150" si="1385">I150/I157</f>
        <v>6.4267763308201969E-2</v>
      </c>
      <c r="BR150" s="128">
        <f t="shared" ref="BR150" si="1386">J150/J157</f>
        <v>6.2902426944031697E-2</v>
      </c>
      <c r="BS150" s="129">
        <f t="shared" ref="BS150" si="1387">K150/K157</f>
        <v>2.1579565472695243E-2</v>
      </c>
      <c r="BT150" s="130">
        <f t="shared" ref="BT150" si="1388">L150/L157</f>
        <v>5.9700266885649764E-2</v>
      </c>
      <c r="BU150" s="128">
        <f t="shared" ref="BU150" si="1389">M150/M157</f>
        <v>4.2727682781809981E-2</v>
      </c>
      <c r="BV150" s="132">
        <f t="shared" ref="BV150" si="1390">N150/N157</f>
        <v>5.4536668430862689E-2</v>
      </c>
      <c r="BW150" s="133">
        <f t="shared" ref="BW150" si="1391">O150/O157</f>
        <v>5.4384979163740223E-2</v>
      </c>
      <c r="BX150" s="128">
        <f t="shared" ref="BX150" si="1392">P150/P157</f>
        <v>4.0470965563808241E-2</v>
      </c>
      <c r="BY150" s="129">
        <f t="shared" ref="BY150" si="1393">Q150/Q157</f>
        <v>6.9195569430783047E-2</v>
      </c>
      <c r="BZ150" s="130">
        <f t="shared" ref="BZ150" si="1394">R150/R157</f>
        <v>4.7390820904106436E-2</v>
      </c>
      <c r="CA150" s="131">
        <f t="shared" ref="CA150" si="1395">S150/S157</f>
        <v>5.7716341601969326E-2</v>
      </c>
      <c r="CB150" s="128">
        <f t="shared" ref="CB150" si="1396">T150/T157</f>
        <v>4.922143045658485E-2</v>
      </c>
      <c r="CC150" s="129">
        <f t="shared" ref="CC150" si="1397">U150/U157</f>
        <v>4.079094639970153E-2</v>
      </c>
      <c r="CD150" s="130">
        <f t="shared" ref="CD150" si="1398">V150/V157</f>
        <v>8.3177248576124768E-2</v>
      </c>
      <c r="CE150" s="131">
        <f t="shared" ref="CE150" si="1399">W150/W157</f>
        <v>5.3124784675807897E-2</v>
      </c>
      <c r="CF150" s="128">
        <f t="shared" ref="CF150" si="1400">X150/X157</f>
        <v>4.2429434574803859E-2</v>
      </c>
      <c r="CG150" s="129">
        <f t="shared" ref="CG150" si="1401">Y150/Y157</f>
        <v>5.0106531481889649E-2</v>
      </c>
      <c r="CH150" s="130">
        <f t="shared" ref="CH150" si="1402">Z150/Z157</f>
        <v>5.0843790566854175E-2</v>
      </c>
      <c r="CI150" s="128">
        <f t="shared" ref="CI150" si="1403">AA150/AA157</f>
        <v>5.1637559436519577E-2</v>
      </c>
      <c r="CJ150" s="134">
        <f t="shared" ref="CJ150" si="1404">AB150/AB157</f>
        <v>5.1403135399445264E-2</v>
      </c>
      <c r="CK150" s="135">
        <f t="shared" ref="CK150" si="1405">AC150/AC157</f>
        <v>5.6004423170325661E-2</v>
      </c>
    </row>
    <row r="151" spans="1:89" x14ac:dyDescent="0.2">
      <c r="A151" s="145" t="s">
        <v>34</v>
      </c>
      <c r="B151" s="189">
        <v>464</v>
      </c>
      <c r="C151" s="183">
        <v>1024</v>
      </c>
      <c r="D151" s="184">
        <v>229</v>
      </c>
      <c r="E151" s="185">
        <v>596</v>
      </c>
      <c r="F151" s="182">
        <v>464</v>
      </c>
      <c r="G151" s="186">
        <v>1259</v>
      </c>
      <c r="H151" s="184">
        <v>1022</v>
      </c>
      <c r="I151" s="185">
        <v>2043</v>
      </c>
      <c r="J151" s="182">
        <v>156</v>
      </c>
      <c r="K151" s="183">
        <v>91</v>
      </c>
      <c r="L151" s="184">
        <v>913</v>
      </c>
      <c r="M151" s="182">
        <v>597</v>
      </c>
      <c r="N151" s="187">
        <v>1831</v>
      </c>
      <c r="O151" s="190">
        <v>1680</v>
      </c>
      <c r="P151" s="182">
        <v>571</v>
      </c>
      <c r="Q151" s="183">
        <v>1177</v>
      </c>
      <c r="R151" s="184">
        <v>819</v>
      </c>
      <c r="S151" s="185">
        <v>1234</v>
      </c>
      <c r="T151" s="182">
        <v>187</v>
      </c>
      <c r="U151" s="186">
        <v>238</v>
      </c>
      <c r="V151" s="184">
        <v>1559</v>
      </c>
      <c r="W151" s="191">
        <v>951</v>
      </c>
      <c r="X151" s="182">
        <v>568</v>
      </c>
      <c r="Y151" s="186">
        <v>461</v>
      </c>
      <c r="Z151" s="184">
        <v>1258</v>
      </c>
      <c r="AA151" s="182">
        <v>1769</v>
      </c>
      <c r="AB151" s="156">
        <f t="shared" si="941"/>
        <v>10041</v>
      </c>
      <c r="AC151" s="157">
        <f t="shared" si="942"/>
        <v>13120</v>
      </c>
      <c r="BI151" s="145" t="s">
        <v>34</v>
      </c>
      <c r="BJ151" s="128">
        <f>B151/B157</f>
        <v>1.7215152302155604E-2</v>
      </c>
      <c r="BK151" s="129">
        <f t="shared" ref="BK151" si="1406">C151/C157</f>
        <v>3.7762289338791166E-2</v>
      </c>
      <c r="BL151" s="130">
        <f t="shared" ref="BL151" si="1407">D151/D157</f>
        <v>1.7337976983646274E-2</v>
      </c>
      <c r="BM151" s="131">
        <f t="shared" ref="BM151" si="1408">E151/E157</f>
        <v>4.6205132180789206E-2</v>
      </c>
      <c r="BN151" s="128">
        <f t="shared" ref="BN151" si="1409">F151/F157</f>
        <v>1.7312786836312079E-2</v>
      </c>
      <c r="BO151" s="129">
        <f t="shared" ref="BO151" si="1410">G151/G157</f>
        <v>5.2033393949413129E-2</v>
      </c>
      <c r="BP151" s="130">
        <f t="shared" ref="BP151" si="1411">H151/H157</f>
        <v>2.5347222222222222E-2</v>
      </c>
      <c r="BQ151" s="131">
        <f t="shared" ref="BQ151" si="1412">I151/I157</f>
        <v>4.6675805346127482E-2</v>
      </c>
      <c r="BR151" s="128">
        <f t="shared" ref="BR151" si="1413">J151/J157</f>
        <v>2.5755324418028726E-2</v>
      </c>
      <c r="BS151" s="129">
        <f t="shared" ref="BS151" si="1414">K151/K157</f>
        <v>1.3358778625954198E-2</v>
      </c>
      <c r="BT151" s="130">
        <f t="shared" ref="BT151" si="1415">L151/L157</f>
        <v>3.7487168959145965E-2</v>
      </c>
      <c r="BU151" s="128">
        <f t="shared" ref="BU151" si="1416">M151/M157</f>
        <v>2.4480255874031246E-2</v>
      </c>
      <c r="BV151" s="132">
        <f t="shared" ref="BV151" si="1417">N151/N157</f>
        <v>4.2133603332029361E-2</v>
      </c>
      <c r="BW151" s="133">
        <f t="shared" ref="BW151" si="1418">O151/O157</f>
        <v>3.9331366764995081E-2</v>
      </c>
      <c r="BX151" s="128">
        <f t="shared" ref="BX151" si="1419">P151/P157</f>
        <v>2.4096893990546927E-2</v>
      </c>
      <c r="BY151" s="129">
        <f t="shared" ref="BY151" si="1420">Q151/Q157</f>
        <v>5.0335713980242058E-2</v>
      </c>
      <c r="BZ151" s="130">
        <f t="shared" ref="BZ151" si="1421">R151/R157</f>
        <v>3.1402170162187035E-2</v>
      </c>
      <c r="CA151" s="131">
        <f t="shared" ref="CA151" si="1422">S151/S157</f>
        <v>4.6733573186896422E-2</v>
      </c>
      <c r="CB151" s="128">
        <f t="shared" ref="CB151" si="1423">T151/T157</f>
        <v>2.4676695698073372E-2</v>
      </c>
      <c r="CC151" s="129">
        <f t="shared" ref="CC151" si="1424">U151/U157</f>
        <v>2.9598308668076109E-2</v>
      </c>
      <c r="CD151" s="130">
        <f t="shared" ref="CD151" si="1425">V151/V157</f>
        <v>5.9592523221589387E-2</v>
      </c>
      <c r="CE151" s="131">
        <f t="shared" ref="CE151" si="1426">W151/W157</f>
        <v>3.276372907048853E-2</v>
      </c>
      <c r="CF151" s="128">
        <f t="shared" ref="CF151" si="1427">X151/X157</f>
        <v>2.5610965821985753E-2</v>
      </c>
      <c r="CG151" s="129">
        <f t="shared" ref="CG151" si="1428">Y151/Y157</f>
        <v>3.386966424215708E-2</v>
      </c>
      <c r="CH151" s="130">
        <f t="shared" ref="CH151" si="1429">Z151/Z157</f>
        <v>3.0241838549930285E-2</v>
      </c>
      <c r="CI151" s="128">
        <f t="shared" ref="CI151" si="1430">AA151/AA157</f>
        <v>3.9305870328400661E-2</v>
      </c>
      <c r="CJ151" s="134">
        <f t="shared" ref="CJ151" si="1431">AB151/AB157</f>
        <v>3.0571514692047021E-2</v>
      </c>
      <c r="CK151" s="135">
        <f t="shared" ref="CK151" si="1432">AC151/AC157</f>
        <v>4.0077344387186249E-2</v>
      </c>
    </row>
    <row r="152" spans="1:89" x14ac:dyDescent="0.2">
      <c r="A152" s="136" t="s">
        <v>35</v>
      </c>
      <c r="B152" s="192">
        <v>0</v>
      </c>
      <c r="C152" s="176">
        <v>409</v>
      </c>
      <c r="D152" s="177">
        <v>0</v>
      </c>
      <c r="E152" s="178">
        <v>288</v>
      </c>
      <c r="F152" s="175">
        <v>13</v>
      </c>
      <c r="G152" s="179">
        <v>641</v>
      </c>
      <c r="H152" s="177">
        <v>72</v>
      </c>
      <c r="I152" s="178">
        <v>803</v>
      </c>
      <c r="J152" s="175">
        <v>42</v>
      </c>
      <c r="K152" s="176">
        <v>41</v>
      </c>
      <c r="L152" s="177">
        <v>545</v>
      </c>
      <c r="M152" s="175">
        <v>101</v>
      </c>
      <c r="N152" s="180">
        <v>462</v>
      </c>
      <c r="O152" s="193">
        <v>255</v>
      </c>
      <c r="P152" s="175">
        <v>133</v>
      </c>
      <c r="Q152" s="176">
        <v>169</v>
      </c>
      <c r="R152" s="177">
        <v>160</v>
      </c>
      <c r="S152" s="178">
        <v>52</v>
      </c>
      <c r="T152" s="175">
        <v>28</v>
      </c>
      <c r="U152" s="179">
        <v>15</v>
      </c>
      <c r="V152" s="177">
        <v>155</v>
      </c>
      <c r="W152" s="194">
        <v>36</v>
      </c>
      <c r="X152" s="175">
        <v>63</v>
      </c>
      <c r="Y152" s="179">
        <v>19</v>
      </c>
      <c r="Z152" s="177">
        <v>30</v>
      </c>
      <c r="AA152" s="175">
        <v>65</v>
      </c>
      <c r="AB152" s="156">
        <f t="shared" si="941"/>
        <v>1703</v>
      </c>
      <c r="AC152" s="157">
        <f t="shared" si="942"/>
        <v>2894</v>
      </c>
      <c r="BI152" s="136" t="s">
        <v>35</v>
      </c>
      <c r="BJ152" s="128">
        <f>B152/B157</f>
        <v>0</v>
      </c>
      <c r="BK152" s="129">
        <f t="shared" ref="BK152" si="1433">C152/C157</f>
        <v>1.5082789394107017E-2</v>
      </c>
      <c r="BL152" s="130">
        <f t="shared" ref="BL152" si="1434">D152/D157</f>
        <v>0</v>
      </c>
      <c r="BM152" s="131">
        <f t="shared" ref="BM152" si="1435">E152/E157</f>
        <v>2.2327312194743779E-2</v>
      </c>
      <c r="BN152" s="128">
        <f t="shared" ref="BN152" si="1436">F152/F157</f>
        <v>4.8505652774150218E-4</v>
      </c>
      <c r="BO152" s="129">
        <f t="shared" ref="BO152" si="1437">G152/G157</f>
        <v>2.6491982145809223E-2</v>
      </c>
      <c r="BP152" s="130">
        <f t="shared" ref="BP152" si="1438">H152/H157</f>
        <v>1.7857142857142857E-3</v>
      </c>
      <c r="BQ152" s="131">
        <f t="shared" ref="BQ152" si="1439">I152/I157</f>
        <v>1.8345899017591958E-2</v>
      </c>
      <c r="BR152" s="128">
        <f t="shared" ref="BR152" si="1440">J152/J157</f>
        <v>6.9341258048538877E-3</v>
      </c>
      <c r="BS152" s="129">
        <f t="shared" ref="BS152" si="1441">K152/K157</f>
        <v>6.0187903699354083E-3</v>
      </c>
      <c r="BT152" s="130">
        <f t="shared" ref="BT152" si="1442">L152/L157</f>
        <v>2.2377335249435436E-2</v>
      </c>
      <c r="BU152" s="128">
        <f t="shared" ref="BU152" si="1443">M152/M157</f>
        <v>4.1415508262598929E-3</v>
      </c>
      <c r="BV152" s="132">
        <f t="shared" ref="BV152" si="1444">N152/N157</f>
        <v>1.0631198656142853E-2</v>
      </c>
      <c r="BW152" s="133">
        <f t="shared" ref="BW152" si="1445">O152/O157</f>
        <v>5.9699395982581822E-3</v>
      </c>
      <c r="BX152" s="128">
        <f t="shared" ref="BX152" si="1446">P152/P157</f>
        <v>5.6127616475354488E-3</v>
      </c>
      <c r="BY152" s="129">
        <f t="shared" ref="BY152" si="1447">Q152/Q157</f>
        <v>7.2274729504340765E-3</v>
      </c>
      <c r="BZ152" s="130">
        <f t="shared" ref="BZ152" si="1448">R152/R157</f>
        <v>6.1347340976189565E-3</v>
      </c>
      <c r="CA152" s="131">
        <f t="shared" ref="CA152" si="1449">S152/S157</f>
        <v>1.9693239916682447E-3</v>
      </c>
      <c r="CB152" s="128">
        <f t="shared" ref="CB152" si="1450">T152/T157</f>
        <v>3.6949063077329112E-3</v>
      </c>
      <c r="CC152" s="129">
        <f t="shared" ref="CC152" si="1451">U152/U157</f>
        <v>1.86543962193757E-3</v>
      </c>
      <c r="CD152" s="130">
        <f t="shared" ref="CD152" si="1452">V152/V157</f>
        <v>5.9248499675088875E-3</v>
      </c>
      <c r="CE152" s="131">
        <f t="shared" ref="CE152" si="1453">W152/W157</f>
        <v>1.2402673465169158E-3</v>
      </c>
      <c r="CF152" s="128">
        <f t="shared" ref="CF152" si="1454">X152/X157</f>
        <v>2.8406528992695463E-3</v>
      </c>
      <c r="CG152" s="129">
        <f t="shared" ref="CG152" si="1455">Y152/Y157</f>
        <v>1.3959297626919404E-3</v>
      </c>
      <c r="CH152" s="130">
        <f t="shared" ref="CH152" si="1456">Z152/Z157</f>
        <v>7.2118851867878264E-4</v>
      </c>
      <c r="CI152" s="128">
        <f t="shared" ref="CI152" si="1457">AA152/AA157</f>
        <v>1.4442518775274408E-3</v>
      </c>
      <c r="CJ152" s="134">
        <f t="shared" ref="CJ152" si="1458">AB152/AB157</f>
        <v>5.1850701643816428E-3</v>
      </c>
      <c r="CK152" s="135">
        <f t="shared" ref="CK152" si="1459">AC152/AC157</f>
        <v>8.8402313000394053E-3</v>
      </c>
    </row>
    <row r="153" spans="1:89" x14ac:dyDescent="0.2">
      <c r="A153" s="145" t="s">
        <v>36</v>
      </c>
      <c r="B153" s="189"/>
      <c r="C153" s="183"/>
      <c r="D153" s="184"/>
      <c r="E153" s="185"/>
      <c r="F153" s="182"/>
      <c r="G153" s="186"/>
      <c r="H153" s="184"/>
      <c r="I153" s="185"/>
      <c r="J153" s="182"/>
      <c r="K153" s="186"/>
      <c r="L153" s="184"/>
      <c r="M153" s="182"/>
      <c r="N153" s="187"/>
      <c r="O153" s="190"/>
      <c r="P153" s="182"/>
      <c r="Q153" s="186"/>
      <c r="R153" s="184"/>
      <c r="S153" s="185"/>
      <c r="T153" s="182"/>
      <c r="U153" s="186"/>
      <c r="V153" s="184"/>
      <c r="W153" s="185"/>
      <c r="X153" s="182"/>
      <c r="Y153" s="186"/>
      <c r="Z153" s="184"/>
      <c r="AA153" s="182"/>
      <c r="AB153" s="156">
        <f t="shared" si="941"/>
        <v>0</v>
      </c>
      <c r="AC153" s="157">
        <f t="shared" si="942"/>
        <v>0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0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0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4.25" thickTop="1" thickBot="1" x14ac:dyDescent="0.25">
      <c r="A157" s="229" t="s">
        <v>13</v>
      </c>
      <c r="B157" s="20">
        <f t="shared" ref="B157" si="1570">SUM(B134:B156)</f>
        <v>26953</v>
      </c>
      <c r="C157" s="21">
        <f t="shared" ref="C157" si="1571">SUM(C134:C156)</f>
        <v>27117</v>
      </c>
      <c r="D157" s="20">
        <f t="shared" ref="D157" si="1572">SUM(D134:D156)</f>
        <v>13208</v>
      </c>
      <c r="E157" s="21">
        <f t="shared" ref="E157" si="1573">SUM(E134:E156)</f>
        <v>12899</v>
      </c>
      <c r="F157" s="20">
        <f t="shared" ref="F157" si="1574">SUM(F134:F156)</f>
        <v>26801</v>
      </c>
      <c r="G157" s="21">
        <f t="shared" ref="G157" si="1575">SUM(G134:G156)</f>
        <v>24196</v>
      </c>
      <c r="H157" s="20">
        <f t="shared" ref="H157" si="1576">SUM(H134:H156)</f>
        <v>40320</v>
      </c>
      <c r="I157" s="21">
        <f t="shared" ref="I157" si="1577">SUM(I134:I156)</f>
        <v>43770</v>
      </c>
      <c r="J157" s="20">
        <f t="shared" ref="J157" si="1578">SUM(J134:J156)</f>
        <v>6057</v>
      </c>
      <c r="K157" s="21">
        <f t="shared" ref="K157" si="1579">SUM(K134:K156)</f>
        <v>6812</v>
      </c>
      <c r="L157" s="20">
        <f t="shared" ref="L157" si="1580">SUM(L134:L156)</f>
        <v>24355</v>
      </c>
      <c r="M157" s="21">
        <f t="shared" ref="M157" si="1581">SUM(M134:M156)</f>
        <v>24387</v>
      </c>
      <c r="N157" s="20">
        <f t="shared" ref="N157" si="1582">SUM(N134:N156)</f>
        <v>43457</v>
      </c>
      <c r="O157" s="21">
        <f t="shared" ref="O157" si="1583">SUM(O134:O156)</f>
        <v>42714</v>
      </c>
      <c r="P157" s="20">
        <f t="shared" ref="P157" si="1584">SUM(P134:P156)</f>
        <v>23696</v>
      </c>
      <c r="Q157" s="21">
        <f t="shared" ref="Q157" si="1585">SUM(Q134:Q156)</f>
        <v>23383</v>
      </c>
      <c r="R157" s="20">
        <f t="shared" ref="R157" si="1586">SUM(R134:R156)</f>
        <v>26081</v>
      </c>
      <c r="S157" s="21">
        <f t="shared" ref="S157" si="1587">SUM(S134:S156)</f>
        <v>26405</v>
      </c>
      <c r="T157" s="20">
        <f t="shared" ref="T157" si="1588">SUM(T134:T156)</f>
        <v>7578</v>
      </c>
      <c r="U157" s="21">
        <f t="shared" ref="U157" si="1589">SUM(U134:U156)</f>
        <v>8041</v>
      </c>
      <c r="V157" s="20">
        <f t="shared" ref="V157" si="1590">SUM(V134:V156)</f>
        <v>26161</v>
      </c>
      <c r="W157" s="21">
        <f t="shared" ref="W157" si="1591">SUM(W134:W156)</f>
        <v>29026</v>
      </c>
      <c r="X157" s="20">
        <f t="shared" ref="X157" si="1592">SUM(X134:X156)</f>
        <v>22178</v>
      </c>
      <c r="Y157" s="21">
        <f t="shared" ref="Y157" si="1593">SUM(Y134:Y156)</f>
        <v>13611</v>
      </c>
      <c r="Z157" s="20">
        <f t="shared" ref="Z157" si="1594">SUM(Z134:Z156)</f>
        <v>41598</v>
      </c>
      <c r="AA157" s="21">
        <f t="shared" ref="AA157" si="1595">SUM(AA134:AA156)</f>
        <v>45006</v>
      </c>
      <c r="AB157" s="160">
        <f t="shared" ref="AB157:AC157" si="1596">SUM(AB133:AB156)</f>
        <v>328443</v>
      </c>
      <c r="AC157" s="161">
        <f t="shared" si="1596"/>
        <v>327367</v>
      </c>
      <c r="BI157" s="229" t="s">
        <v>13</v>
      </c>
      <c r="BJ157" s="154">
        <f>SUM(BJ133:BJ156)</f>
        <v>1</v>
      </c>
      <c r="BK157" s="155">
        <f t="shared" ref="BK157:CK157" si="1597">SUM(BK133:BK156)</f>
        <v>1</v>
      </c>
      <c r="BL157" s="154">
        <f t="shared" si="1597"/>
        <v>0.99999999999999989</v>
      </c>
      <c r="BM157" s="155">
        <f t="shared" si="1597"/>
        <v>1</v>
      </c>
      <c r="BN157" s="154">
        <f t="shared" si="1597"/>
        <v>1</v>
      </c>
      <c r="BO157" s="155">
        <f t="shared" si="1597"/>
        <v>1</v>
      </c>
      <c r="BP157" s="154">
        <f t="shared" si="1597"/>
        <v>1</v>
      </c>
      <c r="BQ157" s="155">
        <f t="shared" si="1597"/>
        <v>1</v>
      </c>
      <c r="BR157" s="154">
        <f t="shared" si="1597"/>
        <v>1.0000000000000002</v>
      </c>
      <c r="BS157" s="155">
        <f t="shared" si="1597"/>
        <v>1</v>
      </c>
      <c r="BT157" s="154">
        <f t="shared" si="1597"/>
        <v>1</v>
      </c>
      <c r="BU157" s="155">
        <f t="shared" si="1597"/>
        <v>1</v>
      </c>
      <c r="BV157" s="154">
        <f t="shared" si="1597"/>
        <v>0.99999999999999989</v>
      </c>
      <c r="BW157" s="155">
        <f t="shared" si="1597"/>
        <v>0.99999999999999989</v>
      </c>
      <c r="BX157" s="154">
        <f t="shared" si="1597"/>
        <v>1.0000000000000002</v>
      </c>
      <c r="BY157" s="155">
        <f t="shared" si="1597"/>
        <v>1</v>
      </c>
      <c r="BZ157" s="154">
        <f t="shared" si="1597"/>
        <v>1</v>
      </c>
      <c r="CA157" s="155">
        <f t="shared" si="1597"/>
        <v>1</v>
      </c>
      <c r="CB157" s="154">
        <f t="shared" si="1597"/>
        <v>1.0000000000000002</v>
      </c>
      <c r="CC157" s="155">
        <f t="shared" si="1597"/>
        <v>1</v>
      </c>
      <c r="CD157" s="154">
        <f t="shared" si="1597"/>
        <v>1</v>
      </c>
      <c r="CE157" s="155">
        <f t="shared" si="1597"/>
        <v>1</v>
      </c>
      <c r="CF157" s="154">
        <f t="shared" si="1597"/>
        <v>1</v>
      </c>
      <c r="CG157" s="155">
        <f t="shared" si="1597"/>
        <v>0.99999999999999989</v>
      </c>
      <c r="CH157" s="154">
        <f t="shared" si="1597"/>
        <v>0.99999999999999989</v>
      </c>
      <c r="CI157" s="155">
        <f t="shared" si="1597"/>
        <v>0.99999999999999989</v>
      </c>
      <c r="CJ157" s="154">
        <f t="shared" si="1597"/>
        <v>0.99999999999999989</v>
      </c>
      <c r="CK157" s="155">
        <f t="shared" si="1597"/>
        <v>1</v>
      </c>
    </row>
    <row r="158" spans="1:89" ht="13.5" thickTop="1" x14ac:dyDescent="0.2">
      <c r="A158" s="173"/>
    </row>
    <row r="160" spans="1:89" x14ac:dyDescent="0.2">
      <c r="A160" s="303">
        <f>+A129+1</f>
        <v>44840</v>
      </c>
      <c r="B160" s="303"/>
      <c r="C160" s="303"/>
      <c r="D160" s="303"/>
      <c r="BI160" s="308">
        <f>+BI129+1</f>
        <v>44840</v>
      </c>
      <c r="BJ160" s="308"/>
      <c r="BK160" s="308"/>
      <c r="BL160" s="308"/>
    </row>
    <row r="161" spans="1:89" ht="13.5" thickBot="1" x14ac:dyDescent="0.25">
      <c r="AE161" s="232" t="s">
        <v>84</v>
      </c>
    </row>
    <row r="162" spans="1:89" ht="14.25" thickTop="1" thickBot="1" x14ac:dyDescent="0.25">
      <c r="A162" s="299" t="s">
        <v>0</v>
      </c>
      <c r="B162" s="301" t="s">
        <v>1</v>
      </c>
      <c r="C162" s="302"/>
      <c r="D162" s="301" t="s">
        <v>2</v>
      </c>
      <c r="E162" s="302"/>
      <c r="F162" s="301" t="s">
        <v>3</v>
      </c>
      <c r="G162" s="302"/>
      <c r="H162" s="301" t="s">
        <v>4</v>
      </c>
      <c r="I162" s="302"/>
      <c r="J162" s="301" t="s">
        <v>5</v>
      </c>
      <c r="K162" s="302"/>
      <c r="L162" s="301" t="s">
        <v>6</v>
      </c>
      <c r="M162" s="302"/>
      <c r="N162" s="301" t="s">
        <v>7</v>
      </c>
      <c r="O162" s="302"/>
      <c r="P162" s="301" t="s">
        <v>8</v>
      </c>
      <c r="Q162" s="302"/>
      <c r="R162" s="301" t="s">
        <v>9</v>
      </c>
      <c r="S162" s="302"/>
      <c r="T162" s="301" t="s">
        <v>10</v>
      </c>
      <c r="U162" s="302"/>
      <c r="V162" s="301" t="s">
        <v>11</v>
      </c>
      <c r="W162" s="302"/>
      <c r="X162" s="301" t="s">
        <v>12</v>
      </c>
      <c r="Y162" s="302"/>
      <c r="Z162" s="304" t="s">
        <v>40</v>
      </c>
      <c r="AA162" s="305"/>
      <c r="AB162" s="306" t="s">
        <v>41</v>
      </c>
      <c r="AC162" s="307"/>
      <c r="AE162" s="299" t="s">
        <v>0</v>
      </c>
      <c r="AF162" s="301" t="s">
        <v>1</v>
      </c>
      <c r="AG162" s="302"/>
      <c r="AH162" s="301" t="s">
        <v>2</v>
      </c>
      <c r="AI162" s="302"/>
      <c r="AJ162" s="301" t="s">
        <v>3</v>
      </c>
      <c r="AK162" s="302"/>
      <c r="AL162" s="301" t="s">
        <v>4</v>
      </c>
      <c r="AM162" s="302"/>
      <c r="AN162" s="301" t="s">
        <v>5</v>
      </c>
      <c r="AO162" s="302"/>
      <c r="AP162" s="301" t="s">
        <v>6</v>
      </c>
      <c r="AQ162" s="302"/>
      <c r="AR162" s="301" t="s">
        <v>7</v>
      </c>
      <c r="AS162" s="302"/>
      <c r="AT162" s="301" t="s">
        <v>8</v>
      </c>
      <c r="AU162" s="302"/>
      <c r="AV162" s="301" t="s">
        <v>9</v>
      </c>
      <c r="AW162" s="302"/>
      <c r="AX162" s="301" t="s">
        <v>10</v>
      </c>
      <c r="AY162" s="302"/>
      <c r="AZ162" s="301" t="s">
        <v>11</v>
      </c>
      <c r="BA162" s="302"/>
      <c r="BB162" s="301" t="s">
        <v>12</v>
      </c>
      <c r="BC162" s="302"/>
      <c r="BD162" s="304" t="s">
        <v>40</v>
      </c>
      <c r="BE162" s="305"/>
      <c r="BF162" s="306" t="s">
        <v>41</v>
      </c>
      <c r="BG162" s="307"/>
      <c r="BI162" s="299" t="s">
        <v>0</v>
      </c>
      <c r="BJ162" s="301" t="s">
        <v>1</v>
      </c>
      <c r="BK162" s="302"/>
      <c r="BL162" s="301" t="s">
        <v>2</v>
      </c>
      <c r="BM162" s="302"/>
      <c r="BN162" s="301" t="s">
        <v>3</v>
      </c>
      <c r="BO162" s="302"/>
      <c r="BP162" s="301" t="s">
        <v>4</v>
      </c>
      <c r="BQ162" s="302"/>
      <c r="BR162" s="301" t="s">
        <v>5</v>
      </c>
      <c r="BS162" s="302"/>
      <c r="BT162" s="301" t="s">
        <v>6</v>
      </c>
      <c r="BU162" s="302"/>
      <c r="BV162" s="301" t="s">
        <v>7</v>
      </c>
      <c r="BW162" s="302"/>
      <c r="BX162" s="301" t="s">
        <v>8</v>
      </c>
      <c r="BY162" s="302"/>
      <c r="BZ162" s="301" t="s">
        <v>9</v>
      </c>
      <c r="CA162" s="302"/>
      <c r="CB162" s="301" t="s">
        <v>10</v>
      </c>
      <c r="CC162" s="302"/>
      <c r="CD162" s="301" t="s">
        <v>11</v>
      </c>
      <c r="CE162" s="302"/>
      <c r="CF162" s="301" t="s">
        <v>12</v>
      </c>
      <c r="CG162" s="302"/>
      <c r="CH162" s="304" t="s">
        <v>40</v>
      </c>
      <c r="CI162" s="305"/>
      <c r="CJ162" s="301" t="s">
        <v>41</v>
      </c>
      <c r="CK162" s="302"/>
    </row>
    <row r="163" spans="1:89" ht="15" thickTop="1" thickBot="1" x14ac:dyDescent="0.3">
      <c r="A163" s="300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0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0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3357</v>
      </c>
      <c r="AG164" s="172">
        <f t="shared" ref="AG164:AV165" si="1598">SUMIF($A$9:$A$32,$AE164,C$164:C$187)</f>
        <v>1156</v>
      </c>
      <c r="AH164" s="126">
        <f t="shared" si="1598"/>
        <v>1387</v>
      </c>
      <c r="AI164" s="166">
        <f t="shared" si="1598"/>
        <v>1109</v>
      </c>
      <c r="AJ164" s="125">
        <f t="shared" si="1598"/>
        <v>3290</v>
      </c>
      <c r="AK164" s="127">
        <f t="shared" si="1598"/>
        <v>1503</v>
      </c>
      <c r="AL164" s="126">
        <f t="shared" si="1598"/>
        <v>4302</v>
      </c>
      <c r="AM164" s="166">
        <f t="shared" si="1598"/>
        <v>2386</v>
      </c>
      <c r="AN164" s="125">
        <f t="shared" si="1598"/>
        <v>286</v>
      </c>
      <c r="AO164" s="127">
        <f t="shared" si="1598"/>
        <v>1150</v>
      </c>
      <c r="AP164" s="126">
        <f t="shared" si="1598"/>
        <v>1220</v>
      </c>
      <c r="AQ164" s="125">
        <f t="shared" si="1598"/>
        <v>3551</v>
      </c>
      <c r="AR164" s="165">
        <f t="shared" si="1598"/>
        <v>3154</v>
      </c>
      <c r="AS164" s="167">
        <f t="shared" si="1598"/>
        <v>4728</v>
      </c>
      <c r="AT164" s="125">
        <f t="shared" si="1598"/>
        <v>2418</v>
      </c>
      <c r="AU164" s="127">
        <f t="shared" si="1598"/>
        <v>2241</v>
      </c>
      <c r="AV164" s="126">
        <f t="shared" si="1598"/>
        <v>2674</v>
      </c>
      <c r="AW164" s="166">
        <f t="shared" ref="AW164:BE165" si="1599">SUMIF($A$9:$A$32,$AE164,S$164:S$187)</f>
        <v>1993</v>
      </c>
      <c r="AX164" s="125">
        <f t="shared" si="1599"/>
        <v>387</v>
      </c>
      <c r="AY164" s="127">
        <f t="shared" si="1599"/>
        <v>1515</v>
      </c>
      <c r="AZ164" s="126">
        <f t="shared" si="1599"/>
        <v>1170</v>
      </c>
      <c r="BA164" s="166">
        <f t="shared" si="1599"/>
        <v>3142</v>
      </c>
      <c r="BB164" s="125">
        <f t="shared" si="1599"/>
        <v>1900</v>
      </c>
      <c r="BC164" s="127">
        <f t="shared" si="1599"/>
        <v>1875</v>
      </c>
      <c r="BD164" s="170">
        <f t="shared" si="1599"/>
        <v>3868</v>
      </c>
      <c r="BE164" s="171">
        <f t="shared" si="1599"/>
        <v>2643</v>
      </c>
      <c r="BF164" s="156">
        <f>AF164+AH164+AJ164+AL164+AN164+AP164+AR164+AT164+AV164+AX164+AZ164+BB164+BD164</f>
        <v>29413</v>
      </c>
      <c r="BG164" s="157">
        <f>AG164+AI164+AK164+AM164+AO164+AQ164+AS164+AU164+AW164+AY164+BA164+BC164+BE164</f>
        <v>28992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2">
      <c r="A165" s="136" t="s">
        <v>17</v>
      </c>
      <c r="B165" s="175">
        <v>355</v>
      </c>
      <c r="C165" s="176">
        <v>0</v>
      </c>
      <c r="D165" s="177">
        <v>235</v>
      </c>
      <c r="E165" s="178">
        <v>4</v>
      </c>
      <c r="F165" s="175">
        <v>560</v>
      </c>
      <c r="G165" s="179">
        <v>12</v>
      </c>
      <c r="H165" s="177">
        <v>498</v>
      </c>
      <c r="I165" s="178">
        <v>56</v>
      </c>
      <c r="J165" s="175">
        <v>6</v>
      </c>
      <c r="K165" s="179">
        <v>20</v>
      </c>
      <c r="L165" s="177">
        <v>71</v>
      </c>
      <c r="M165" s="175">
        <v>109</v>
      </c>
      <c r="N165" s="180">
        <v>209</v>
      </c>
      <c r="O165" s="181">
        <v>172</v>
      </c>
      <c r="P165" s="175">
        <v>75</v>
      </c>
      <c r="Q165" s="179">
        <v>76</v>
      </c>
      <c r="R165" s="177">
        <v>34</v>
      </c>
      <c r="S165" s="178">
        <v>68</v>
      </c>
      <c r="T165" s="175">
        <v>2</v>
      </c>
      <c r="U165" s="179">
        <v>30</v>
      </c>
      <c r="V165" s="177">
        <v>16</v>
      </c>
      <c r="W165" s="178">
        <v>24</v>
      </c>
      <c r="X165" s="175">
        <v>2</v>
      </c>
      <c r="Y165" s="179">
        <v>0</v>
      </c>
      <c r="Z165" s="177">
        <v>0</v>
      </c>
      <c r="AA165" s="175">
        <v>0</v>
      </c>
      <c r="AB165" s="156">
        <f t="shared" ref="AB165:AB184" si="1627">B165+D165+F165+H165+J165+L165+N165+P165+R165+T165+V165+X165+Z165</f>
        <v>2063</v>
      </c>
      <c r="AC165" s="157">
        <f t="shared" ref="AC165:AC184" si="1628">C165+E165+G165+I165+K165+M165+O165+Q165+S165+U165+W165+Y165+AA165</f>
        <v>571</v>
      </c>
      <c r="AE165" s="237" t="str">
        <f>$AE$10</f>
        <v>08:00 - 08:59</v>
      </c>
      <c r="AF165" s="125">
        <f>SUMIF($A$9:$A$32,$AE165,B$164:B$187)</f>
        <v>2387</v>
      </c>
      <c r="AG165" s="176">
        <f t="shared" si="1598"/>
        <v>1157</v>
      </c>
      <c r="AH165" s="177">
        <f t="shared" si="1598"/>
        <v>996</v>
      </c>
      <c r="AI165" s="178">
        <f t="shared" si="1598"/>
        <v>878</v>
      </c>
      <c r="AJ165" s="238">
        <f t="shared" si="1598"/>
        <v>2169</v>
      </c>
      <c r="AK165" s="179">
        <f t="shared" si="1598"/>
        <v>1177</v>
      </c>
      <c r="AL165" s="177">
        <f t="shared" si="1598"/>
        <v>3263</v>
      </c>
      <c r="AM165" s="178">
        <f t="shared" si="1598"/>
        <v>2178</v>
      </c>
      <c r="AN165" s="238">
        <f t="shared" si="1598"/>
        <v>235</v>
      </c>
      <c r="AO165" s="179">
        <f t="shared" si="1598"/>
        <v>868</v>
      </c>
      <c r="AP165" s="177">
        <f t="shared" si="1598"/>
        <v>1016</v>
      </c>
      <c r="AQ165" s="238">
        <f t="shared" si="1598"/>
        <v>3174</v>
      </c>
      <c r="AR165" s="180">
        <f t="shared" si="1598"/>
        <v>2501</v>
      </c>
      <c r="AS165" s="181">
        <f t="shared" si="1598"/>
        <v>4046</v>
      </c>
      <c r="AT165" s="238">
        <f t="shared" si="1598"/>
        <v>1746</v>
      </c>
      <c r="AU165" s="179">
        <f t="shared" si="1598"/>
        <v>1875</v>
      </c>
      <c r="AV165" s="177">
        <f t="shared" si="1598"/>
        <v>2234</v>
      </c>
      <c r="AW165" s="178">
        <f t="shared" si="1599"/>
        <v>1515</v>
      </c>
      <c r="AX165" s="238">
        <f t="shared" si="1599"/>
        <v>282</v>
      </c>
      <c r="AY165" s="179">
        <f t="shared" si="1599"/>
        <v>1156</v>
      </c>
      <c r="AZ165" s="177">
        <f t="shared" si="1599"/>
        <v>952</v>
      </c>
      <c r="BA165" s="178">
        <f t="shared" si="1599"/>
        <v>2479</v>
      </c>
      <c r="BB165" s="238">
        <f t="shared" si="1599"/>
        <v>1506</v>
      </c>
      <c r="BC165" s="179">
        <f t="shared" si="1599"/>
        <v>1729</v>
      </c>
      <c r="BD165" s="177">
        <f t="shared" si="1599"/>
        <v>3056</v>
      </c>
      <c r="BE165" s="238">
        <f t="shared" si="1599"/>
        <v>2559</v>
      </c>
      <c r="BF165" s="158">
        <f>SUM(AF165,AH165,AJ165,AL165,AN165,AP165,AR165,AT165,AV165,AX165,AZ165,BB165,BD165)</f>
        <v>22343</v>
      </c>
      <c r="BG165" s="159">
        <f>SUM(AG165,AI165,AK165,AM165,AO165,AQ165,AS165,AU165,AW165,AY165,BA165,BC165,BE165)</f>
        <v>24791</v>
      </c>
      <c r="BI165" s="136" t="s">
        <v>17</v>
      </c>
      <c r="BJ165" s="128">
        <f>B165/B188</f>
        <v>1.3453084735485827E-2</v>
      </c>
      <c r="BK165" s="129">
        <f t="shared" ref="BK165" si="1629">C165/C188</f>
        <v>0</v>
      </c>
      <c r="BL165" s="130">
        <f t="shared" ref="BL165" si="1630">D165/D188</f>
        <v>1.8038071845256371E-2</v>
      </c>
      <c r="BM165" s="131">
        <f t="shared" ref="BM165" si="1631">E165/E188</f>
        <v>3.1931028977408798E-4</v>
      </c>
      <c r="BN165" s="128">
        <f t="shared" ref="BN165" si="1632">F165/F188</f>
        <v>2.1287919105907396E-2</v>
      </c>
      <c r="BO165" s="129">
        <f t="shared" ref="BO165" si="1633">G165/G188</f>
        <v>5.1044280913692625E-4</v>
      </c>
      <c r="BP165" s="130">
        <f t="shared" ref="BP165" si="1634">H165/H188</f>
        <v>1.2787920807333795E-2</v>
      </c>
      <c r="BQ165" s="131">
        <f t="shared" ref="BQ165" si="1635">I165/I188</f>
        <v>1.3175540550078818E-3</v>
      </c>
      <c r="BR165" s="128">
        <f t="shared" ref="BR165" si="1636">J165/J188</f>
        <v>1.0130001688333614E-3</v>
      </c>
      <c r="BS165" s="129">
        <f t="shared" ref="BS165" si="1637">K165/K188</f>
        <v>2.9568302779420462E-3</v>
      </c>
      <c r="BT165" s="130">
        <f t="shared" ref="BT165" si="1638">L165/L188</f>
        <v>2.948015279853845E-3</v>
      </c>
      <c r="BU165" s="128">
        <f t="shared" ref="BU165" si="1639">M165/M188</f>
        <v>4.5858050401783833E-3</v>
      </c>
      <c r="BV165" s="132">
        <f t="shared" ref="BV165" si="1640">N165/N188</f>
        <v>4.981409095242635E-3</v>
      </c>
      <c r="BW165" s="133">
        <f t="shared" ref="BW165" si="1641">O165/O188</f>
        <v>4.1022705590536158E-3</v>
      </c>
      <c r="BX165" s="128">
        <f t="shared" ref="BX165" si="1642">P165/P188</f>
        <v>3.2818448343762308E-3</v>
      </c>
      <c r="BY165" s="129">
        <f t="shared" ref="BY165" si="1643">Q165/Q188</f>
        <v>3.3276413152940145E-3</v>
      </c>
      <c r="BZ165" s="130">
        <f t="shared" ref="BZ165" si="1644">R165/R188</f>
        <v>1.3199270158003027E-3</v>
      </c>
      <c r="CA165" s="131">
        <f t="shared" ref="CA165" si="1645">S165/S188</f>
        <v>2.6406741485767542E-3</v>
      </c>
      <c r="CB165" s="128">
        <f t="shared" ref="CB165" si="1646">T165/T188</f>
        <v>2.6178010471204191E-4</v>
      </c>
      <c r="CC165" s="129">
        <f t="shared" ref="CC165" si="1647">U165/U188</f>
        <v>3.7220843672456576E-3</v>
      </c>
      <c r="CD165" s="130">
        <f t="shared" ref="CD165" si="1648">V165/V188</f>
        <v>6.3002047566545908E-4</v>
      </c>
      <c r="CE165" s="131">
        <f t="shared" ref="CE165" si="1649">W165/W188</f>
        <v>8.4435688150858433E-4</v>
      </c>
      <c r="CF165" s="128">
        <f t="shared" ref="CF165" si="1650">X165/X188</f>
        <v>9.1621237802922721E-5</v>
      </c>
      <c r="CG165" s="129">
        <f t="shared" ref="CG165" si="1651">Y165/Y188</f>
        <v>0</v>
      </c>
      <c r="CH165" s="130">
        <f t="shared" ref="CH165" si="1652">Z165/Z188</f>
        <v>0</v>
      </c>
      <c r="CI165" s="128">
        <f t="shared" ref="CI165" si="1653">AA165/AA188</f>
        <v>0</v>
      </c>
      <c r="CJ165" s="134">
        <f t="shared" ref="CJ165" si="1654">AB165/AB188</f>
        <v>6.4543378281137565E-3</v>
      </c>
      <c r="CK165" s="135">
        <f t="shared" ref="CK165" si="1655">AC165/AC188</f>
        <v>1.7915748915955999E-3</v>
      </c>
    </row>
    <row r="166" spans="1:89" ht="13.5" thickBot="1" x14ac:dyDescent="0.25">
      <c r="A166" s="145" t="s">
        <v>18</v>
      </c>
      <c r="B166" s="182">
        <v>1628</v>
      </c>
      <c r="C166" s="183">
        <v>201</v>
      </c>
      <c r="D166" s="184">
        <v>923</v>
      </c>
      <c r="E166" s="185">
        <v>165</v>
      </c>
      <c r="F166" s="182">
        <v>2296</v>
      </c>
      <c r="G166" s="186">
        <v>437</v>
      </c>
      <c r="H166" s="184">
        <v>2072</v>
      </c>
      <c r="I166" s="185">
        <v>873</v>
      </c>
      <c r="J166" s="182">
        <v>90</v>
      </c>
      <c r="K166" s="186">
        <v>220</v>
      </c>
      <c r="L166" s="184">
        <v>668</v>
      </c>
      <c r="M166" s="182">
        <v>889</v>
      </c>
      <c r="N166" s="187">
        <v>1621</v>
      </c>
      <c r="O166" s="188">
        <v>1863</v>
      </c>
      <c r="P166" s="182">
        <v>858</v>
      </c>
      <c r="Q166" s="186">
        <v>921</v>
      </c>
      <c r="R166" s="184">
        <v>1055</v>
      </c>
      <c r="S166" s="185">
        <v>971</v>
      </c>
      <c r="T166" s="182">
        <v>161</v>
      </c>
      <c r="U166" s="186">
        <v>440</v>
      </c>
      <c r="V166" s="184">
        <v>763</v>
      </c>
      <c r="W166" s="185">
        <v>1231</v>
      </c>
      <c r="X166" s="182">
        <v>823</v>
      </c>
      <c r="Y166" s="186">
        <v>673</v>
      </c>
      <c r="Z166" s="184">
        <v>1894</v>
      </c>
      <c r="AA166" s="182">
        <v>1228</v>
      </c>
      <c r="AB166" s="156">
        <f t="shared" si="1627"/>
        <v>14852</v>
      </c>
      <c r="AC166" s="157">
        <f t="shared" si="1628"/>
        <v>10112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6.1694709716537822E-2</v>
      </c>
      <c r="BK166" s="129">
        <f t="shared" ref="BK166" si="1656">C166/C188</f>
        <v>7.4657356163874752E-3</v>
      </c>
      <c r="BL166" s="130">
        <f t="shared" ref="BL166" si="1657">D166/D188</f>
        <v>7.0847405587964388E-2</v>
      </c>
      <c r="BM166" s="131">
        <f t="shared" ref="BM166" si="1658">E166/E188</f>
        <v>1.3171549453181129E-2</v>
      </c>
      <c r="BN166" s="128">
        <f t="shared" ref="BN166" si="1659">F166/F188</f>
        <v>8.7280468334220332E-2</v>
      </c>
      <c r="BO166" s="129">
        <f t="shared" ref="BO166" si="1660">G166/G188</f>
        <v>1.8588625632736399E-2</v>
      </c>
      <c r="BP166" s="130">
        <f t="shared" ref="BP166" si="1661">H166/H188</f>
        <v>5.3205967696376755E-2</v>
      </c>
      <c r="BQ166" s="131">
        <f t="shared" ref="BQ166" si="1662">I166/I188</f>
        <v>2.0539726607533587E-2</v>
      </c>
      <c r="BR166" s="128">
        <f t="shared" ref="BR166" si="1663">J166/J188</f>
        <v>1.5195002532500421E-2</v>
      </c>
      <c r="BS166" s="129">
        <f t="shared" ref="BS166" si="1664">K166/K188</f>
        <v>3.2525133057362508E-2</v>
      </c>
      <c r="BT166" s="130">
        <f t="shared" ref="BT166" si="1665">L166/L188</f>
        <v>2.7736256435808005E-2</v>
      </c>
      <c r="BU166" s="128">
        <f t="shared" ref="BU166" si="1666">M166/M188</f>
        <v>3.7401657621271407E-2</v>
      </c>
      <c r="BV166" s="132">
        <f t="shared" ref="BV166" si="1667">N166/N188</f>
        <v>3.8635713604728762E-2</v>
      </c>
      <c r="BW166" s="133">
        <f t="shared" ref="BW166" si="1668">O166/O188</f>
        <v>4.4433314253005153E-2</v>
      </c>
      <c r="BX166" s="128">
        <f t="shared" ref="BX166" si="1669">P166/P188</f>
        <v>3.754430490526408E-2</v>
      </c>
      <c r="BY166" s="129">
        <f t="shared" ref="BY166" si="1670">Q166/Q188</f>
        <v>4.0325758570865622E-2</v>
      </c>
      <c r="BZ166" s="130">
        <f t="shared" ref="BZ166" si="1671">R166/R188</f>
        <v>4.0956558872627044E-2</v>
      </c>
      <c r="CA166" s="131">
        <f t="shared" ref="CA166" si="1672">S166/S188</f>
        <v>3.7707273503941596E-2</v>
      </c>
      <c r="CB166" s="128">
        <f t="shared" ref="CB166" si="1673">T166/T188</f>
        <v>2.1073298429319372E-2</v>
      </c>
      <c r="CC166" s="129">
        <f t="shared" ref="CC166" si="1674">U166/U188</f>
        <v>5.4590570719602979E-2</v>
      </c>
      <c r="CD166" s="130">
        <f t="shared" ref="CD166" si="1675">V166/V188</f>
        <v>3.0044101433296583E-2</v>
      </c>
      <c r="CE166" s="131">
        <f t="shared" ref="CE166" si="1676">W166/W188</f>
        <v>4.3308471714044471E-2</v>
      </c>
      <c r="CF166" s="128">
        <f t="shared" ref="CF166" si="1677">X166/X188</f>
        <v>3.7702139355902699E-2</v>
      </c>
      <c r="CG166" s="129">
        <f t="shared" ref="CG166" si="1678">Y166/Y188</f>
        <v>5.055588942307692E-2</v>
      </c>
      <c r="CH166" s="130">
        <f t="shared" ref="CH166" si="1679">Z166/Z188</f>
        <v>4.7919038583175207E-2</v>
      </c>
      <c r="CI166" s="128">
        <f t="shared" ref="CI166" si="1680">AA166/AA188</f>
        <v>2.8958849192312227E-2</v>
      </c>
      <c r="CJ166" s="134">
        <f t="shared" ref="CJ166" si="1681">AB166/AB188</f>
        <v>4.6466226574476736E-2</v>
      </c>
      <c r="CK166" s="135">
        <f t="shared" ref="CK166" si="1682">AC166/AC188</f>
        <v>3.1727504910358501E-2</v>
      </c>
    </row>
    <row r="167" spans="1:89" ht="14.25" thickTop="1" thickBot="1" x14ac:dyDescent="0.25">
      <c r="A167" s="136" t="s">
        <v>19</v>
      </c>
      <c r="B167" s="175">
        <v>2920</v>
      </c>
      <c r="C167" s="176">
        <v>1387</v>
      </c>
      <c r="D167" s="177">
        <v>1345</v>
      </c>
      <c r="E167" s="178">
        <v>945</v>
      </c>
      <c r="F167" s="175">
        <v>2860</v>
      </c>
      <c r="G167" s="179">
        <v>1536</v>
      </c>
      <c r="H167" s="177">
        <v>3332</v>
      </c>
      <c r="I167" s="178">
        <v>2093</v>
      </c>
      <c r="J167" s="175">
        <v>224</v>
      </c>
      <c r="K167" s="179">
        <v>739</v>
      </c>
      <c r="L167" s="177">
        <v>1210</v>
      </c>
      <c r="M167" s="175">
        <v>2351</v>
      </c>
      <c r="N167" s="180">
        <v>3051</v>
      </c>
      <c r="O167" s="181">
        <v>3685</v>
      </c>
      <c r="P167" s="175">
        <v>1864</v>
      </c>
      <c r="Q167" s="179">
        <v>1996</v>
      </c>
      <c r="R167" s="177">
        <v>2203</v>
      </c>
      <c r="S167" s="178">
        <v>1861</v>
      </c>
      <c r="T167" s="175">
        <v>363</v>
      </c>
      <c r="U167" s="179">
        <v>1222</v>
      </c>
      <c r="V167" s="177">
        <v>1343</v>
      </c>
      <c r="W167" s="178">
        <v>2849</v>
      </c>
      <c r="X167" s="175">
        <v>1950</v>
      </c>
      <c r="Y167" s="179">
        <v>1474</v>
      </c>
      <c r="Z167" s="177">
        <v>3345</v>
      </c>
      <c r="AA167" s="175">
        <v>2389</v>
      </c>
      <c r="AB167" s="156">
        <f t="shared" si="1627"/>
        <v>26010</v>
      </c>
      <c r="AC167" s="157">
        <f t="shared" si="1628"/>
        <v>24527</v>
      </c>
      <c r="AE167" s="229" t="s">
        <v>13</v>
      </c>
      <c r="AF167" s="20">
        <f t="shared" ref="AF167:BG167" si="1683">SUM(AF164:AF166)</f>
        <v>5744</v>
      </c>
      <c r="AG167" s="21">
        <f t="shared" si="1683"/>
        <v>2313</v>
      </c>
      <c r="AH167" s="20">
        <f t="shared" si="1683"/>
        <v>2383</v>
      </c>
      <c r="AI167" s="21">
        <f t="shared" si="1683"/>
        <v>1987</v>
      </c>
      <c r="AJ167" s="20">
        <f t="shared" si="1683"/>
        <v>5459</v>
      </c>
      <c r="AK167" s="21">
        <f t="shared" si="1683"/>
        <v>2680</v>
      </c>
      <c r="AL167" s="20">
        <f t="shared" si="1683"/>
        <v>7565</v>
      </c>
      <c r="AM167" s="21">
        <f t="shared" si="1683"/>
        <v>4564</v>
      </c>
      <c r="AN167" s="20">
        <f t="shared" si="1683"/>
        <v>521</v>
      </c>
      <c r="AO167" s="21">
        <f t="shared" si="1683"/>
        <v>2018</v>
      </c>
      <c r="AP167" s="20">
        <f t="shared" si="1683"/>
        <v>2236</v>
      </c>
      <c r="AQ167" s="21">
        <f t="shared" si="1683"/>
        <v>6725</v>
      </c>
      <c r="AR167" s="20">
        <f t="shared" si="1683"/>
        <v>5655</v>
      </c>
      <c r="AS167" s="21">
        <f t="shared" si="1683"/>
        <v>8774</v>
      </c>
      <c r="AT167" s="20">
        <f t="shared" si="1683"/>
        <v>4164</v>
      </c>
      <c r="AU167" s="21">
        <f t="shared" si="1683"/>
        <v>4116</v>
      </c>
      <c r="AV167" s="20">
        <f t="shared" si="1683"/>
        <v>4908</v>
      </c>
      <c r="AW167" s="21">
        <f t="shared" si="1683"/>
        <v>3508</v>
      </c>
      <c r="AX167" s="20">
        <f t="shared" si="1683"/>
        <v>669</v>
      </c>
      <c r="AY167" s="21">
        <f t="shared" si="1683"/>
        <v>2671</v>
      </c>
      <c r="AZ167" s="20">
        <f t="shared" si="1683"/>
        <v>2122</v>
      </c>
      <c r="BA167" s="21">
        <f t="shared" si="1683"/>
        <v>5621</v>
      </c>
      <c r="BB167" s="20">
        <f t="shared" si="1683"/>
        <v>3406</v>
      </c>
      <c r="BC167" s="21">
        <f t="shared" si="1683"/>
        <v>3604</v>
      </c>
      <c r="BD167" s="20">
        <f t="shared" si="1683"/>
        <v>6924</v>
      </c>
      <c r="BE167" s="21">
        <f t="shared" si="1683"/>
        <v>5202</v>
      </c>
      <c r="BF167" s="160">
        <f t="shared" si="1683"/>
        <v>51756</v>
      </c>
      <c r="BG167" s="161">
        <f t="shared" si="1683"/>
        <v>53783</v>
      </c>
      <c r="BI167" s="136" t="s">
        <v>19</v>
      </c>
      <c r="BJ167" s="128">
        <f>B167/B188</f>
        <v>0.11065635895103836</v>
      </c>
      <c r="BK167" s="129">
        <f t="shared" ref="BK167" si="1684">C167/C188</f>
        <v>5.1517290049400144E-2</v>
      </c>
      <c r="BL167" s="130">
        <f t="shared" ref="BL167" si="1685">D167/D188</f>
        <v>0.10323917715689285</v>
      </c>
      <c r="BM167" s="131">
        <f t="shared" ref="BM167" si="1686">E167/E188</f>
        <v>7.543705595912828E-2</v>
      </c>
      <c r="BN167" s="128">
        <f t="shared" ref="BN167" si="1687">F167/F188</f>
        <v>0.10872044400516992</v>
      </c>
      <c r="BO167" s="129">
        <f t="shared" ref="BO167" si="1688">G167/G188</f>
        <v>6.533667956952656E-2</v>
      </c>
      <c r="BP167" s="130">
        <f t="shared" ref="BP167" si="1689">H167/H188</f>
        <v>8.5560948052281538E-2</v>
      </c>
      <c r="BQ167" s="131">
        <f t="shared" ref="BQ167" si="1690">I167/I188</f>
        <v>4.9243582805919582E-2</v>
      </c>
      <c r="BR167" s="128">
        <f t="shared" ref="BR167" si="1691">J167/J188</f>
        <v>3.7818672969778831E-2</v>
      </c>
      <c r="BS167" s="129">
        <f t="shared" ref="BS167" si="1692">K167/K188</f>
        <v>0.10925487876995861</v>
      </c>
      <c r="BT167" s="130">
        <f t="shared" ref="BT167" si="1693">L167/L188</f>
        <v>5.0240823783424683E-2</v>
      </c>
      <c r="BU167" s="128">
        <f t="shared" ref="BU167" si="1694">M167/M188</f>
        <v>9.8910345407884223E-2</v>
      </c>
      <c r="BV167" s="132">
        <f t="shared" ref="BV167" si="1695">N167/N188</f>
        <v>7.2719038993230997E-2</v>
      </c>
      <c r="BW167" s="133">
        <f t="shared" ref="BW167" si="1696">O167/O188</f>
        <v>8.7888761686701011E-2</v>
      </c>
      <c r="BX167" s="128">
        <f t="shared" ref="BX167" si="1697">P167/P188</f>
        <v>8.1564783617030581E-2</v>
      </c>
      <c r="BY167" s="129">
        <f t="shared" ref="BY167" si="1698">Q167/Q188</f>
        <v>8.7394369280616488E-2</v>
      </c>
      <c r="BZ167" s="130">
        <f t="shared" ref="BZ167" si="1699">R167/R188</f>
        <v>8.5523506347296094E-2</v>
      </c>
      <c r="CA167" s="131">
        <f t="shared" ref="CA167" si="1700">S167/S188</f>
        <v>7.2269038095607932E-2</v>
      </c>
      <c r="CB167" s="128">
        <f t="shared" ref="CB167" si="1701">T167/T188</f>
        <v>4.7513089005235605E-2</v>
      </c>
      <c r="CC167" s="129">
        <f t="shared" ref="CC167" si="1702">U167/U188</f>
        <v>0.15161290322580645</v>
      </c>
      <c r="CD167" s="130">
        <f t="shared" ref="CD167" si="1703">V167/V188</f>
        <v>5.2882343676169473E-2</v>
      </c>
      <c r="CE167" s="131">
        <f t="shared" ref="CE167" si="1704">W167/W188</f>
        <v>0.10023219814241487</v>
      </c>
      <c r="CF167" s="128">
        <f t="shared" ref="CF167" si="1705">X167/X188</f>
        <v>8.9330706857849648E-2</v>
      </c>
      <c r="CG167" s="129">
        <f t="shared" ref="CG167" si="1706">Y167/Y188</f>
        <v>0.11072716346153846</v>
      </c>
      <c r="CH167" s="130">
        <f t="shared" ref="CH167" si="1707">Z167/Z188</f>
        <v>8.4629981024667927E-2</v>
      </c>
      <c r="CI167" s="128">
        <f t="shared" ref="CI167" si="1708">AA167/AA188</f>
        <v>5.6337696026411976E-2</v>
      </c>
      <c r="CJ167" s="134">
        <f t="shared" ref="CJ167" si="1709">AB167/AB188</f>
        <v>8.1375340237149207E-2</v>
      </c>
      <c r="CK167" s="135">
        <f t="shared" ref="CK167" si="1710">AC167/AC188</f>
        <v>7.6956142497662486E-2</v>
      </c>
    </row>
    <row r="168" spans="1:89" ht="13.5" thickTop="1" x14ac:dyDescent="0.2">
      <c r="A168" s="145" t="s">
        <v>20</v>
      </c>
      <c r="B168" s="182">
        <v>3357</v>
      </c>
      <c r="C168" s="183">
        <v>1156</v>
      </c>
      <c r="D168" s="184">
        <v>1387</v>
      </c>
      <c r="E168" s="185">
        <v>1109</v>
      </c>
      <c r="F168" s="182">
        <v>3290</v>
      </c>
      <c r="G168" s="186">
        <v>1503</v>
      </c>
      <c r="H168" s="184">
        <v>4302</v>
      </c>
      <c r="I168" s="185">
        <v>2386</v>
      </c>
      <c r="J168" s="182">
        <v>286</v>
      </c>
      <c r="K168" s="186">
        <v>1150</v>
      </c>
      <c r="L168" s="184">
        <v>1220</v>
      </c>
      <c r="M168" s="182">
        <v>3551</v>
      </c>
      <c r="N168" s="187">
        <v>3154</v>
      </c>
      <c r="O168" s="188">
        <v>4728</v>
      </c>
      <c r="P168" s="182">
        <v>2418</v>
      </c>
      <c r="Q168" s="186">
        <v>2241</v>
      </c>
      <c r="R168" s="184">
        <v>2674</v>
      </c>
      <c r="S168" s="185">
        <v>1993</v>
      </c>
      <c r="T168" s="182">
        <v>387</v>
      </c>
      <c r="U168" s="186">
        <v>1515</v>
      </c>
      <c r="V168" s="184">
        <v>1170</v>
      </c>
      <c r="W168" s="185">
        <v>3142</v>
      </c>
      <c r="X168" s="182">
        <v>1900</v>
      </c>
      <c r="Y168" s="186">
        <v>1875</v>
      </c>
      <c r="Z168" s="184">
        <v>3868</v>
      </c>
      <c r="AA168" s="182">
        <v>2643</v>
      </c>
      <c r="AB168" s="156">
        <f t="shared" si="1627"/>
        <v>29413</v>
      </c>
      <c r="AC168" s="157">
        <f t="shared" si="1628"/>
        <v>28992</v>
      </c>
      <c r="BI168" s="145" t="s">
        <v>20</v>
      </c>
      <c r="BJ168" s="128">
        <f>B168/B188</f>
        <v>0.12721691678035471</v>
      </c>
      <c r="BK168" s="129">
        <f t="shared" ref="BK168" si="1711">C168/C188</f>
        <v>4.2937265535044386E-2</v>
      </c>
      <c r="BL168" s="130">
        <f t="shared" ref="BL168" si="1712">D168/D188</f>
        <v>0.10646300276327909</v>
      </c>
      <c r="BM168" s="131">
        <f t="shared" ref="BM168" si="1713">E168/E188</f>
        <v>8.8528777839865888E-2</v>
      </c>
      <c r="BN168" s="128">
        <f t="shared" ref="BN168" si="1714">F168/F188</f>
        <v>0.12506652474720595</v>
      </c>
      <c r="BO168" s="129">
        <f t="shared" ref="BO168" si="1715">G168/G188</f>
        <v>6.3932961844400019E-2</v>
      </c>
      <c r="BP168" s="130">
        <f t="shared" ref="BP168" si="1716">H168/H188</f>
        <v>0.11046914721516062</v>
      </c>
      <c r="BQ168" s="131">
        <f t="shared" ref="BQ168" si="1717">I168/I188</f>
        <v>5.6137213843728676E-2</v>
      </c>
      <c r="BR168" s="128">
        <f t="shared" ref="BR168" si="1718">J168/J188</f>
        <v>4.8286341381056898E-2</v>
      </c>
      <c r="BS168" s="129">
        <f t="shared" ref="BS168" si="1719">K168/K188</f>
        <v>0.17001774098166766</v>
      </c>
      <c r="BT168" s="130">
        <f t="shared" ref="BT168" si="1720">L168/L188</f>
        <v>5.0656037203122402E-2</v>
      </c>
      <c r="BU168" s="128">
        <f t="shared" ref="BU168" si="1721">M168/M188</f>
        <v>0.14939627245571963</v>
      </c>
      <c r="BV168" s="132">
        <f t="shared" ref="BV168" si="1722">N168/N188</f>
        <v>7.5173991800934314E-2</v>
      </c>
      <c r="BW168" s="133">
        <f t="shared" ref="BW168" si="1723">O168/O188</f>
        <v>0.11276473955352032</v>
      </c>
      <c r="BX168" s="128">
        <f t="shared" ref="BX168" si="1724">P168/P188</f>
        <v>0.10580667746028968</v>
      </c>
      <c r="BY168" s="129">
        <f t="shared" ref="BY168" si="1725">Q168/Q188</f>
        <v>9.8121634047024828E-2</v>
      </c>
      <c r="BZ168" s="130">
        <f t="shared" ref="BZ168" si="1726">R168/R188</f>
        <v>0.10380837765441205</v>
      </c>
      <c r="CA168" s="131">
        <f t="shared" ref="CA168" si="1727">S168/S188</f>
        <v>7.7395052619315757E-2</v>
      </c>
      <c r="CB168" s="128">
        <f t="shared" ref="CB168" si="1728">T168/T188</f>
        <v>5.0654450261780108E-2</v>
      </c>
      <c r="CC168" s="129">
        <f t="shared" ref="CC168" si="1729">U168/U188</f>
        <v>0.1879652605459057</v>
      </c>
      <c r="CD168" s="130">
        <f t="shared" ref="CD168" si="1730">V168/V188</f>
        <v>4.60702472830367E-2</v>
      </c>
      <c r="CE168" s="131">
        <f t="shared" ref="CE168" si="1731">W168/W188</f>
        <v>0.1105403884041655</v>
      </c>
      <c r="CF168" s="128">
        <f t="shared" ref="CF168" si="1732">X168/X188</f>
        <v>8.7040175912776588E-2</v>
      </c>
      <c r="CG168" s="129">
        <f t="shared" ref="CG168" si="1733">Y168/Y188</f>
        <v>0.14085036057692307</v>
      </c>
      <c r="CH168" s="130">
        <f t="shared" ref="CH168" si="1734">Z168/Z188</f>
        <v>9.7862112586970265E-2</v>
      </c>
      <c r="CI168" s="128">
        <f t="shared" ref="CI168" si="1735">AA168/AA188</f>
        <v>6.2327555712769718E-2</v>
      </c>
      <c r="CJ168" s="134">
        <f t="shared" ref="CJ168" si="1736">AB168/AB188</f>
        <v>9.2022025466946156E-2</v>
      </c>
      <c r="CK168" s="135">
        <f t="shared" ref="CK168" si="1737">AC168/AC188</f>
        <v>9.0965567875901279E-2</v>
      </c>
    </row>
    <row r="169" spans="1:89" ht="13.5" thickBot="1" x14ac:dyDescent="0.25">
      <c r="A169" s="136" t="s">
        <v>21</v>
      </c>
      <c r="B169" s="175">
        <v>2387</v>
      </c>
      <c r="C169" s="176">
        <v>1157</v>
      </c>
      <c r="D169" s="177">
        <v>996</v>
      </c>
      <c r="E169" s="178">
        <v>878</v>
      </c>
      <c r="F169" s="175">
        <v>2169</v>
      </c>
      <c r="G169" s="179">
        <v>1177</v>
      </c>
      <c r="H169" s="177">
        <v>3263</v>
      </c>
      <c r="I169" s="178">
        <v>2178</v>
      </c>
      <c r="J169" s="175">
        <v>235</v>
      </c>
      <c r="K169" s="179">
        <v>868</v>
      </c>
      <c r="L169" s="177">
        <v>1016</v>
      </c>
      <c r="M169" s="175">
        <v>3174</v>
      </c>
      <c r="N169" s="180">
        <v>2501</v>
      </c>
      <c r="O169" s="181">
        <v>4046</v>
      </c>
      <c r="P169" s="175">
        <v>1746</v>
      </c>
      <c r="Q169" s="179">
        <v>1875</v>
      </c>
      <c r="R169" s="177">
        <v>2234</v>
      </c>
      <c r="S169" s="178">
        <v>1515</v>
      </c>
      <c r="T169" s="175">
        <v>282</v>
      </c>
      <c r="U169" s="179">
        <v>1156</v>
      </c>
      <c r="V169" s="177">
        <v>952</v>
      </c>
      <c r="W169" s="178">
        <v>2479</v>
      </c>
      <c r="X169" s="175">
        <v>1506</v>
      </c>
      <c r="Y169" s="179">
        <v>1729</v>
      </c>
      <c r="Z169" s="177">
        <v>3056</v>
      </c>
      <c r="AA169" s="175">
        <v>2559</v>
      </c>
      <c r="AB169" s="156">
        <f t="shared" si="1627"/>
        <v>22343</v>
      </c>
      <c r="AC169" s="157">
        <f t="shared" si="1628"/>
        <v>24791</v>
      </c>
      <c r="AE169" s="232" t="s">
        <v>85</v>
      </c>
      <c r="BI169" s="136" t="s">
        <v>21</v>
      </c>
      <c r="BJ169" s="128">
        <f>B169/B188</f>
        <v>9.0457783841139908E-2</v>
      </c>
      <c r="BK169" s="129">
        <f t="shared" ref="BK169" si="1738">C169/C188</f>
        <v>4.2974408498309996E-2</v>
      </c>
      <c r="BL169" s="130">
        <f t="shared" ref="BL169" si="1739">D169/D188</f>
        <v>7.6450721522873813E-2</v>
      </c>
      <c r="BM169" s="131">
        <f t="shared" ref="BM169" si="1740">E169/E188</f>
        <v>7.0088608605412314E-2</v>
      </c>
      <c r="BN169" s="128">
        <f t="shared" ref="BN169" si="1741">F169/F188</f>
        <v>8.2452672394130622E-2</v>
      </c>
      <c r="BO169" s="129">
        <f t="shared" ref="BO169" si="1742">G169/G188</f>
        <v>5.0065932196180184E-2</v>
      </c>
      <c r="BP169" s="130">
        <f t="shared" ref="BP169" si="1743">H169/H188</f>
        <v>8.3789127699458177E-2</v>
      </c>
      <c r="BQ169" s="131">
        <f t="shared" ref="BQ169" si="1744">I169/I188</f>
        <v>5.1243441639413689E-2</v>
      </c>
      <c r="BR169" s="128">
        <f t="shared" ref="BR169" si="1745">J169/J188</f>
        <v>3.9675839945973325E-2</v>
      </c>
      <c r="BS169" s="129">
        <f t="shared" ref="BS169" si="1746">K169/K188</f>
        <v>0.12832643406268479</v>
      </c>
      <c r="BT169" s="130">
        <f t="shared" ref="BT169" si="1747">L169/L188</f>
        <v>4.218568344128882E-2</v>
      </c>
      <c r="BU169" s="128">
        <f t="shared" ref="BU169" si="1748">M169/M188</f>
        <v>0.13353527704152468</v>
      </c>
      <c r="BV169" s="132">
        <f t="shared" ref="BV169" si="1749">N169/N188</f>
        <v>5.9610067689960911E-2</v>
      </c>
      <c r="BW169" s="133">
        <f t="shared" ref="BW169" si="1750">O169/O188</f>
        <v>9.6498759778668189E-2</v>
      </c>
      <c r="BX169" s="128">
        <f t="shared" ref="BX169" si="1751">P169/P188</f>
        <v>7.6401347744278647E-2</v>
      </c>
      <c r="BY169" s="129">
        <f t="shared" ref="BY169" si="1752">Q169/Q188</f>
        <v>8.2096414028635226E-2</v>
      </c>
      <c r="BZ169" s="130">
        <f t="shared" ref="BZ169" si="1753">R169/R188</f>
        <v>8.6726969214643429E-2</v>
      </c>
      <c r="CA169" s="131">
        <f t="shared" ref="CA169" si="1754">S169/S188</f>
        <v>5.883266669255563E-2</v>
      </c>
      <c r="CB169" s="128">
        <f t="shared" ref="CB169" si="1755">T169/T188</f>
        <v>3.6910994764397909E-2</v>
      </c>
      <c r="CC169" s="129">
        <f t="shared" ref="CC169" si="1756">U169/U188</f>
        <v>0.143424317617866</v>
      </c>
      <c r="CD169" s="130">
        <f t="shared" ref="CD169" si="1757">V169/V188</f>
        <v>3.7486218302094816E-2</v>
      </c>
      <c r="CE169" s="131">
        <f t="shared" ref="CE169" si="1758">W169/W188</f>
        <v>8.7215029552490858E-2</v>
      </c>
      <c r="CF169" s="128">
        <f t="shared" ref="CF169" si="1759">X169/X188</f>
        <v>6.8990792065600812E-2</v>
      </c>
      <c r="CG169" s="129">
        <f t="shared" ref="CG169" si="1760">Y169/Y188</f>
        <v>0.1298828125</v>
      </c>
      <c r="CH169" s="130">
        <f t="shared" ref="CH169" si="1761">Z169/Z188</f>
        <v>7.7318153067678683E-2</v>
      </c>
      <c r="CI169" s="128">
        <f t="shared" ref="CI169" si="1762">AA169/AA188</f>
        <v>6.0346657233816769E-2</v>
      </c>
      <c r="CJ169" s="134">
        <f t="shared" ref="CJ169" si="1763">AB169/AB188</f>
        <v>6.9902699996871376E-2</v>
      </c>
      <c r="CK169" s="135">
        <f t="shared" ref="CK169" si="1764">AC169/AC188</f>
        <v>7.7784471344214567E-2</v>
      </c>
    </row>
    <row r="170" spans="1:89" ht="14.25" thickTop="1" thickBot="1" x14ac:dyDescent="0.25">
      <c r="A170" s="145" t="s">
        <v>22</v>
      </c>
      <c r="B170" s="182">
        <v>1783</v>
      </c>
      <c r="C170" s="183">
        <v>1045</v>
      </c>
      <c r="D170" s="184">
        <v>669</v>
      </c>
      <c r="E170" s="185">
        <v>650</v>
      </c>
      <c r="F170" s="182">
        <v>1837</v>
      </c>
      <c r="G170" s="186">
        <v>976</v>
      </c>
      <c r="H170" s="184">
        <v>2574</v>
      </c>
      <c r="I170" s="185">
        <v>1931</v>
      </c>
      <c r="J170" s="182">
        <v>203</v>
      </c>
      <c r="K170" s="186">
        <v>677</v>
      </c>
      <c r="L170" s="184">
        <v>780</v>
      </c>
      <c r="M170" s="182">
        <v>2119</v>
      </c>
      <c r="N170" s="187">
        <v>1950</v>
      </c>
      <c r="O170" s="188">
        <v>2933</v>
      </c>
      <c r="P170" s="182">
        <v>1204</v>
      </c>
      <c r="Q170" s="186">
        <v>1227</v>
      </c>
      <c r="R170" s="184">
        <v>1700</v>
      </c>
      <c r="S170" s="185">
        <v>1150</v>
      </c>
      <c r="T170" s="182">
        <v>225</v>
      </c>
      <c r="U170" s="186">
        <v>539</v>
      </c>
      <c r="V170" s="184">
        <v>741</v>
      </c>
      <c r="W170" s="185">
        <v>2026</v>
      </c>
      <c r="X170" s="182">
        <v>1103</v>
      </c>
      <c r="Y170" s="186">
        <v>762</v>
      </c>
      <c r="Z170" s="184">
        <v>2448</v>
      </c>
      <c r="AA170" s="182">
        <v>1784</v>
      </c>
      <c r="AB170" s="156">
        <f t="shared" si="1627"/>
        <v>17217</v>
      </c>
      <c r="AC170" s="157">
        <f t="shared" si="1628"/>
        <v>17819</v>
      </c>
      <c r="AE170" s="299" t="s">
        <v>0</v>
      </c>
      <c r="AF170" s="301" t="s">
        <v>1</v>
      </c>
      <c r="AG170" s="302"/>
      <c r="AH170" s="301" t="s">
        <v>2</v>
      </c>
      <c r="AI170" s="302"/>
      <c r="AJ170" s="301" t="s">
        <v>3</v>
      </c>
      <c r="AK170" s="302"/>
      <c r="AL170" s="301" t="s">
        <v>4</v>
      </c>
      <c r="AM170" s="302"/>
      <c r="AN170" s="301" t="s">
        <v>5</v>
      </c>
      <c r="AO170" s="302"/>
      <c r="AP170" s="301" t="s">
        <v>6</v>
      </c>
      <c r="AQ170" s="302"/>
      <c r="AR170" s="301" t="s">
        <v>7</v>
      </c>
      <c r="AS170" s="302"/>
      <c r="AT170" s="301" t="s">
        <v>8</v>
      </c>
      <c r="AU170" s="302"/>
      <c r="AV170" s="301" t="s">
        <v>9</v>
      </c>
      <c r="AW170" s="302"/>
      <c r="AX170" s="301" t="s">
        <v>10</v>
      </c>
      <c r="AY170" s="302"/>
      <c r="AZ170" s="301" t="s">
        <v>11</v>
      </c>
      <c r="BA170" s="302"/>
      <c r="BB170" s="301" t="s">
        <v>12</v>
      </c>
      <c r="BC170" s="302"/>
      <c r="BD170" s="304" t="s">
        <v>40</v>
      </c>
      <c r="BE170" s="305"/>
      <c r="BF170" s="306" t="s">
        <v>41</v>
      </c>
      <c r="BG170" s="307"/>
      <c r="BI170" s="145" t="s">
        <v>22</v>
      </c>
      <c r="BJ170" s="128">
        <f>B170/B188</f>
        <v>6.7568591784144302E-2</v>
      </c>
      <c r="BK170" s="129">
        <f t="shared" ref="BK170" si="1765">C170/C188</f>
        <v>3.8814396612561752E-2</v>
      </c>
      <c r="BL170" s="130">
        <f t="shared" ref="BL170" si="1766">D170/D188</f>
        <v>5.13509364445809E-2</v>
      </c>
      <c r="BM170" s="131">
        <f t="shared" ref="BM170" si="1767">E170/E188</f>
        <v>5.1887922088289296E-2</v>
      </c>
      <c r="BN170" s="128">
        <f t="shared" ref="BN170" si="1768">F170/F188</f>
        <v>6.9831977495628375E-2</v>
      </c>
      <c r="BO170" s="129">
        <f t="shared" ref="BO170" si="1769">G170/G188</f>
        <v>4.1516015143136673E-2</v>
      </c>
      <c r="BP170" s="130">
        <f t="shared" ref="BP170" si="1770">H170/H188</f>
        <v>6.6096602727062637E-2</v>
      </c>
      <c r="BQ170" s="131">
        <f t="shared" ref="BQ170" si="1771">I170/I188</f>
        <v>4.5432087146789639E-2</v>
      </c>
      <c r="BR170" s="128">
        <f t="shared" ref="BR170" si="1772">J170/J188</f>
        <v>3.4273172378862064E-2</v>
      </c>
      <c r="BS170" s="129">
        <f t="shared" ref="BS170" si="1773">K170/K188</f>
        <v>0.10008870490833827</v>
      </c>
      <c r="BT170" s="130">
        <f t="shared" ref="BT170" si="1774">L170/L188</f>
        <v>3.2386646736422518E-2</v>
      </c>
      <c r="BU170" s="128">
        <f t="shared" ref="BU170" si="1775">M170/M188</f>
        <v>8.9149732845302712E-2</v>
      </c>
      <c r="BV170" s="132">
        <f t="shared" ref="BV170" si="1776">N170/N188</f>
        <v>4.6477261893412149E-2</v>
      </c>
      <c r="BW170" s="133">
        <f t="shared" ref="BW170" si="1777">O170/O188</f>
        <v>6.9953253195954967E-2</v>
      </c>
      <c r="BX170" s="128">
        <f t="shared" ref="BX170" si="1778">P170/P188</f>
        <v>5.2684549074519756E-2</v>
      </c>
      <c r="BY170" s="129">
        <f t="shared" ref="BY170" si="1779">Q170/Q188</f>
        <v>5.3723893340338891E-2</v>
      </c>
      <c r="BZ170" s="130">
        <f t="shared" ref="BZ170" si="1780">R170/R188</f>
        <v>6.5996350790015146E-2</v>
      </c>
      <c r="CA170" s="131">
        <f t="shared" ref="CA170" si="1781">S170/S188</f>
        <v>4.4658459865636289E-2</v>
      </c>
      <c r="CB170" s="128">
        <f t="shared" ref="CB170" si="1782">T170/T188</f>
        <v>2.9450261780104712E-2</v>
      </c>
      <c r="CC170" s="129">
        <f t="shared" ref="CC170" si="1783">U170/U188</f>
        <v>6.6873449131513649E-2</v>
      </c>
      <c r="CD170" s="130">
        <f t="shared" ref="CD170" si="1784">V170/V188</f>
        <v>2.9177823279256575E-2</v>
      </c>
      <c r="CE170" s="131">
        <f t="shared" ref="CE170" si="1785">W170/W188</f>
        <v>7.1277793414016327E-2</v>
      </c>
      <c r="CF170" s="128">
        <f t="shared" ref="CF170" si="1786">X170/X188</f>
        <v>5.0529112648311877E-2</v>
      </c>
      <c r="CG170" s="129">
        <f t="shared" ref="CG170" si="1787">Y170/Y188</f>
        <v>5.7241586538461536E-2</v>
      </c>
      <c r="CH170" s="130">
        <f t="shared" ref="CH170" si="1788">Z170/Z188</f>
        <v>6.1935483870967742E-2</v>
      </c>
      <c r="CI170" s="128">
        <f t="shared" ref="CI170" si="1789">AA170/AA188</f>
        <v>4.2070510553000824E-2</v>
      </c>
      <c r="CJ170" s="134">
        <f t="shared" ref="CJ170" si="1790">AB170/AB188</f>
        <v>5.3865406876701188E-2</v>
      </c>
      <c r="CK170" s="135">
        <f t="shared" ref="CK170" si="1791">AC170/AC188</f>
        <v>5.590905953299824E-2</v>
      </c>
    </row>
    <row r="171" spans="1:89" ht="15" thickTop="1" thickBot="1" x14ac:dyDescent="0.3">
      <c r="A171" s="136" t="s">
        <v>23</v>
      </c>
      <c r="B171" s="175">
        <v>1237</v>
      </c>
      <c r="C171" s="176">
        <v>952</v>
      </c>
      <c r="D171" s="177">
        <v>539</v>
      </c>
      <c r="E171" s="178">
        <v>445</v>
      </c>
      <c r="F171" s="175">
        <v>1424</v>
      </c>
      <c r="G171" s="179">
        <v>695</v>
      </c>
      <c r="H171" s="177">
        <v>1952</v>
      </c>
      <c r="I171" s="178">
        <v>1583</v>
      </c>
      <c r="J171" s="175">
        <v>230</v>
      </c>
      <c r="K171" s="179">
        <v>546</v>
      </c>
      <c r="L171" s="177">
        <v>748</v>
      </c>
      <c r="M171" s="175">
        <v>1314</v>
      </c>
      <c r="N171" s="180">
        <v>1510</v>
      </c>
      <c r="O171" s="181">
        <v>2139</v>
      </c>
      <c r="P171" s="175">
        <v>989</v>
      </c>
      <c r="Q171" s="179">
        <v>875</v>
      </c>
      <c r="R171" s="177">
        <v>1351</v>
      </c>
      <c r="S171" s="178">
        <v>1115</v>
      </c>
      <c r="T171" s="175">
        <v>290</v>
      </c>
      <c r="U171" s="179">
        <v>339</v>
      </c>
      <c r="V171" s="177">
        <v>635</v>
      </c>
      <c r="W171" s="178">
        <v>1743</v>
      </c>
      <c r="X171" s="175">
        <v>861</v>
      </c>
      <c r="Y171" s="179">
        <v>640</v>
      </c>
      <c r="Z171" s="177">
        <v>1945</v>
      </c>
      <c r="AA171" s="175">
        <v>2316</v>
      </c>
      <c r="AB171" s="156">
        <f t="shared" si="1627"/>
        <v>13711</v>
      </c>
      <c r="AC171" s="157">
        <f t="shared" si="1628"/>
        <v>14702</v>
      </c>
      <c r="AE171" s="300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4.687736850083371E-2</v>
      </c>
      <c r="BK171" s="129">
        <f t="shared" ref="BK171" si="1792">C171/C188</f>
        <v>3.5360101028860086E-2</v>
      </c>
      <c r="BL171" s="130">
        <f t="shared" ref="BL171" si="1793">D171/D188</f>
        <v>4.1372428615290141E-2</v>
      </c>
      <c r="BM171" s="131">
        <f t="shared" ref="BM171" si="1794">E171/E188</f>
        <v>3.5523269737367288E-2</v>
      </c>
      <c r="BN171" s="128">
        <f t="shared" ref="BN171" si="1795">F171/F188</f>
        <v>5.4132137155021666E-2</v>
      </c>
      <c r="BO171" s="129">
        <f t="shared" ref="BO171" si="1796">G171/G188</f>
        <v>2.9563146029180313E-2</v>
      </c>
      <c r="BP171" s="130">
        <f t="shared" ref="BP171" si="1797">H171/H188</f>
        <v>5.0124540995814398E-2</v>
      </c>
      <c r="BQ171" s="131">
        <f t="shared" ref="BQ171" si="1798">I171/I188</f>
        <v>3.7244429804954945E-2</v>
      </c>
      <c r="BR171" s="128">
        <f t="shared" ref="BR171" si="1799">J171/J188</f>
        <v>3.8831673138612188E-2</v>
      </c>
      <c r="BS171" s="129">
        <f t="shared" ref="BS171" si="1800">K171/K188</f>
        <v>8.0721466587817856E-2</v>
      </c>
      <c r="BT171" s="130">
        <f t="shared" ref="BT171" si="1801">L171/L188</f>
        <v>3.1057963793389803E-2</v>
      </c>
      <c r="BU171" s="128">
        <f t="shared" ref="BU171" si="1802">M171/M188</f>
        <v>5.5282090117379779E-2</v>
      </c>
      <c r="BV171" s="132">
        <f t="shared" ref="BV171" si="1803">N171/N188</f>
        <v>3.5990084850796071E-2</v>
      </c>
      <c r="BW171" s="133">
        <f t="shared" ref="BW171" si="1804">O171/O188</f>
        <v>5.1016027475672583E-2</v>
      </c>
      <c r="BX171" s="128">
        <f t="shared" ref="BX171" si="1805">P171/P188</f>
        <v>4.3276593882641226E-2</v>
      </c>
      <c r="BY171" s="129">
        <f t="shared" ref="BY171" si="1806">Q171/Q188</f>
        <v>3.8311659880029776E-2</v>
      </c>
      <c r="BZ171" s="130">
        <f t="shared" ref="BZ171" si="1807">R171/R188</f>
        <v>5.2447688186653206E-2</v>
      </c>
      <c r="CA171" s="131">
        <f t="shared" ref="CA171" si="1808">S171/S188</f>
        <v>4.3299289347986485E-2</v>
      </c>
      <c r="CB171" s="128">
        <f t="shared" ref="CB171" si="1809">T171/T188</f>
        <v>3.7958115183246072E-2</v>
      </c>
      <c r="CC171" s="129">
        <f t="shared" ref="CC171" si="1810">U171/U188</f>
        <v>4.2059553349875933E-2</v>
      </c>
      <c r="CD171" s="130">
        <f t="shared" ref="CD171" si="1811">V171/V188</f>
        <v>2.500393762797291E-2</v>
      </c>
      <c r="CE171" s="131">
        <f t="shared" ref="CE171" si="1812">W171/W188</f>
        <v>6.1321418519560932E-2</v>
      </c>
      <c r="CF171" s="128">
        <f t="shared" ref="CF171" si="1813">X171/X188</f>
        <v>3.9442942874158227E-2</v>
      </c>
      <c r="CG171" s="129">
        <f t="shared" ref="CG171" si="1814">Y171/Y188</f>
        <v>4.807692307692308E-2</v>
      </c>
      <c r="CH171" s="130">
        <f t="shared" ref="CH171" si="1815">Z171/Z188</f>
        <v>4.9209361163820367E-2</v>
      </c>
      <c r="CI171" s="128">
        <f t="shared" ref="CI171" si="1816">AA171/AA188</f>
        <v>5.4616200919702866E-2</v>
      </c>
      <c r="CJ171" s="134">
        <f t="shared" ref="CJ171" si="1817">AB171/AB188</f>
        <v>4.2896474048118138E-2</v>
      </c>
      <c r="CK171" s="135">
        <f t="shared" ref="CK171" si="1818">AC171/AC188</f>
        <v>4.612913144700264E-2</v>
      </c>
    </row>
    <row r="172" spans="1:89" ht="13.5" thickTop="1" x14ac:dyDescent="0.2">
      <c r="A172" s="145" t="s">
        <v>24</v>
      </c>
      <c r="B172" s="189">
        <v>1128</v>
      </c>
      <c r="C172" s="183">
        <v>1080</v>
      </c>
      <c r="D172" s="184">
        <v>526</v>
      </c>
      <c r="E172" s="185">
        <v>512</v>
      </c>
      <c r="F172" s="182">
        <v>1389</v>
      </c>
      <c r="G172" s="186">
        <v>637</v>
      </c>
      <c r="H172" s="184">
        <v>2001</v>
      </c>
      <c r="I172" s="185">
        <v>1668</v>
      </c>
      <c r="J172" s="182">
        <v>248</v>
      </c>
      <c r="K172" s="186">
        <v>304</v>
      </c>
      <c r="L172" s="184">
        <v>701</v>
      </c>
      <c r="M172" s="182">
        <v>1294</v>
      </c>
      <c r="N172" s="187">
        <v>1461</v>
      </c>
      <c r="O172" s="190">
        <v>2006</v>
      </c>
      <c r="P172" s="182">
        <v>1018</v>
      </c>
      <c r="Q172" s="186">
        <v>768</v>
      </c>
      <c r="R172" s="184">
        <v>1274</v>
      </c>
      <c r="S172" s="185">
        <v>884</v>
      </c>
      <c r="T172" s="182">
        <v>226</v>
      </c>
      <c r="U172" s="186">
        <v>306</v>
      </c>
      <c r="V172" s="184">
        <v>659</v>
      </c>
      <c r="W172" s="191">
        <v>1487</v>
      </c>
      <c r="X172" s="182">
        <v>861</v>
      </c>
      <c r="Y172" s="186">
        <v>412</v>
      </c>
      <c r="Z172" s="184">
        <v>1875</v>
      </c>
      <c r="AA172" s="182">
        <v>1771</v>
      </c>
      <c r="AB172" s="156">
        <f t="shared" si="1627"/>
        <v>13367</v>
      </c>
      <c r="AC172" s="157">
        <f t="shared" si="1628"/>
        <v>13129</v>
      </c>
      <c r="AE172" s="235" t="str">
        <f>$AE$17</f>
        <v>17:00 - 17:59</v>
      </c>
      <c r="AF172" s="125">
        <f t="shared" ref="AF172:AU173" si="1819">SUMIF($A$9:$A$32,$AE172,B$164:B$187)</f>
        <v>1356</v>
      </c>
      <c r="AG172" s="172">
        <f t="shared" si="1819"/>
        <v>3222</v>
      </c>
      <c r="AH172" s="126">
        <f t="shared" si="1819"/>
        <v>1202</v>
      </c>
      <c r="AI172" s="166">
        <f t="shared" si="1819"/>
        <v>1109</v>
      </c>
      <c r="AJ172" s="125">
        <f t="shared" si="1819"/>
        <v>1266</v>
      </c>
      <c r="AK172" s="127">
        <f t="shared" si="1819"/>
        <v>2585</v>
      </c>
      <c r="AL172" s="126">
        <f t="shared" si="1819"/>
        <v>2356</v>
      </c>
      <c r="AM172" s="166">
        <f t="shared" si="1819"/>
        <v>4662</v>
      </c>
      <c r="AN172" s="125">
        <f t="shared" si="1819"/>
        <v>1030</v>
      </c>
      <c r="AO172" s="127">
        <f t="shared" si="1819"/>
        <v>277</v>
      </c>
      <c r="AP172" s="126">
        <f t="shared" si="1819"/>
        <v>3260</v>
      </c>
      <c r="AQ172" s="125">
        <f t="shared" si="1819"/>
        <v>839</v>
      </c>
      <c r="AR172" s="165">
        <f t="shared" si="1819"/>
        <v>4288</v>
      </c>
      <c r="AS172" s="167">
        <f t="shared" si="1819"/>
        <v>2299</v>
      </c>
      <c r="AT172" s="125">
        <f t="shared" si="1819"/>
        <v>2117</v>
      </c>
      <c r="AU172" s="127">
        <f t="shared" si="1819"/>
        <v>1758</v>
      </c>
      <c r="AV172" s="126">
        <f t="shared" ref="AP172:BE173" si="1820">SUMIF($A$9:$A$32,$AE172,R$164:R$187)</f>
        <v>1755</v>
      </c>
      <c r="AW172" s="166">
        <f t="shared" si="1820"/>
        <v>2363</v>
      </c>
      <c r="AX172" s="125">
        <f t="shared" si="1820"/>
        <v>1272</v>
      </c>
      <c r="AY172" s="127">
        <f t="shared" si="1820"/>
        <v>245</v>
      </c>
      <c r="AZ172" s="126">
        <f t="shared" si="1820"/>
        <v>3073</v>
      </c>
      <c r="BA172" s="166">
        <f t="shared" si="1820"/>
        <v>1532</v>
      </c>
      <c r="BB172" s="125">
        <f t="shared" si="1820"/>
        <v>2358</v>
      </c>
      <c r="BC172" s="127">
        <f t="shared" si="1820"/>
        <v>764</v>
      </c>
      <c r="BD172" s="170">
        <f t="shared" si="1820"/>
        <v>2955</v>
      </c>
      <c r="BE172" s="171">
        <f t="shared" si="1820"/>
        <v>4261</v>
      </c>
      <c r="BF172" s="156">
        <f>AF172+AH172+AJ172+AL172+AN172+AP172+AR172+AT172+AV172+AX172+AZ172+BB172+BD172</f>
        <v>28288</v>
      </c>
      <c r="BG172" s="157">
        <f>AG172+AI172+AK172+AM172+AO172+AQ172+AS172+AU172+AW172+AY172+BA172+BC172+BE172</f>
        <v>25916</v>
      </c>
      <c r="BI172" s="145" t="s">
        <v>24</v>
      </c>
      <c r="BJ172" s="128">
        <f>B172/B188</f>
        <v>4.2746703046839474E-2</v>
      </c>
      <c r="BK172" s="129">
        <f t="shared" ref="BK172" si="1821">C172/C188</f>
        <v>4.0114400326858077E-2</v>
      </c>
      <c r="BL172" s="130">
        <f t="shared" ref="BL172" si="1822">D172/D188</f>
        <v>4.0374577832361071E-2</v>
      </c>
      <c r="BM172" s="131">
        <f t="shared" ref="BM172" si="1823">E172/E188</f>
        <v>4.0871717091083261E-2</v>
      </c>
      <c r="BN172" s="128">
        <f t="shared" ref="BN172" si="1824">F172/F188</f>
        <v>5.2801642210902458E-2</v>
      </c>
      <c r="BO172" s="129">
        <f t="shared" ref="BO172" si="1825">G172/G188</f>
        <v>2.7096005785018504E-2</v>
      </c>
      <c r="BP172" s="130">
        <f t="shared" ref="BP172" si="1826">H172/H188</f>
        <v>5.1382790231877362E-2</v>
      </c>
      <c r="BQ172" s="131">
        <f t="shared" ref="BQ172" si="1827">I172/I188</f>
        <v>3.9244288638449053E-2</v>
      </c>
      <c r="BR172" s="128">
        <f t="shared" ref="BR172" si="1828">J172/J188</f>
        <v>4.1870673645112273E-2</v>
      </c>
      <c r="BS172" s="129">
        <f t="shared" ref="BS172" si="1829">K172/K188</f>
        <v>4.49438202247191E-2</v>
      </c>
      <c r="BT172" s="130">
        <f t="shared" ref="BT172" si="1830">L172/L188</f>
        <v>2.9106460720810495E-2</v>
      </c>
      <c r="BU172" s="128">
        <f t="shared" ref="BU172" si="1831">M172/M188</f>
        <v>5.4440657999915855E-2</v>
      </c>
      <c r="BV172" s="132">
        <f t="shared" ref="BV172" si="1832">N172/N188</f>
        <v>3.4822194680141097E-2</v>
      </c>
      <c r="BW172" s="133">
        <f t="shared" ref="BW172" si="1833">O172/O188</f>
        <v>4.7843922915474145E-2</v>
      </c>
      <c r="BX172" s="128">
        <f t="shared" ref="BX172" si="1834">P172/P188</f>
        <v>4.4545573885266705E-2</v>
      </c>
      <c r="BY172" s="129">
        <f t="shared" ref="BY172" si="1835">Q172/Q188</f>
        <v>3.3626691186128987E-2</v>
      </c>
      <c r="BZ172" s="130">
        <f t="shared" ref="BZ172" si="1836">R172/R188</f>
        <v>4.9458441709693698E-2</v>
      </c>
      <c r="CA172" s="131">
        <f t="shared" ref="CA172" si="1837">S172/S188</f>
        <v>3.4328763931497808E-2</v>
      </c>
      <c r="CB172" s="128">
        <f t="shared" ref="CB172" si="1838">T172/T188</f>
        <v>2.9581151832460732E-2</v>
      </c>
      <c r="CC172" s="129">
        <f t="shared" ref="CC172" si="1839">U172/U188</f>
        <v>3.796526054590571E-2</v>
      </c>
      <c r="CD172" s="130">
        <f t="shared" ref="CD172" si="1840">V172/V188</f>
        <v>2.5948968341471097E-2</v>
      </c>
      <c r="CE172" s="131">
        <f t="shared" ref="CE172" si="1841">W172/W188</f>
        <v>5.2314945116802701E-2</v>
      </c>
      <c r="CF172" s="128">
        <f t="shared" ref="CF172" si="1842">X172/X188</f>
        <v>3.9442942874158227E-2</v>
      </c>
      <c r="CG172" s="129">
        <f t="shared" ref="CG172" si="1843">Y172/Y188</f>
        <v>3.0949519230769232E-2</v>
      </c>
      <c r="CH172" s="130">
        <f t="shared" ref="CH172" si="1844">Z172/Z188</f>
        <v>4.743833017077799E-2</v>
      </c>
      <c r="CI172" s="128">
        <f t="shared" ref="CI172" si="1845">AA172/AA188</f>
        <v>4.1763942931258104E-2</v>
      </c>
      <c r="CJ172" s="134">
        <f t="shared" ref="CJ172" si="1846">AB172/AB188</f>
        <v>4.1820229640521851E-2</v>
      </c>
      <c r="CK172" s="135">
        <f t="shared" ref="CK172" si="1847">AC172/AC188</f>
        <v>4.1193672069629823E-2</v>
      </c>
    </row>
    <row r="173" spans="1:89" x14ac:dyDescent="0.2">
      <c r="A173" s="136" t="s">
        <v>25</v>
      </c>
      <c r="B173" s="192">
        <v>1098</v>
      </c>
      <c r="C173" s="176">
        <v>1000</v>
      </c>
      <c r="D173" s="177">
        <v>488</v>
      </c>
      <c r="E173" s="178">
        <v>478</v>
      </c>
      <c r="F173" s="175">
        <v>1300</v>
      </c>
      <c r="G173" s="179">
        <v>652</v>
      </c>
      <c r="H173" s="177">
        <v>1874</v>
      </c>
      <c r="I173" s="178">
        <v>1711</v>
      </c>
      <c r="J173" s="175">
        <v>223</v>
      </c>
      <c r="K173" s="176">
        <v>280</v>
      </c>
      <c r="L173" s="177">
        <v>699</v>
      </c>
      <c r="M173" s="175">
        <v>1285</v>
      </c>
      <c r="N173" s="180">
        <v>1558</v>
      </c>
      <c r="O173" s="193">
        <v>1890</v>
      </c>
      <c r="P173" s="175">
        <v>984</v>
      </c>
      <c r="Q173" s="176">
        <v>763</v>
      </c>
      <c r="R173" s="177">
        <v>1178</v>
      </c>
      <c r="S173" s="178">
        <v>1070</v>
      </c>
      <c r="T173" s="184">
        <v>208</v>
      </c>
      <c r="U173" s="175">
        <v>277</v>
      </c>
      <c r="V173" s="177">
        <v>699</v>
      </c>
      <c r="W173" s="194">
        <v>1435</v>
      </c>
      <c r="X173" s="175">
        <v>736</v>
      </c>
      <c r="Y173" s="179">
        <v>498</v>
      </c>
      <c r="Z173" s="177">
        <v>1893</v>
      </c>
      <c r="AA173" s="175">
        <v>2177</v>
      </c>
      <c r="AB173" s="156">
        <f t="shared" si="1627"/>
        <v>12938</v>
      </c>
      <c r="AC173" s="157">
        <f t="shared" si="1628"/>
        <v>13516</v>
      </c>
      <c r="AE173" s="237" t="str">
        <f>$AE$18</f>
        <v>18:00 - 18:59</v>
      </c>
      <c r="AF173" s="125">
        <f t="shared" si="1819"/>
        <v>1565</v>
      </c>
      <c r="AG173" s="176">
        <f t="shared" si="1819"/>
        <v>4052</v>
      </c>
      <c r="AH173" s="177">
        <f t="shared" si="1819"/>
        <v>984</v>
      </c>
      <c r="AI173" s="178">
        <f t="shared" si="1819"/>
        <v>1432</v>
      </c>
      <c r="AJ173" s="238">
        <f t="shared" si="1819"/>
        <v>1228</v>
      </c>
      <c r="AK173" s="179">
        <f t="shared" si="1819"/>
        <v>2810</v>
      </c>
      <c r="AL173" s="177">
        <f t="shared" si="1819"/>
        <v>2444</v>
      </c>
      <c r="AM173" s="178">
        <f t="shared" si="1819"/>
        <v>5098</v>
      </c>
      <c r="AN173" s="238">
        <f t="shared" si="1819"/>
        <v>711</v>
      </c>
      <c r="AO173" s="179">
        <f t="shared" si="1819"/>
        <v>298</v>
      </c>
      <c r="AP173" s="177">
        <f t="shared" si="1820"/>
        <v>3311</v>
      </c>
      <c r="AQ173" s="238">
        <f t="shared" si="1820"/>
        <v>954</v>
      </c>
      <c r="AR173" s="180">
        <f t="shared" si="1820"/>
        <v>4383</v>
      </c>
      <c r="AS173" s="181">
        <f t="shared" si="1820"/>
        <v>2712</v>
      </c>
      <c r="AT173" s="238">
        <f t="shared" si="1820"/>
        <v>1963</v>
      </c>
      <c r="AU173" s="179">
        <f t="shared" si="1820"/>
        <v>2079</v>
      </c>
      <c r="AV173" s="177">
        <f t="shared" si="1820"/>
        <v>1870</v>
      </c>
      <c r="AW173" s="178">
        <f t="shared" si="1820"/>
        <v>2661</v>
      </c>
      <c r="AX173" s="238">
        <f t="shared" si="1820"/>
        <v>1178</v>
      </c>
      <c r="AY173" s="179">
        <f t="shared" si="1820"/>
        <v>268</v>
      </c>
      <c r="AZ173" s="177">
        <f t="shared" si="1820"/>
        <v>3470</v>
      </c>
      <c r="BA173" s="178">
        <f t="shared" si="1820"/>
        <v>1656</v>
      </c>
      <c r="BB173" s="238">
        <f t="shared" si="1820"/>
        <v>2334</v>
      </c>
      <c r="BC173" s="179">
        <f t="shared" si="1820"/>
        <v>849</v>
      </c>
      <c r="BD173" s="177">
        <f t="shared" si="1820"/>
        <v>2672</v>
      </c>
      <c r="BE173" s="238">
        <f t="shared" si="1820"/>
        <v>4395</v>
      </c>
      <c r="BF173" s="158">
        <f>SUM(AF173,AH173,AJ173,AL173,AN173,AP173,AR173,AT173,AV173,AX173,AZ173,BB173,BD173)</f>
        <v>28113</v>
      </c>
      <c r="BG173" s="159">
        <f>SUM(AG173,AI173,AK173,AM173,AO173,AQ173,AS173,AU173,AW173,AY173,BA173,BC173,BE173)</f>
        <v>29264</v>
      </c>
      <c r="BI173" s="136" t="s">
        <v>25</v>
      </c>
      <c r="BJ173" s="128">
        <f>B173/B188</f>
        <v>4.1609822646657572E-2</v>
      </c>
      <c r="BK173" s="129">
        <f t="shared" ref="BK173" si="1848">C173/C188</f>
        <v>3.7142963265609327E-2</v>
      </c>
      <c r="BL173" s="130">
        <f t="shared" ref="BL173" si="1849">D173/D188</f>
        <v>3.7457783236106844E-2</v>
      </c>
      <c r="BM173" s="131">
        <f t="shared" ref="BM173" si="1850">E173/E188</f>
        <v>3.8157579628003514E-2</v>
      </c>
      <c r="BN173" s="128">
        <f t="shared" ref="BN173" si="1851">F173/F188</f>
        <v>4.9418383638713599E-2</v>
      </c>
      <c r="BO173" s="129">
        <f t="shared" ref="BO173" si="1852">G173/G188</f>
        <v>2.7734059296439663E-2</v>
      </c>
      <c r="BP173" s="130">
        <f t="shared" ref="BP173" si="1853">H173/H188</f>
        <v>4.8121613640448861E-2</v>
      </c>
      <c r="BQ173" s="131">
        <f t="shared" ref="BQ173" si="1854">I173/I188</f>
        <v>4.0255981930687246E-2</v>
      </c>
      <c r="BR173" s="128">
        <f t="shared" ref="BR173" si="1855">J173/J188</f>
        <v>3.7649839608306604E-2</v>
      </c>
      <c r="BS173" s="129">
        <f t="shared" ref="BS173" si="1856">K173/K188</f>
        <v>4.1395623891188643E-2</v>
      </c>
      <c r="BT173" s="130">
        <f t="shared" ref="BT173" si="1857">L173/L188</f>
        <v>2.9023418036870953E-2</v>
      </c>
      <c r="BU173" s="128">
        <f t="shared" ref="BU173" si="1858">M173/M188</f>
        <v>5.4062013547057093E-2</v>
      </c>
      <c r="BV173" s="132">
        <f t="shared" ref="BV173" si="1859">N173/N188</f>
        <v>3.713414052817237E-2</v>
      </c>
      <c r="BW173" s="133">
        <f t="shared" ref="BW173" si="1860">O173/O188</f>
        <v>4.5077275329135663E-2</v>
      </c>
      <c r="BX173" s="128">
        <f t="shared" ref="BX173" si="1861">P173/P188</f>
        <v>4.3057804227016147E-2</v>
      </c>
      <c r="BY173" s="129">
        <f t="shared" ref="BY173" si="1862">Q173/Q188</f>
        <v>3.340776741538596E-2</v>
      </c>
      <c r="BZ173" s="130">
        <f t="shared" ref="BZ173" si="1863">R173/R188</f>
        <v>4.5731588959198724E-2</v>
      </c>
      <c r="CA173" s="131">
        <f t="shared" ref="CA173" si="1864">S173/S188</f>
        <v>4.1551784396722455E-2</v>
      </c>
      <c r="CB173" s="128">
        <f t="shared" ref="CB173" si="1865">T173/T188</f>
        <v>2.7225130890052355E-2</v>
      </c>
      <c r="CC173" s="129">
        <f t="shared" ref="CC173" si="1866">U173/U188</f>
        <v>3.4367245657568241E-2</v>
      </c>
      <c r="CD173" s="130">
        <f t="shared" ref="CD173" si="1867">V173/V188</f>
        <v>2.7524019530634745E-2</v>
      </c>
      <c r="CE173" s="131">
        <f t="shared" ref="CE173" si="1868">W173/W188</f>
        <v>5.0485505206867433E-2</v>
      </c>
      <c r="CF173" s="128">
        <f t="shared" ref="CF173" si="1869">X173/X188</f>
        <v>3.3716615511475562E-2</v>
      </c>
      <c r="CG173" s="129">
        <f t="shared" ref="CG173" si="1870">Y173/Y188</f>
        <v>3.7409855769230768E-2</v>
      </c>
      <c r="CH173" s="130">
        <f t="shared" ref="CH173" si="1871">Z173/Z188</f>
        <v>4.7893738140417461E-2</v>
      </c>
      <c r="CI173" s="128">
        <f t="shared" ref="CI173" si="1872">AA173/AA188</f>
        <v>5.1338285579530712E-2</v>
      </c>
      <c r="CJ173" s="134">
        <f t="shared" ref="CJ173" si="1873">AB173/AB188</f>
        <v>4.0478052748490444E-2</v>
      </c>
      <c r="CK173" s="135">
        <f t="shared" ref="CK173" si="1874">AC173/AC188</f>
        <v>4.2407926856052762E-2</v>
      </c>
    </row>
    <row r="174" spans="1:89" ht="13.5" thickBot="1" x14ac:dyDescent="0.25">
      <c r="A174" s="145" t="s">
        <v>26</v>
      </c>
      <c r="B174" s="189">
        <v>1047</v>
      </c>
      <c r="C174" s="183">
        <v>921</v>
      </c>
      <c r="D174" s="184">
        <v>476</v>
      </c>
      <c r="E174" s="185">
        <v>433</v>
      </c>
      <c r="F174" s="182">
        <v>1006</v>
      </c>
      <c r="G174" s="186">
        <v>696</v>
      </c>
      <c r="H174" s="184">
        <v>1709</v>
      </c>
      <c r="I174" s="185">
        <v>1644</v>
      </c>
      <c r="J174" s="182">
        <v>247</v>
      </c>
      <c r="K174" s="183">
        <v>270</v>
      </c>
      <c r="L174" s="184">
        <v>812</v>
      </c>
      <c r="M174" s="182">
        <v>996</v>
      </c>
      <c r="N174" s="187">
        <v>1468</v>
      </c>
      <c r="O174" s="190">
        <v>1572</v>
      </c>
      <c r="P174" s="182">
        <v>919</v>
      </c>
      <c r="Q174" s="183">
        <v>781</v>
      </c>
      <c r="R174" s="184">
        <v>1099</v>
      </c>
      <c r="S174" s="185">
        <v>1027</v>
      </c>
      <c r="T174" s="182">
        <v>202</v>
      </c>
      <c r="U174" s="186">
        <v>256</v>
      </c>
      <c r="V174" s="184">
        <v>752</v>
      </c>
      <c r="W174" s="191">
        <v>1186</v>
      </c>
      <c r="X174" s="182">
        <v>705</v>
      </c>
      <c r="Y174" s="186">
        <v>418</v>
      </c>
      <c r="Z174" s="184">
        <v>1779</v>
      </c>
      <c r="AA174" s="182">
        <v>1691</v>
      </c>
      <c r="AB174" s="156">
        <f t="shared" si="1627"/>
        <v>12221</v>
      </c>
      <c r="AC174" s="157">
        <f t="shared" si="1628"/>
        <v>11891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3.9677125966348342E-2</v>
      </c>
      <c r="BK174" s="129">
        <f t="shared" ref="BK174" si="1875">C174/C188</f>
        <v>3.4208669167626195E-2</v>
      </c>
      <c r="BL174" s="130">
        <f t="shared" ref="BL174" si="1876">D174/D188</f>
        <v>3.6536690205710778E-2</v>
      </c>
      <c r="BM174" s="131">
        <f t="shared" ref="BM174" si="1877">E174/E188</f>
        <v>3.4565338868045026E-2</v>
      </c>
      <c r="BN174" s="128">
        <f t="shared" ref="BN174" si="1878">F174/F188</f>
        <v>3.8242226108112218E-2</v>
      </c>
      <c r="BO174" s="129">
        <f t="shared" ref="BO174" si="1879">G174/G188</f>
        <v>2.9605682929941726E-2</v>
      </c>
      <c r="BP174" s="130">
        <f t="shared" ref="BP174" si="1880">H174/H188</f>
        <v>4.3884651927175618E-2</v>
      </c>
      <c r="BQ174" s="131">
        <f t="shared" ref="BQ174" si="1881">I174/I188</f>
        <v>3.8679622614874246E-2</v>
      </c>
      <c r="BR174" s="128">
        <f t="shared" ref="BR174" si="1882">J174/J188</f>
        <v>4.1701840283640046E-2</v>
      </c>
      <c r="BS174" s="129">
        <f t="shared" ref="BS174" si="1883">K174/K188</f>
        <v>3.9917208752217624E-2</v>
      </c>
      <c r="BT174" s="130">
        <f t="shared" ref="BT174" si="1884">L174/L188</f>
        <v>3.3715329679455237E-2</v>
      </c>
      <c r="BU174" s="128">
        <f t="shared" ref="BU174" si="1885">M174/M188</f>
        <v>4.1903319449703394E-2</v>
      </c>
      <c r="BV174" s="132">
        <f t="shared" ref="BV174" si="1886">N174/N188</f>
        <v>3.498903613309181E-2</v>
      </c>
      <c r="BW174" s="133">
        <f t="shared" ref="BW174" si="1887">O174/O188</f>
        <v>3.7492844876931886E-2</v>
      </c>
      <c r="BX174" s="128">
        <f t="shared" ref="BX174" si="1888">P174/P188</f>
        <v>4.0213538703890078E-2</v>
      </c>
      <c r="BY174" s="129">
        <f t="shared" ref="BY174" si="1889">Q174/Q188</f>
        <v>3.4195892990060858E-2</v>
      </c>
      <c r="BZ174" s="130">
        <f t="shared" ref="BZ174" si="1890">R174/R188</f>
        <v>4.2664699716603909E-2</v>
      </c>
      <c r="CA174" s="131">
        <f t="shared" ref="CA174" si="1891">S174/S188</f>
        <v>3.9881946332181277E-2</v>
      </c>
      <c r="CB174" s="128">
        <f t="shared" ref="CB174" si="1892">T174/T188</f>
        <v>2.6439790575916229E-2</v>
      </c>
      <c r="CC174" s="129">
        <f t="shared" ref="CC174" si="1893">U174/U188</f>
        <v>3.1761786600496278E-2</v>
      </c>
      <c r="CD174" s="130">
        <f t="shared" ref="CD174" si="1894">V174/V188</f>
        <v>2.9610962356276579E-2</v>
      </c>
      <c r="CE174" s="131">
        <f t="shared" ref="CE174" si="1895">W174/W188</f>
        <v>4.1725302561215871E-2</v>
      </c>
      <c r="CF174" s="128">
        <f t="shared" ref="CF174" si="1896">X174/X188</f>
        <v>3.2296486325530255E-2</v>
      </c>
      <c r="CG174" s="129">
        <f t="shared" ref="CG174" si="1897">Y174/Y188</f>
        <v>3.1400240384615384E-2</v>
      </c>
      <c r="CH174" s="130">
        <f t="shared" ref="CH174" si="1898">Z174/Z188</f>
        <v>4.5009487666034152E-2</v>
      </c>
      <c r="CI174" s="128">
        <f t="shared" ref="CI174" si="1899">AA174/AA188</f>
        <v>3.9877372951302913E-2</v>
      </c>
      <c r="CJ174" s="134">
        <f t="shared" ref="CJ174" si="1900">AB174/AB188</f>
        <v>3.8234834026843537E-2</v>
      </c>
      <c r="CK174" s="135">
        <f t="shared" ref="CK174" si="1901">AC174/AC188</f>
        <v>3.7309311796783325E-2</v>
      </c>
    </row>
    <row r="175" spans="1:89" ht="14.25" thickTop="1" thickBot="1" x14ac:dyDescent="0.25">
      <c r="A175" s="136" t="s">
        <v>27</v>
      </c>
      <c r="B175" s="192">
        <v>925</v>
      </c>
      <c r="C175" s="176">
        <v>1112</v>
      </c>
      <c r="D175" s="177">
        <v>458</v>
      </c>
      <c r="E175" s="178">
        <v>442</v>
      </c>
      <c r="F175" s="175">
        <v>854</v>
      </c>
      <c r="G175" s="179">
        <v>898</v>
      </c>
      <c r="H175" s="177">
        <v>1664</v>
      </c>
      <c r="I175" s="178">
        <v>1733</v>
      </c>
      <c r="J175" s="175">
        <v>253</v>
      </c>
      <c r="K175" s="176">
        <v>202</v>
      </c>
      <c r="L175" s="177">
        <v>899</v>
      </c>
      <c r="M175" s="175">
        <v>789</v>
      </c>
      <c r="N175" s="180">
        <v>1586</v>
      </c>
      <c r="O175" s="193">
        <v>1494</v>
      </c>
      <c r="P175" s="175">
        <v>1001</v>
      </c>
      <c r="Q175" s="176">
        <v>795</v>
      </c>
      <c r="R175" s="177">
        <v>1043</v>
      </c>
      <c r="S175" s="178">
        <v>1093</v>
      </c>
      <c r="T175" s="175">
        <v>294</v>
      </c>
      <c r="U175" s="179">
        <v>206</v>
      </c>
      <c r="V175" s="177">
        <v>994</v>
      </c>
      <c r="W175" s="194">
        <v>1085</v>
      </c>
      <c r="X175" s="175">
        <v>773</v>
      </c>
      <c r="Y175" s="179">
        <v>427</v>
      </c>
      <c r="Z175" s="177">
        <v>1886</v>
      </c>
      <c r="AA175" s="175">
        <v>2152</v>
      </c>
      <c r="AB175" s="156">
        <f t="shared" si="1627"/>
        <v>12630</v>
      </c>
      <c r="AC175" s="157">
        <f t="shared" si="1628"/>
        <v>12428</v>
      </c>
      <c r="AE175" s="229" t="s">
        <v>13</v>
      </c>
      <c r="AF175" s="20">
        <f t="shared" ref="AF175:BG175" si="1902">SUM(AF172:AF174)</f>
        <v>2921</v>
      </c>
      <c r="AG175" s="21">
        <f t="shared" si="1902"/>
        <v>7274</v>
      </c>
      <c r="AH175" s="20">
        <f t="shared" si="1902"/>
        <v>2186</v>
      </c>
      <c r="AI175" s="21">
        <f t="shared" si="1902"/>
        <v>2541</v>
      </c>
      <c r="AJ175" s="20">
        <f t="shared" si="1902"/>
        <v>2494</v>
      </c>
      <c r="AK175" s="21">
        <f t="shared" si="1902"/>
        <v>5395</v>
      </c>
      <c r="AL175" s="20">
        <f t="shared" si="1902"/>
        <v>4800</v>
      </c>
      <c r="AM175" s="21">
        <f t="shared" si="1902"/>
        <v>9760</v>
      </c>
      <c r="AN175" s="20">
        <f t="shared" si="1902"/>
        <v>1741</v>
      </c>
      <c r="AO175" s="21">
        <f t="shared" si="1902"/>
        <v>575</v>
      </c>
      <c r="AP175" s="20">
        <f t="shared" si="1902"/>
        <v>6571</v>
      </c>
      <c r="AQ175" s="21">
        <f t="shared" si="1902"/>
        <v>1793</v>
      </c>
      <c r="AR175" s="20">
        <f t="shared" si="1902"/>
        <v>8671</v>
      </c>
      <c r="AS175" s="21">
        <f t="shared" si="1902"/>
        <v>5011</v>
      </c>
      <c r="AT175" s="20">
        <f t="shared" si="1902"/>
        <v>4080</v>
      </c>
      <c r="AU175" s="21">
        <f t="shared" si="1902"/>
        <v>3837</v>
      </c>
      <c r="AV175" s="20">
        <f t="shared" si="1902"/>
        <v>3625</v>
      </c>
      <c r="AW175" s="21">
        <f t="shared" si="1902"/>
        <v>5024</v>
      </c>
      <c r="AX175" s="20">
        <f t="shared" si="1902"/>
        <v>2450</v>
      </c>
      <c r="AY175" s="21">
        <f t="shared" si="1902"/>
        <v>513</v>
      </c>
      <c r="AZ175" s="20">
        <f t="shared" si="1902"/>
        <v>6543</v>
      </c>
      <c r="BA175" s="21">
        <f t="shared" si="1902"/>
        <v>3188</v>
      </c>
      <c r="BB175" s="20">
        <f t="shared" si="1902"/>
        <v>4692</v>
      </c>
      <c r="BC175" s="21">
        <f t="shared" si="1902"/>
        <v>1613</v>
      </c>
      <c r="BD175" s="20">
        <f t="shared" si="1902"/>
        <v>5627</v>
      </c>
      <c r="BE175" s="21">
        <f t="shared" si="1902"/>
        <v>8656</v>
      </c>
      <c r="BF175" s="160">
        <f t="shared" si="1902"/>
        <v>56401</v>
      </c>
      <c r="BG175" s="161">
        <f t="shared" si="1902"/>
        <v>55180</v>
      </c>
      <c r="BI175" s="136" t="s">
        <v>27</v>
      </c>
      <c r="BJ175" s="128">
        <f>B175/B188</f>
        <v>3.5053812338941941E-2</v>
      </c>
      <c r="BK175" s="129">
        <f t="shared" ref="BK175" si="1903">C175/C188</f>
        <v>4.1302975151357578E-2</v>
      </c>
      <c r="BL175" s="130">
        <f t="shared" ref="BL175" si="1904">D175/D188</f>
        <v>3.515505066011667E-2</v>
      </c>
      <c r="BM175" s="131">
        <f t="shared" ref="BM175" si="1905">E175/E188</f>
        <v>3.5283787020036719E-2</v>
      </c>
      <c r="BN175" s="128">
        <f t="shared" ref="BN175" si="1906">F175/F188</f>
        <v>3.2464076636508785E-2</v>
      </c>
      <c r="BO175" s="129">
        <f t="shared" ref="BO175" si="1907">G175/G188</f>
        <v>3.8198136883746653E-2</v>
      </c>
      <c r="BP175" s="130">
        <f t="shared" ref="BP175" si="1908">H175/H188</f>
        <v>4.2729116914464731E-2</v>
      </c>
      <c r="BQ175" s="131">
        <f t="shared" ref="BQ175" si="1909">I175/I188</f>
        <v>4.0773592452297482E-2</v>
      </c>
      <c r="BR175" s="128">
        <f t="shared" ref="BR175" si="1910">J175/J188</f>
        <v>4.271484045247341E-2</v>
      </c>
      <c r="BS175" s="129">
        <f t="shared" ref="BS175" si="1911">K175/K188</f>
        <v>2.9863985807214666E-2</v>
      </c>
      <c r="BT175" s="130">
        <f t="shared" ref="BT175" si="1912">L175/L188</f>
        <v>3.7327686430825444E-2</v>
      </c>
      <c r="BU175" s="128">
        <f t="shared" ref="BU175" si="1913">M175/M188</f>
        <v>3.3194497033951789E-2</v>
      </c>
      <c r="BV175" s="132">
        <f t="shared" ref="BV175" si="1914">N175/N188</f>
        <v>3.7801506339975213E-2</v>
      </c>
      <c r="BW175" s="133">
        <f t="shared" ref="BW175" si="1915">O175/O188</f>
        <v>3.563251287922152E-2</v>
      </c>
      <c r="BX175" s="128">
        <f t="shared" ref="BX175" si="1916">P175/P188</f>
        <v>4.3801689056141423E-2</v>
      </c>
      <c r="BY175" s="129">
        <f t="shared" ref="BY175" si="1917">Q175/Q188</f>
        <v>3.4808879548141339E-2</v>
      </c>
      <c r="BZ175" s="130">
        <f t="shared" ref="BZ175" si="1918">R175/R188</f>
        <v>4.0490702278815169E-2</v>
      </c>
      <c r="CA175" s="131">
        <f t="shared" ref="CA175" si="1919">S175/S188</f>
        <v>4.2444953594035183E-2</v>
      </c>
      <c r="CB175" s="128">
        <f t="shared" ref="CB175" si="1920">T175/T188</f>
        <v>3.848167539267016E-2</v>
      </c>
      <c r="CC175" s="129">
        <f t="shared" ref="CC175" si="1921">U175/U188</f>
        <v>2.5558312655086849E-2</v>
      </c>
      <c r="CD175" s="130">
        <f t="shared" ref="CD175" si="1922">V175/V188</f>
        <v>3.914002205071665E-2</v>
      </c>
      <c r="CE175" s="131">
        <f t="shared" ref="CE175" si="1923">W175/W188</f>
        <v>3.8171967351533914E-2</v>
      </c>
      <c r="CF175" s="128">
        <f t="shared" ref="CF175" si="1924">X175/X188</f>
        <v>3.5411608410829631E-2</v>
      </c>
      <c r="CG175" s="129">
        <f t="shared" ref="CG175" si="1925">Y175/Y188</f>
        <v>3.2076322115384616E-2</v>
      </c>
      <c r="CH175" s="130">
        <f t="shared" ref="CH175" si="1926">Z175/Z188</f>
        <v>4.7716635041113217E-2</v>
      </c>
      <c r="CI175" s="128">
        <f t="shared" ref="CI175" si="1927">AA175/AA188</f>
        <v>5.074873246079472E-2</v>
      </c>
      <c r="CJ175" s="134">
        <f t="shared" ref="CJ175" si="1928">AB175/AB188</f>
        <v>3.9514438569596098E-2</v>
      </c>
      <c r="CK175" s="135">
        <f t="shared" ref="CK175" si="1929">AC175/AC188</f>
        <v>3.8994207973292672E-2</v>
      </c>
    </row>
    <row r="176" spans="1:89" ht="13.5" thickTop="1" x14ac:dyDescent="0.2">
      <c r="A176" s="145" t="s">
        <v>28</v>
      </c>
      <c r="B176" s="189">
        <v>836</v>
      </c>
      <c r="C176" s="183">
        <v>1564</v>
      </c>
      <c r="D176" s="184">
        <v>597</v>
      </c>
      <c r="E176" s="185">
        <v>528</v>
      </c>
      <c r="F176" s="182">
        <v>880</v>
      </c>
      <c r="G176" s="186">
        <v>1196</v>
      </c>
      <c r="H176" s="184">
        <v>1748</v>
      </c>
      <c r="I176" s="185">
        <v>2226</v>
      </c>
      <c r="J176" s="182">
        <v>357</v>
      </c>
      <c r="K176" s="183">
        <v>205</v>
      </c>
      <c r="L176" s="184">
        <v>1435</v>
      </c>
      <c r="M176" s="182">
        <v>699</v>
      </c>
      <c r="N176" s="187">
        <v>2266</v>
      </c>
      <c r="O176" s="190">
        <v>1537</v>
      </c>
      <c r="P176" s="182">
        <v>1159</v>
      </c>
      <c r="Q176" s="183">
        <v>859</v>
      </c>
      <c r="R176" s="184">
        <v>1092</v>
      </c>
      <c r="S176" s="185">
        <v>1314</v>
      </c>
      <c r="T176" s="182">
        <v>390</v>
      </c>
      <c r="U176" s="186">
        <v>169</v>
      </c>
      <c r="V176" s="184">
        <v>1358</v>
      </c>
      <c r="W176" s="191">
        <v>1113</v>
      </c>
      <c r="X176" s="182">
        <v>1124</v>
      </c>
      <c r="Y176" s="186">
        <v>369</v>
      </c>
      <c r="Z176" s="184">
        <v>1929</v>
      </c>
      <c r="AA176" s="182">
        <v>1983</v>
      </c>
      <c r="AB176" s="156">
        <f t="shared" si="1627"/>
        <v>15171</v>
      </c>
      <c r="AC176" s="157">
        <f t="shared" si="1628"/>
        <v>13762</v>
      </c>
      <c r="BI176" s="145" t="s">
        <v>28</v>
      </c>
      <c r="BJ176" s="128">
        <f>B176/B188</f>
        <v>3.1681067151735638E-2</v>
      </c>
      <c r="BK176" s="129">
        <f t="shared" ref="BK176" si="1930">C176/C188</f>
        <v>5.8091594547412993E-2</v>
      </c>
      <c r="BL176" s="130">
        <f t="shared" ref="BL176" si="1931">D176/D188</f>
        <v>4.5824378262204479E-2</v>
      </c>
      <c r="BM176" s="131">
        <f t="shared" ref="BM176" si="1932">E176/E188</f>
        <v>4.2148958250179613E-2</v>
      </c>
      <c r="BN176" s="128">
        <f t="shared" ref="BN176" si="1933">F176/F188</f>
        <v>3.3452444309283055E-2</v>
      </c>
      <c r="BO176" s="129">
        <f t="shared" ref="BO176" si="1934">G176/G188</f>
        <v>5.0874133310646989E-2</v>
      </c>
      <c r="BP176" s="130">
        <f t="shared" ref="BP176" si="1935">H176/H188</f>
        <v>4.4886115604858383E-2</v>
      </c>
      <c r="BQ176" s="131">
        <f t="shared" ref="BQ176" si="1936">I176/I188</f>
        <v>5.2372773686563304E-2</v>
      </c>
      <c r="BR176" s="128">
        <f t="shared" ref="BR176" si="1937">J176/J188</f>
        <v>6.027351004558501E-2</v>
      </c>
      <c r="BS176" s="129">
        <f t="shared" ref="BS176" si="1938">K176/K188</f>
        <v>3.0307510348905973E-2</v>
      </c>
      <c r="BT176" s="130">
        <f t="shared" ref="BT176" si="1939">L176/L188</f>
        <v>5.9583125726623484E-2</v>
      </c>
      <c r="BU176" s="128">
        <f t="shared" ref="BU176" si="1940">M176/M188</f>
        <v>2.940805250536413E-2</v>
      </c>
      <c r="BV176" s="132">
        <f t="shared" ref="BV176" si="1941">N176/N188</f>
        <v>5.4008961769472778E-2</v>
      </c>
      <c r="BW176" s="133">
        <f t="shared" ref="BW176" si="1942">O176/O188</f>
        <v>3.6658080518984927E-2</v>
      </c>
      <c r="BX176" s="128">
        <f t="shared" ref="BX176" si="1943">P176/P188</f>
        <v>5.0715442173894017E-2</v>
      </c>
      <c r="BY176" s="129">
        <f t="shared" ref="BY176" si="1944">Q176/Q188</f>
        <v>3.7611103813652083E-2</v>
      </c>
      <c r="BZ176" s="130">
        <f t="shared" ref="BZ176" si="1945">R176/R188</f>
        <v>4.2392950036880317E-2</v>
      </c>
      <c r="CA176" s="131">
        <f t="shared" ref="CA176" si="1946">S176/S188</f>
        <v>5.1027144576909635E-2</v>
      </c>
      <c r="CB176" s="128">
        <f t="shared" ref="CB176" si="1947">T176/T188</f>
        <v>5.1047120418848166E-2</v>
      </c>
      <c r="CC176" s="129">
        <f t="shared" ref="CC176" si="1948">U176/U188</f>
        <v>2.0967741935483872E-2</v>
      </c>
      <c r="CD176" s="130">
        <f t="shared" ref="CD176" si="1949">V176/V188</f>
        <v>5.3472987872105845E-2</v>
      </c>
      <c r="CE176" s="131">
        <f t="shared" ref="CE176" si="1950">W176/W188</f>
        <v>3.9157050379960597E-2</v>
      </c>
      <c r="CF176" s="128">
        <f t="shared" ref="CF176" si="1951">X176/X188</f>
        <v>5.1491135645242568E-2</v>
      </c>
      <c r="CG176" s="129">
        <f t="shared" ref="CG176" si="1952">Y176/Y188</f>
        <v>2.771935096153846E-2</v>
      </c>
      <c r="CH176" s="130">
        <f t="shared" ref="CH176" si="1953">Z176/Z188</f>
        <v>4.8804554079696395E-2</v>
      </c>
      <c r="CI176" s="128">
        <f t="shared" ref="CI176" si="1954">AA176/AA188</f>
        <v>4.6763353378139368E-2</v>
      </c>
      <c r="CJ176" s="134">
        <f t="shared" ref="CJ176" si="1955">AB176/AB188</f>
        <v>4.7464255545474454E-2</v>
      </c>
      <c r="CK176" s="135">
        <f t="shared" ref="CK176" si="1956">AC176/AC188</f>
        <v>4.3179778735794476E-2</v>
      </c>
    </row>
    <row r="177" spans="1:89" x14ac:dyDescent="0.2">
      <c r="A177" s="136" t="s">
        <v>29</v>
      </c>
      <c r="B177" s="192">
        <v>1072</v>
      </c>
      <c r="C177" s="176">
        <v>2318</v>
      </c>
      <c r="D177" s="177">
        <v>940</v>
      </c>
      <c r="E177" s="178">
        <v>776</v>
      </c>
      <c r="F177" s="175">
        <v>1233</v>
      </c>
      <c r="G177" s="179">
        <v>1927</v>
      </c>
      <c r="H177" s="177">
        <v>1991</v>
      </c>
      <c r="I177" s="178">
        <v>3145</v>
      </c>
      <c r="J177" s="175">
        <v>567</v>
      </c>
      <c r="K177" s="176">
        <v>219</v>
      </c>
      <c r="L177" s="177">
        <v>2085</v>
      </c>
      <c r="M177" s="175">
        <v>713</v>
      </c>
      <c r="N177" s="180">
        <v>3050</v>
      </c>
      <c r="O177" s="193">
        <v>2075</v>
      </c>
      <c r="P177" s="175">
        <v>1564</v>
      </c>
      <c r="Q177" s="176">
        <v>1206</v>
      </c>
      <c r="R177" s="177">
        <v>1596</v>
      </c>
      <c r="S177" s="178">
        <v>1892</v>
      </c>
      <c r="T177" s="175">
        <v>922</v>
      </c>
      <c r="U177" s="179">
        <v>221</v>
      </c>
      <c r="V177" s="177">
        <v>2117</v>
      </c>
      <c r="W177" s="194">
        <v>1308</v>
      </c>
      <c r="X177" s="175">
        <v>1709</v>
      </c>
      <c r="Y177" s="179">
        <v>539</v>
      </c>
      <c r="Z177" s="177">
        <v>2245</v>
      </c>
      <c r="AA177" s="175">
        <v>3254</v>
      </c>
      <c r="AB177" s="156">
        <f t="shared" si="1627"/>
        <v>21091</v>
      </c>
      <c r="AC177" s="157">
        <f t="shared" si="1628"/>
        <v>19593</v>
      </c>
      <c r="BI177" s="136" t="s">
        <v>29</v>
      </c>
      <c r="BJ177" s="128">
        <f>B177/B188</f>
        <v>4.0624526299833257E-2</v>
      </c>
      <c r="BK177" s="129">
        <f t="shared" ref="BK177" si="1957">C177/C188</f>
        <v>8.6097388849682432E-2</v>
      </c>
      <c r="BL177" s="130">
        <f t="shared" ref="BL177" si="1958">D177/D188</f>
        <v>7.2152287381025484E-2</v>
      </c>
      <c r="BM177" s="131">
        <f t="shared" ref="BM177" si="1959">E177/E188</f>
        <v>6.1946196216173068E-2</v>
      </c>
      <c r="BN177" s="128">
        <f t="shared" ref="BN177" si="1960">F177/F188</f>
        <v>4.6871436174256827E-2</v>
      </c>
      <c r="BO177" s="129">
        <f t="shared" ref="BO177" si="1961">G177/G188</f>
        <v>8.1968607767238078E-2</v>
      </c>
      <c r="BP177" s="130">
        <f t="shared" ref="BP177" si="1962">H177/H188</f>
        <v>5.1126004673497163E-2</v>
      </c>
      <c r="BQ177" s="131">
        <f t="shared" ref="BQ177" si="1963">I177/I188</f>
        <v>7.3994776839281934E-2</v>
      </c>
      <c r="BR177" s="128">
        <f t="shared" ref="BR177" si="1964">J177/J188</f>
        <v>9.5728515954752666E-2</v>
      </c>
      <c r="BS177" s="129">
        <f t="shared" ref="BS177" si="1965">K177/K188</f>
        <v>3.2377291543465407E-2</v>
      </c>
      <c r="BT177" s="130">
        <f t="shared" ref="BT177" si="1966">L177/L188</f>
        <v>8.6571998006975584E-2</v>
      </c>
      <c r="BU177" s="128">
        <f t="shared" ref="BU177" si="1967">M177/M188</f>
        <v>2.9997054987588877E-2</v>
      </c>
      <c r="BV177" s="132">
        <f t="shared" ref="BV177" si="1968">N177/N188</f>
        <v>7.2695204499952329E-2</v>
      </c>
      <c r="BW177" s="133">
        <f t="shared" ref="BW177" si="1969">O177/O188</f>
        <v>4.9489601221141002E-2</v>
      </c>
      <c r="BX177" s="128">
        <f t="shared" ref="BX177" si="1970">P177/P188</f>
        <v>6.843740427952566E-2</v>
      </c>
      <c r="BY177" s="129">
        <f t="shared" ref="BY177" si="1971">Q177/Q188</f>
        <v>5.2804413503218177E-2</v>
      </c>
      <c r="BZ177" s="130">
        <f t="shared" ref="BZ177" si="1972">R177/R188</f>
        <v>6.1958926976978919E-2</v>
      </c>
      <c r="CA177" s="131">
        <f t="shared" ref="CA177" si="1973">S177/S188</f>
        <v>7.3472874839812047E-2</v>
      </c>
      <c r="CB177" s="128">
        <f t="shared" ref="CB177" si="1974">T177/T188</f>
        <v>0.1206806282722513</v>
      </c>
      <c r="CC177" s="129">
        <f t="shared" ref="CC177" si="1975">U177/U188</f>
        <v>2.7419354838709678E-2</v>
      </c>
      <c r="CD177" s="130">
        <f t="shared" ref="CD177" si="1976">V177/V188</f>
        <v>8.3359584186486063E-2</v>
      </c>
      <c r="CE177" s="131">
        <f t="shared" ref="CE177" si="1977">W177/W188</f>
        <v>4.6017450042217842E-2</v>
      </c>
      <c r="CF177" s="128">
        <f t="shared" ref="CF177" si="1978">X177/X188</f>
        <v>7.8290347702597463E-2</v>
      </c>
      <c r="CG177" s="129">
        <f t="shared" ref="CG177" si="1979">Y177/Y188</f>
        <v>4.0489783653846152E-2</v>
      </c>
      <c r="CH177" s="130">
        <f t="shared" ref="CH177" si="1980">Z177/Z188</f>
        <v>5.6799493991144846E-2</v>
      </c>
      <c r="CI177" s="128">
        <f t="shared" ref="CI177" si="1981">AA177/AA188</f>
        <v>7.6736233934677517E-2</v>
      </c>
      <c r="CJ177" s="134">
        <f t="shared" ref="CJ177" si="1982">AB177/AB188</f>
        <v>6.5985670932015142E-2</v>
      </c>
      <c r="CK177" s="135">
        <f t="shared" ref="CK177" si="1983">AC177/AC188</f>
        <v>6.1475178373086845E-2</v>
      </c>
    </row>
    <row r="178" spans="1:89" x14ac:dyDescent="0.2">
      <c r="A178" s="145" t="s">
        <v>30</v>
      </c>
      <c r="B178" s="189">
        <v>1356</v>
      </c>
      <c r="C178" s="183">
        <v>3222</v>
      </c>
      <c r="D178" s="184">
        <v>1202</v>
      </c>
      <c r="E178" s="185">
        <v>1109</v>
      </c>
      <c r="F178" s="182">
        <v>1266</v>
      </c>
      <c r="G178" s="186">
        <v>2585</v>
      </c>
      <c r="H178" s="184">
        <v>2356</v>
      </c>
      <c r="I178" s="185">
        <v>4662</v>
      </c>
      <c r="J178" s="182">
        <v>1030</v>
      </c>
      <c r="K178" s="183">
        <v>277</v>
      </c>
      <c r="L178" s="184">
        <v>3260</v>
      </c>
      <c r="M178" s="182">
        <v>839</v>
      </c>
      <c r="N178" s="187">
        <v>4288</v>
      </c>
      <c r="O178" s="190">
        <v>2299</v>
      </c>
      <c r="P178" s="182">
        <v>2117</v>
      </c>
      <c r="Q178" s="183">
        <v>1758</v>
      </c>
      <c r="R178" s="184">
        <v>1755</v>
      </c>
      <c r="S178" s="185">
        <v>2363</v>
      </c>
      <c r="T178" s="182">
        <v>1272</v>
      </c>
      <c r="U178" s="186">
        <v>245</v>
      </c>
      <c r="V178" s="184">
        <v>3073</v>
      </c>
      <c r="W178" s="191">
        <v>1532</v>
      </c>
      <c r="X178" s="182">
        <v>2358</v>
      </c>
      <c r="Y178" s="186">
        <v>764</v>
      </c>
      <c r="Z178" s="184">
        <v>2955</v>
      </c>
      <c r="AA178" s="182">
        <v>4261</v>
      </c>
      <c r="AB178" s="156">
        <f t="shared" si="1627"/>
        <v>28288</v>
      </c>
      <c r="AC178" s="157">
        <f t="shared" si="1628"/>
        <v>25916</v>
      </c>
      <c r="BI178" s="145" t="s">
        <v>30</v>
      </c>
      <c r="BJ178" s="128">
        <f>B178/B188</f>
        <v>5.1386994088221921E-2</v>
      </c>
      <c r="BK178" s="129">
        <f t="shared" ref="BK178" si="1984">C178/C188</f>
        <v>0.11967462764179326</v>
      </c>
      <c r="BL178" s="130">
        <f t="shared" ref="BL178" si="1985">D178/D188</f>
        <v>9.2262818544673011E-2</v>
      </c>
      <c r="BM178" s="131">
        <f t="shared" ref="BM178" si="1986">E178/E188</f>
        <v>8.8528777839865888E-2</v>
      </c>
      <c r="BN178" s="128">
        <f t="shared" ref="BN178" si="1987">F178/F188</f>
        <v>4.8125902835854939E-2</v>
      </c>
      <c r="BO178" s="129">
        <f t="shared" ref="BO178" si="1988">G178/G188</f>
        <v>0.10995788846824621</v>
      </c>
      <c r="BP178" s="130">
        <f t="shared" ref="BP178" si="1989">H178/H188</f>
        <v>6.0498677554374339E-2</v>
      </c>
      <c r="BQ178" s="131">
        <f t="shared" ref="BQ178" si="1990">I178/I188</f>
        <v>0.10968637507940616</v>
      </c>
      <c r="BR178" s="128">
        <f t="shared" ref="BR178" si="1991">J178/J188</f>
        <v>0.17389836231639372</v>
      </c>
      <c r="BS178" s="129">
        <f t="shared" ref="BS178" si="1992">K178/K188</f>
        <v>4.095209934949734E-2</v>
      </c>
      <c r="BT178" s="130">
        <f t="shared" ref="BT178" si="1993">L178/L188</f>
        <v>0.13535957482145822</v>
      </c>
      <c r="BU178" s="128">
        <f t="shared" ref="BU178" si="1994">M178/M188</f>
        <v>3.5298077327611595E-2</v>
      </c>
      <c r="BV178" s="132">
        <f t="shared" ref="BV178" si="1995">N178/N188</f>
        <v>0.10220230717894938</v>
      </c>
      <c r="BW178" s="133">
        <f t="shared" ref="BW178" si="1996">O178/O188</f>
        <v>5.4832093112001525E-2</v>
      </c>
      <c r="BX178" s="128">
        <f t="shared" ref="BX178" si="1997">P178/P188</f>
        <v>9.2635540191659732E-2</v>
      </c>
      <c r="BY178" s="129">
        <f t="shared" ref="BY178" si="1998">Q178/Q188</f>
        <v>7.6973597793248388E-2</v>
      </c>
      <c r="BZ178" s="130">
        <f t="shared" ref="BZ178" si="1999">R178/R188</f>
        <v>6.8131526844986218E-2</v>
      </c>
      <c r="CA178" s="131">
        <f t="shared" ref="CA178" si="2000">S178/S188</f>
        <v>9.1763426663042214E-2</v>
      </c>
      <c r="CB178" s="128">
        <f t="shared" ref="CB178" si="2001">T178/T188</f>
        <v>0.16649214659685863</v>
      </c>
      <c r="CC178" s="129">
        <f t="shared" ref="CC178" si="2002">U178/U188</f>
        <v>3.0397022332506202E-2</v>
      </c>
      <c r="CD178" s="130">
        <f t="shared" ref="CD178" si="2003">V178/V188</f>
        <v>0.12100330760749724</v>
      </c>
      <c r="CE178" s="131">
        <f t="shared" ref="CE178" si="2004">W178/W188</f>
        <v>5.38981142696313E-2</v>
      </c>
      <c r="CF178" s="128">
        <f t="shared" ref="CF178" si="2005">X178/X188</f>
        <v>0.10802143936964588</v>
      </c>
      <c r="CG178" s="129">
        <f t="shared" ref="CG178" si="2006">Y178/Y188</f>
        <v>5.739182692307692E-2</v>
      </c>
      <c r="CH178" s="130">
        <f t="shared" ref="CH178" si="2007">Z178/Z188</f>
        <v>7.4762808349146115E-2</v>
      </c>
      <c r="CI178" s="128">
        <f t="shared" ref="CI178" si="2008">AA178/AA188</f>
        <v>0.10048343355736351</v>
      </c>
      <c r="CJ178" s="134">
        <f t="shared" ref="CJ178" si="2009">AB178/AB188</f>
        <v>8.8502330820010633E-2</v>
      </c>
      <c r="CK178" s="135">
        <f t="shared" ref="CK178" si="2010">AC178/AC188</f>
        <v>8.1314281769862634E-2</v>
      </c>
    </row>
    <row r="179" spans="1:89" x14ac:dyDescent="0.2">
      <c r="A179" s="136" t="s">
        <v>31</v>
      </c>
      <c r="B179" s="192">
        <v>1565</v>
      </c>
      <c r="C179" s="176">
        <v>4052</v>
      </c>
      <c r="D179" s="177">
        <v>984</v>
      </c>
      <c r="E179" s="178">
        <v>1432</v>
      </c>
      <c r="F179" s="175">
        <v>1228</v>
      </c>
      <c r="G179" s="179">
        <v>2810</v>
      </c>
      <c r="H179" s="177">
        <v>2444</v>
      </c>
      <c r="I179" s="178">
        <v>5098</v>
      </c>
      <c r="J179" s="175">
        <v>711</v>
      </c>
      <c r="K179" s="176">
        <v>298</v>
      </c>
      <c r="L179" s="177">
        <v>3311</v>
      </c>
      <c r="M179" s="175">
        <v>954</v>
      </c>
      <c r="N179" s="180">
        <v>4383</v>
      </c>
      <c r="O179" s="193">
        <v>2712</v>
      </c>
      <c r="P179" s="175">
        <v>1963</v>
      </c>
      <c r="Q179" s="176">
        <v>2079</v>
      </c>
      <c r="R179" s="177">
        <v>1870</v>
      </c>
      <c r="S179" s="178">
        <v>2661</v>
      </c>
      <c r="T179" s="175">
        <v>1178</v>
      </c>
      <c r="U179" s="179">
        <v>268</v>
      </c>
      <c r="V179" s="177">
        <v>3470</v>
      </c>
      <c r="W179" s="194">
        <v>1656</v>
      </c>
      <c r="X179" s="175">
        <v>2334</v>
      </c>
      <c r="Y179" s="179">
        <v>849</v>
      </c>
      <c r="Z179" s="177">
        <v>2672</v>
      </c>
      <c r="AA179" s="175">
        <v>4395</v>
      </c>
      <c r="AB179" s="156">
        <f t="shared" si="1627"/>
        <v>28113</v>
      </c>
      <c r="AC179" s="157">
        <f t="shared" si="1628"/>
        <v>29264</v>
      </c>
      <c r="BI179" s="136" t="s">
        <v>31</v>
      </c>
      <c r="BJ179" s="128">
        <f>B179/B188</f>
        <v>5.9307260876155829E-2</v>
      </c>
      <c r="BK179" s="129">
        <f t="shared" ref="BK179" si="2011">C179/C188</f>
        <v>0.150503287152249</v>
      </c>
      <c r="BL179" s="130">
        <f t="shared" ref="BL179" si="2012">D179/D188</f>
        <v>7.5529628492477741E-2</v>
      </c>
      <c r="BM179" s="131">
        <f t="shared" ref="BM179" si="2013">E179/E188</f>
        <v>0.11431308373912349</v>
      </c>
      <c r="BN179" s="128">
        <f t="shared" ref="BN179" si="2014">F179/F188</f>
        <v>4.6681365467954081E-2</v>
      </c>
      <c r="BO179" s="129">
        <f t="shared" ref="BO179" si="2015">G179/G188</f>
        <v>0.11952869113956358</v>
      </c>
      <c r="BP179" s="130">
        <f t="shared" ref="BP179" si="2016">H179/H188</f>
        <v>6.2758390468120068E-2</v>
      </c>
      <c r="BQ179" s="131">
        <f t="shared" ref="BQ179" si="2017">I179/I188</f>
        <v>0.11994447450768181</v>
      </c>
      <c r="BR179" s="128">
        <f t="shared" ref="BR179" si="2018">J179/J188</f>
        <v>0.12004052000675333</v>
      </c>
      <c r="BS179" s="129">
        <f t="shared" ref="BS179" si="2019">K179/K188</f>
        <v>4.4056771141336486E-2</v>
      </c>
      <c r="BT179" s="130">
        <f t="shared" ref="BT179" si="2020">L179/L188</f>
        <v>0.13747716326191661</v>
      </c>
      <c r="BU179" s="128">
        <f t="shared" ref="BU179" si="2021">M179/M188</f>
        <v>4.0136312003029154E-2</v>
      </c>
      <c r="BV179" s="132">
        <f t="shared" ref="BV179" si="2022">N179/N188</f>
        <v>0.1044665840404233</v>
      </c>
      <c r="BW179" s="133">
        <f t="shared" ref="BW179" si="2023">O179/O188</f>
        <v>6.468231253577561E-2</v>
      </c>
      <c r="BX179" s="128">
        <f t="shared" ref="BX179" si="2024">P179/P188</f>
        <v>8.5896818798407215E-2</v>
      </c>
      <c r="BY179" s="129">
        <f t="shared" ref="BY179" si="2025">Q179/Q188</f>
        <v>9.1028503874950747E-2</v>
      </c>
      <c r="BZ179" s="130">
        <f t="shared" ref="BZ179" si="2026">R179/R188</f>
        <v>7.2595985869016652E-2</v>
      </c>
      <c r="CA179" s="131">
        <f t="shared" ref="CA179" si="2027">S179/S188</f>
        <v>0.10333579278474622</v>
      </c>
      <c r="CB179" s="128">
        <f t="shared" ref="CB179" si="2028">T179/T188</f>
        <v>0.15418848167539267</v>
      </c>
      <c r="CC179" s="129">
        <f t="shared" ref="CC179" si="2029">U179/U188</f>
        <v>3.3250620347394538E-2</v>
      </c>
      <c r="CD179" s="130">
        <f t="shared" ref="CD179" si="2030">V179/V188</f>
        <v>0.13663569065994643</v>
      </c>
      <c r="CE179" s="131">
        <f t="shared" ref="CE179" si="2031">W179/W188</f>
        <v>5.8260624824092319E-2</v>
      </c>
      <c r="CF179" s="128">
        <f t="shared" ref="CF179" si="2032">X179/X188</f>
        <v>0.10692198451601082</v>
      </c>
      <c r="CG179" s="129">
        <f t="shared" ref="CG179" si="2033">Y179/Y188</f>
        <v>6.3777043269230768E-2</v>
      </c>
      <c r="CH179" s="130">
        <f t="shared" ref="CH179" si="2034">Z179/Z188</f>
        <v>6.7602783048703347E-2</v>
      </c>
      <c r="CI179" s="128">
        <f t="shared" ref="CI179" si="2035">AA179/AA188</f>
        <v>0.10364343827378847</v>
      </c>
      <c r="CJ179" s="134">
        <f t="shared" ref="CJ179" si="2036">AB179/AB188</f>
        <v>8.7954822763820661E-2</v>
      </c>
      <c r="CK179" s="135">
        <f t="shared" ref="CK179" si="2037">AC179/AC188</f>
        <v>9.1818997596591304E-2</v>
      </c>
    </row>
    <row r="180" spans="1:89" x14ac:dyDescent="0.2">
      <c r="A180" s="145" t="s">
        <v>32</v>
      </c>
      <c r="B180" s="189">
        <v>1766</v>
      </c>
      <c r="C180" s="183">
        <v>2538</v>
      </c>
      <c r="D180" s="184">
        <v>579</v>
      </c>
      <c r="E180" s="185">
        <v>1072</v>
      </c>
      <c r="F180" s="182">
        <v>1220</v>
      </c>
      <c r="G180" s="186">
        <v>2184</v>
      </c>
      <c r="H180" s="184">
        <v>2293</v>
      </c>
      <c r="I180" s="185">
        <v>3938</v>
      </c>
      <c r="J180" s="182">
        <v>447</v>
      </c>
      <c r="K180" s="183">
        <v>236</v>
      </c>
      <c r="L180" s="184">
        <v>2378</v>
      </c>
      <c r="M180" s="182">
        <v>1008</v>
      </c>
      <c r="N180" s="187">
        <v>3129</v>
      </c>
      <c r="O180" s="190">
        <v>2515</v>
      </c>
      <c r="P180" s="182">
        <v>1371</v>
      </c>
      <c r="Q180" s="183">
        <v>1629</v>
      </c>
      <c r="R180" s="184">
        <v>1456</v>
      </c>
      <c r="S180" s="185">
        <v>1918</v>
      </c>
      <c r="T180" s="182">
        <v>621</v>
      </c>
      <c r="U180" s="186">
        <v>314</v>
      </c>
      <c r="V180" s="184">
        <v>2973</v>
      </c>
      <c r="W180" s="191">
        <v>1605</v>
      </c>
      <c r="X180" s="182">
        <v>1460</v>
      </c>
      <c r="Y180" s="186">
        <v>725</v>
      </c>
      <c r="Z180" s="184">
        <v>2435</v>
      </c>
      <c r="AA180" s="182">
        <v>3698</v>
      </c>
      <c r="AB180" s="156">
        <f t="shared" si="1627"/>
        <v>22128</v>
      </c>
      <c r="AC180" s="157">
        <f t="shared" si="1628"/>
        <v>23380</v>
      </c>
      <c r="BI180" s="145" t="s">
        <v>32</v>
      </c>
      <c r="BJ180" s="128">
        <f>B180/B188</f>
        <v>6.6924359557374566E-2</v>
      </c>
      <c r="BK180" s="129">
        <f t="shared" ref="BK180" si="2038">C180/C188</f>
        <v>9.426884076811648E-2</v>
      </c>
      <c r="BL180" s="130">
        <f t="shared" ref="BL180" si="2039">D180/D188</f>
        <v>4.4442738716610378E-2</v>
      </c>
      <c r="BM180" s="131">
        <f t="shared" ref="BM180" si="2040">E180/E188</f>
        <v>8.5575157659455572E-2</v>
      </c>
      <c r="BN180" s="128">
        <f t="shared" ref="BN180" si="2041">F180/F188</f>
        <v>4.6377252337869684E-2</v>
      </c>
      <c r="BO180" s="129">
        <f t="shared" ref="BO180" si="2042">G180/G188</f>
        <v>9.2900591262920579E-2</v>
      </c>
      <c r="BP180" s="130">
        <f t="shared" ref="BP180" si="2043">H180/H188</f>
        <v>5.88809285365791E-2</v>
      </c>
      <c r="BQ180" s="131">
        <f t="shared" ref="BQ180" si="2044">I180/I188</f>
        <v>9.2652283368232835E-2</v>
      </c>
      <c r="BR180" s="128">
        <f t="shared" ref="BR180" si="2045">J180/J188</f>
        <v>7.5468512578085428E-2</v>
      </c>
      <c r="BS180" s="129">
        <f t="shared" ref="BS180" si="2046">K180/K188</f>
        <v>3.4890597279716141E-2</v>
      </c>
      <c r="BT180" s="130">
        <f t="shared" ref="BT180" si="2047">L180/L188</f>
        <v>9.8737751204118915E-2</v>
      </c>
      <c r="BU180" s="128">
        <f t="shared" ref="BU180" si="2048">M180/M188</f>
        <v>4.2408178720181752E-2</v>
      </c>
      <c r="BV180" s="132">
        <f t="shared" ref="BV180" si="2049">N180/N188</f>
        <v>7.4578129468967483E-2</v>
      </c>
      <c r="BW180" s="133">
        <f t="shared" ref="BW180" si="2050">O180/O188</f>
        <v>5.9983781721045605E-2</v>
      </c>
      <c r="BX180" s="128">
        <f t="shared" ref="BX180" si="2051">P180/P188</f>
        <v>5.9992123572397499E-2</v>
      </c>
      <c r="BY180" s="129">
        <f t="shared" ref="BY180" si="2052">Q180/Q188</f>
        <v>7.132536450807829E-2</v>
      </c>
      <c r="BZ180" s="130">
        <f t="shared" ref="BZ180" si="2053">R180/R188</f>
        <v>5.6523933382507087E-2</v>
      </c>
      <c r="CA180" s="131">
        <f t="shared" ref="CA180" si="2054">S180/S188</f>
        <v>7.4482544367209039E-2</v>
      </c>
      <c r="CB180" s="128">
        <f t="shared" ref="CB180" si="2055">T180/T188</f>
        <v>8.1282722513089004E-2</v>
      </c>
      <c r="CC180" s="129">
        <f t="shared" ref="CC180" si="2056">U180/U188</f>
        <v>3.8957816377171217E-2</v>
      </c>
      <c r="CD180" s="130">
        <f t="shared" ref="CD180" si="2057">V180/V188</f>
        <v>0.11706567963458812</v>
      </c>
      <c r="CE180" s="131">
        <f t="shared" ref="CE180" si="2058">W180/W188</f>
        <v>5.6466366450886575E-2</v>
      </c>
      <c r="CF180" s="128">
        <f t="shared" ref="CF180" si="2059">X180/X188</f>
        <v>6.6883503596133584E-2</v>
      </c>
      <c r="CG180" s="129">
        <f t="shared" ref="CG180" si="2060">Y180/Y188</f>
        <v>5.446213942307692E-2</v>
      </c>
      <c r="CH180" s="130">
        <f t="shared" ref="CH180" si="2061">Z180/Z188</f>
        <v>6.1606578115117015E-2</v>
      </c>
      <c r="CI180" s="128">
        <f t="shared" ref="CI180" si="2062">AA180/AA188</f>
        <v>8.7206697323428839E-2</v>
      </c>
      <c r="CJ180" s="134">
        <f t="shared" ref="CJ180" si="2063">AB180/AB188</f>
        <v>6.9230047242123699E-2</v>
      </c>
      <c r="CK180" s="135">
        <f t="shared" ref="CK180" si="2064">AC180/AC188</f>
        <v>7.3357304668135073E-2</v>
      </c>
    </row>
    <row r="181" spans="1:89" x14ac:dyDescent="0.2">
      <c r="A181" s="136" t="s">
        <v>33</v>
      </c>
      <c r="B181" s="192">
        <v>1497</v>
      </c>
      <c r="C181" s="176">
        <v>1764</v>
      </c>
      <c r="D181" s="177">
        <v>479</v>
      </c>
      <c r="E181" s="178">
        <v>770</v>
      </c>
      <c r="F181" s="175">
        <v>998</v>
      </c>
      <c r="G181" s="179">
        <v>1811</v>
      </c>
      <c r="H181" s="177">
        <v>1861</v>
      </c>
      <c r="I181" s="178">
        <v>2940</v>
      </c>
      <c r="J181" s="175">
        <v>378</v>
      </c>
      <c r="K181" s="176">
        <v>120</v>
      </c>
      <c r="L181" s="177">
        <v>1357</v>
      </c>
      <c r="M181" s="175">
        <v>949</v>
      </c>
      <c r="N181" s="180">
        <v>2338</v>
      </c>
      <c r="O181" s="193">
        <v>2353</v>
      </c>
      <c r="P181" s="175">
        <v>958</v>
      </c>
      <c r="Q181" s="176">
        <v>1694</v>
      </c>
      <c r="R181" s="177">
        <v>1134</v>
      </c>
      <c r="S181" s="178">
        <v>1616</v>
      </c>
      <c r="T181" s="175">
        <v>410</v>
      </c>
      <c r="U181" s="179">
        <v>301</v>
      </c>
      <c r="V181" s="177">
        <v>1989</v>
      </c>
      <c r="W181" s="194">
        <v>1561</v>
      </c>
      <c r="X181" s="175">
        <v>989</v>
      </c>
      <c r="Y181" s="179">
        <v>652</v>
      </c>
      <c r="Z181" s="177">
        <v>2002</v>
      </c>
      <c r="AA181" s="175">
        <v>2536</v>
      </c>
      <c r="AB181" s="156">
        <f t="shared" si="1627"/>
        <v>16390</v>
      </c>
      <c r="AC181" s="157">
        <f t="shared" si="1628"/>
        <v>19067</v>
      </c>
      <c r="BI181" s="136" t="s">
        <v>33</v>
      </c>
      <c r="BJ181" s="128">
        <f>B181/B188</f>
        <v>5.6730331969076855E-2</v>
      </c>
      <c r="BK181" s="129">
        <f t="shared" ref="BK181" si="2065">C181/C188</f>
        <v>6.552018720053486E-2</v>
      </c>
      <c r="BL181" s="130">
        <f t="shared" ref="BL181" si="2066">D181/D188</f>
        <v>3.6766963463309793E-2</v>
      </c>
      <c r="BM181" s="131">
        <f t="shared" ref="BM181" si="2067">E181/E188</f>
        <v>6.1467230781511936E-2</v>
      </c>
      <c r="BN181" s="128">
        <f t="shared" ref="BN181" si="2068">F181/F188</f>
        <v>3.7938112978027828E-2</v>
      </c>
      <c r="BO181" s="129">
        <f t="shared" ref="BO181" si="2069">G181/G188</f>
        <v>7.7034327278914461E-2</v>
      </c>
      <c r="BP181" s="130">
        <f t="shared" ref="BP181" si="2070">H181/H188</f>
        <v>4.7787792414554608E-2</v>
      </c>
      <c r="BQ181" s="131">
        <f t="shared" ref="BQ181" si="2071">I181/I188</f>
        <v>6.9171587887913791E-2</v>
      </c>
      <c r="BR181" s="128">
        <f t="shared" ref="BR181" si="2072">J181/J188</f>
        <v>6.3819010636501777E-2</v>
      </c>
      <c r="BS181" s="129">
        <f t="shared" ref="BS181" si="2073">K181/K188</f>
        <v>1.7740981667652277E-2</v>
      </c>
      <c r="BT181" s="130">
        <f t="shared" ref="BT181" si="2074">L181/L188</f>
        <v>5.6344461052981229E-2</v>
      </c>
      <c r="BU181" s="128">
        <f t="shared" ref="BU181" si="2075">M181/M188</f>
        <v>3.9925953973663178E-2</v>
      </c>
      <c r="BV181" s="132">
        <f t="shared" ref="BV181" si="2076">N181/N188</f>
        <v>5.5725045285537227E-2</v>
      </c>
      <c r="BW181" s="133">
        <f t="shared" ref="BW181" si="2077">O181/O188</f>
        <v>5.6120015264262545E-2</v>
      </c>
      <c r="BX181" s="128">
        <f t="shared" ref="BX181" si="2078">P181/P188</f>
        <v>4.1920098017765722E-2</v>
      </c>
      <c r="BY181" s="129">
        <f t="shared" ref="BY181" si="2079">Q181/Q188</f>
        <v>7.4171373527737644E-2</v>
      </c>
      <c r="BZ181" s="130">
        <f t="shared" ref="BZ181" si="2080">R181/R188</f>
        <v>4.4023448115221867E-2</v>
      </c>
      <c r="CA181" s="131">
        <f t="shared" ref="CA181" si="2081">S181/S188</f>
        <v>6.275484447205934E-2</v>
      </c>
      <c r="CB181" s="128">
        <f t="shared" ref="CB181" si="2082">T181/T188</f>
        <v>5.3664921465968587E-2</v>
      </c>
      <c r="CC181" s="129">
        <f t="shared" ref="CC181" si="2083">U181/U188</f>
        <v>3.7344913151364761E-2</v>
      </c>
      <c r="CD181" s="130">
        <f t="shared" ref="CD181" si="2084">V181/V188</f>
        <v>7.8319420381162394E-2</v>
      </c>
      <c r="CE181" s="131">
        <f t="shared" ref="CE181" si="2085">W181/W188</f>
        <v>5.4918378834787507E-2</v>
      </c>
      <c r="CF181" s="128">
        <f t="shared" ref="CF181" si="2086">X181/X188</f>
        <v>4.5306702093545287E-2</v>
      </c>
      <c r="CG181" s="129">
        <f t="shared" ref="CG181" si="2087">Y181/Y188</f>
        <v>4.8978365384615384E-2</v>
      </c>
      <c r="CH181" s="130">
        <f t="shared" ref="CH181" si="2088">Z181/Z188</f>
        <v>5.0651486401012018E-2</v>
      </c>
      <c r="CI181" s="128">
        <f t="shared" ref="CI181" si="2089">AA181/AA188</f>
        <v>5.9804268364579652E-2</v>
      </c>
      <c r="CJ181" s="134">
        <f t="shared" ref="CJ181" si="2090">AB181/AB188</f>
        <v>5.1278040234020585E-2</v>
      </c>
      <c r="CK181" s="135">
        <f t="shared" ref="CK181" si="2091">AC181/AC188</f>
        <v>5.9824795898517164E-2</v>
      </c>
    </row>
    <row r="182" spans="1:89" x14ac:dyDescent="0.2">
      <c r="A182" s="145" t="s">
        <v>34</v>
      </c>
      <c r="B182" s="189">
        <v>431</v>
      </c>
      <c r="C182" s="183">
        <v>1063</v>
      </c>
      <c r="D182" s="184">
        <v>203</v>
      </c>
      <c r="E182" s="185">
        <v>503</v>
      </c>
      <c r="F182" s="182">
        <v>479</v>
      </c>
      <c r="G182" s="186">
        <v>1073</v>
      </c>
      <c r="H182" s="184">
        <v>932</v>
      </c>
      <c r="I182" s="185">
        <v>1793</v>
      </c>
      <c r="J182" s="182">
        <v>149</v>
      </c>
      <c r="K182" s="183">
        <v>87</v>
      </c>
      <c r="L182" s="184">
        <v>900</v>
      </c>
      <c r="M182" s="182">
        <v>611</v>
      </c>
      <c r="N182" s="187">
        <v>1979</v>
      </c>
      <c r="O182" s="190">
        <v>1668</v>
      </c>
      <c r="P182" s="182">
        <v>521</v>
      </c>
      <c r="Q182" s="183">
        <v>1149</v>
      </c>
      <c r="R182" s="184">
        <v>858</v>
      </c>
      <c r="S182" s="185">
        <v>1167</v>
      </c>
      <c r="T182" s="182">
        <v>189</v>
      </c>
      <c r="U182" s="186">
        <v>243</v>
      </c>
      <c r="V182" s="184">
        <v>1550</v>
      </c>
      <c r="W182" s="191">
        <v>914</v>
      </c>
      <c r="X182" s="182">
        <v>561</v>
      </c>
      <c r="Y182" s="186">
        <v>490</v>
      </c>
      <c r="Z182" s="184">
        <v>1247</v>
      </c>
      <c r="AA182" s="182">
        <v>1500</v>
      </c>
      <c r="AB182" s="156">
        <f t="shared" si="1627"/>
        <v>9999</v>
      </c>
      <c r="AC182" s="157">
        <f t="shared" si="1628"/>
        <v>12261</v>
      </c>
      <c r="BI182" s="145" t="s">
        <v>34</v>
      </c>
      <c r="BJ182" s="128">
        <f>B182/B188</f>
        <v>1.6333181749279977E-2</v>
      </c>
      <c r="BK182" s="129">
        <f t="shared" ref="BK182" si="2092">C182/C188</f>
        <v>3.948296995134272E-2</v>
      </c>
      <c r="BL182" s="130">
        <f t="shared" ref="BL182" si="2093">D182/D188</f>
        <v>1.5581823764200184E-2</v>
      </c>
      <c r="BM182" s="131">
        <f t="shared" ref="BM182" si="2094">E182/E188</f>
        <v>4.015326893909156E-2</v>
      </c>
      <c r="BN182" s="128">
        <f t="shared" ref="BN182" si="2095">F182/F188</f>
        <v>1.8208773663802934E-2</v>
      </c>
      <c r="BO182" s="129">
        <f t="shared" ref="BO182" si="2096">G182/G188</f>
        <v>4.5642094516993491E-2</v>
      </c>
      <c r="BP182" s="130">
        <f t="shared" ref="BP182" si="2097">H182/H188</f>
        <v>2.3932414041034331E-2</v>
      </c>
      <c r="BQ182" s="131">
        <f t="shared" ref="BQ182" si="2098">I182/I188</f>
        <v>4.2185257511234503E-2</v>
      </c>
      <c r="BR182" s="128">
        <f t="shared" ref="BR182" si="2099">J182/J188</f>
        <v>2.5156170859361809E-2</v>
      </c>
      <c r="BS182" s="129">
        <f t="shared" ref="BS182" si="2100">K182/K188</f>
        <v>1.28622117090479E-2</v>
      </c>
      <c r="BT182" s="130">
        <f t="shared" ref="BT182" si="2101">L182/L188</f>
        <v>3.7369207772795218E-2</v>
      </c>
      <c r="BU182" s="128">
        <f t="shared" ref="BU182" si="2102">M182/M188</f>
        <v>2.5705751188522866E-2</v>
      </c>
      <c r="BV182" s="132">
        <f t="shared" ref="BV182" si="2103">N182/N188</f>
        <v>4.716846219849366E-2</v>
      </c>
      <c r="BW182" s="133">
        <f t="shared" ref="BW182" si="2104">O182/O188</f>
        <v>3.9782484258729253E-2</v>
      </c>
      <c r="BX182" s="128">
        <f t="shared" ref="BX182" si="2105">P182/P188</f>
        <v>2.2797882116133549E-2</v>
      </c>
      <c r="BY182" s="129">
        <f t="shared" ref="BY182" si="2106">Q182/Q188</f>
        <v>5.0308682516747666E-2</v>
      </c>
      <c r="BZ182" s="130">
        <f t="shared" ref="BZ182" si="2107">R182/R188</f>
        <v>3.3308746457548818E-2</v>
      </c>
      <c r="CA182" s="131">
        <f t="shared" ref="CA182" si="2108">S182/S188</f>
        <v>4.5318628402780475E-2</v>
      </c>
      <c r="CB182" s="128">
        <f t="shared" ref="CB182" si="2109">T182/T188</f>
        <v>2.4738219895287957E-2</v>
      </c>
      <c r="CC182" s="129">
        <f t="shared" ref="CC182" si="2110">U182/U188</f>
        <v>3.0148883374689826E-2</v>
      </c>
      <c r="CD182" s="130">
        <f t="shared" ref="CD182" si="2111">V182/V188</f>
        <v>6.1033233580091356E-2</v>
      </c>
      <c r="CE182" s="131">
        <f t="shared" ref="CE182" si="2112">W182/W188</f>
        <v>3.2155924570785255E-2</v>
      </c>
      <c r="CF182" s="128">
        <f t="shared" ref="CF182" si="2113">X182/X188</f>
        <v>2.5699757203719822E-2</v>
      </c>
      <c r="CG182" s="129">
        <f t="shared" ref="CG182" si="2114">Y182/Y188</f>
        <v>3.6808894230769232E-2</v>
      </c>
      <c r="CH182" s="130">
        <f t="shared" ref="CH182" si="2115">Z182/Z188</f>
        <v>3.1549652118912079E-2</v>
      </c>
      <c r="CI182" s="128">
        <f t="shared" ref="CI182" si="2116">AA182/AA188</f>
        <v>3.5373187124159884E-2</v>
      </c>
      <c r="CJ182" s="134">
        <f t="shared" ref="CJ182" si="2117">AB182/AB188</f>
        <v>3.1283046021962892E-2</v>
      </c>
      <c r="CK182" s="135">
        <f t="shared" ref="CK182" si="2118">AC182/AC188</f>
        <v>3.8470227225663137E-2</v>
      </c>
    </row>
    <row r="183" spans="1:89" x14ac:dyDescent="0.2">
      <c r="A183" s="136" t="s">
        <v>35</v>
      </c>
      <c r="B183" s="192">
        <v>0</v>
      </c>
      <c r="C183" s="176">
        <v>391</v>
      </c>
      <c r="D183" s="177">
        <v>2</v>
      </c>
      <c r="E183" s="178">
        <v>276</v>
      </c>
      <c r="F183" s="175">
        <v>17</v>
      </c>
      <c r="G183" s="179">
        <v>704</v>
      </c>
      <c r="H183" s="177">
        <v>77</v>
      </c>
      <c r="I183" s="178">
        <v>845</v>
      </c>
      <c r="J183" s="175">
        <v>39</v>
      </c>
      <c r="K183" s="176">
        <v>46</v>
      </c>
      <c r="L183" s="177">
        <v>534</v>
      </c>
      <c r="M183" s="175">
        <v>125</v>
      </c>
      <c r="N183" s="180">
        <v>454</v>
      </c>
      <c r="O183" s="193">
        <v>241</v>
      </c>
      <c r="P183" s="175">
        <v>124</v>
      </c>
      <c r="Q183" s="176">
        <v>147</v>
      </c>
      <c r="R183" s="177">
        <v>153</v>
      </c>
      <c r="S183" s="178">
        <v>73</v>
      </c>
      <c r="T183" s="175">
        <v>18</v>
      </c>
      <c r="U183" s="179">
        <v>13</v>
      </c>
      <c r="V183" s="177">
        <v>142</v>
      </c>
      <c r="W183" s="194">
        <v>48</v>
      </c>
      <c r="X183" s="175">
        <v>74</v>
      </c>
      <c r="Y183" s="179">
        <v>16</v>
      </c>
      <c r="Z183" s="177">
        <v>51</v>
      </c>
      <c r="AA183" s="175">
        <v>68</v>
      </c>
      <c r="AB183" s="156">
        <f t="shared" si="1627"/>
        <v>1685</v>
      </c>
      <c r="AC183" s="157">
        <f t="shared" si="1628"/>
        <v>2993</v>
      </c>
      <c r="BI183" s="136" t="s">
        <v>35</v>
      </c>
      <c r="BJ183" s="128">
        <f>B183/B188</f>
        <v>0</v>
      </c>
      <c r="BK183" s="129">
        <f t="shared" ref="BK183" si="2119">C183/C188</f>
        <v>1.4522898636853248E-2</v>
      </c>
      <c r="BL183" s="130">
        <f t="shared" ref="BL183" si="2120">D183/D188</f>
        <v>1.5351550506601167E-4</v>
      </c>
      <c r="BM183" s="131">
        <f t="shared" ref="BM183" si="2121">E183/E188</f>
        <v>2.2032409994412069E-2</v>
      </c>
      <c r="BN183" s="128">
        <f t="shared" ref="BN183" si="2122">F183/F188</f>
        <v>6.4624040142933169E-4</v>
      </c>
      <c r="BO183" s="129">
        <f t="shared" ref="BO183" si="2123">G183/G188</f>
        <v>2.9945978136033009E-2</v>
      </c>
      <c r="BP183" s="130">
        <f t="shared" ref="BP183" si="2124">H183/H188</f>
        <v>1.9772487995275145E-3</v>
      </c>
      <c r="BQ183" s="131">
        <f t="shared" ref="BQ183" si="2125">I183/I188</f>
        <v>1.9880949580029644E-2</v>
      </c>
      <c r="BR183" s="128">
        <f t="shared" ref="BR183" si="2126">J183/J188</f>
        <v>6.5845010974168493E-3</v>
      </c>
      <c r="BS183" s="129">
        <f t="shared" ref="BS183" si="2127">K183/K188</f>
        <v>6.8007096392667058E-3</v>
      </c>
      <c r="BT183" s="130">
        <f t="shared" ref="BT183" si="2128">L183/L188</f>
        <v>2.2172396611858495E-2</v>
      </c>
      <c r="BU183" s="128">
        <f t="shared" ref="BU183" si="2129">M183/M188</f>
        <v>5.2589507341495225E-3</v>
      </c>
      <c r="BV183" s="132">
        <f t="shared" ref="BV183" si="2130">N183/N188</f>
        <v>1.0820859948517494E-2</v>
      </c>
      <c r="BW183" s="133">
        <f t="shared" ref="BW183" si="2131">O183/O188</f>
        <v>5.7479488647204733E-3</v>
      </c>
      <c r="BX183" s="128">
        <f t="shared" ref="BX183" si="2132">P183/P188</f>
        <v>5.4259834595020351E-3</v>
      </c>
      <c r="BY183" s="129">
        <f t="shared" ref="BY183" si="2133">Q183/Q188</f>
        <v>6.4363588598450022E-3</v>
      </c>
      <c r="BZ183" s="130">
        <f t="shared" ref="BZ183" si="2134">R183/R188</f>
        <v>5.9396715711013629E-3</v>
      </c>
      <c r="CA183" s="131">
        <f t="shared" ref="CA183" si="2135">S183/S188</f>
        <v>2.8348413653838684E-3</v>
      </c>
      <c r="CB183" s="128">
        <f t="shared" ref="CB183" si="2136">T183/T188</f>
        <v>2.3560209424083769E-3</v>
      </c>
      <c r="CC183" s="129">
        <f t="shared" ref="CC183" si="2137">U183/U188</f>
        <v>1.6129032258064516E-3</v>
      </c>
      <c r="CD183" s="130">
        <f t="shared" ref="CD183" si="2138">V183/V188</f>
        <v>5.5914317215309496E-3</v>
      </c>
      <c r="CE183" s="131">
        <f t="shared" ref="CE183" si="2139">W183/W188</f>
        <v>1.6887137630171687E-3</v>
      </c>
      <c r="CF183" s="128">
        <f t="shared" ref="CF183" si="2140">X183/X188</f>
        <v>3.3899857987081407E-3</v>
      </c>
      <c r="CG183" s="129">
        <f t="shared" ref="CG183" si="2141">Y183/Y188</f>
        <v>1.201923076923077E-3</v>
      </c>
      <c r="CH183" s="130">
        <f t="shared" ref="CH183" si="2142">Z183/Z188</f>
        <v>1.2903225806451613E-3</v>
      </c>
      <c r="CI183" s="128">
        <f t="shared" ref="CI183" si="2143">AA183/AA188</f>
        <v>1.6035844829619149E-3</v>
      </c>
      <c r="CJ183" s="134">
        <f t="shared" ref="CJ183" si="2144">AB183/AB188</f>
        <v>5.2717204267434224E-3</v>
      </c>
      <c r="CK183" s="135">
        <f t="shared" ref="CK183" si="2145">AC183/AC188</f>
        <v>9.3908645368574965E-3</v>
      </c>
    </row>
    <row r="184" spans="1:89" x14ac:dyDescent="0.2">
      <c r="A184" s="145" t="s">
        <v>36</v>
      </c>
      <c r="B184" s="189"/>
      <c r="C184" s="183"/>
      <c r="D184" s="184"/>
      <c r="E184" s="185"/>
      <c r="F184" s="182"/>
      <c r="G184" s="186"/>
      <c r="H184" s="184"/>
      <c r="I184" s="185"/>
      <c r="J184" s="182"/>
      <c r="K184" s="186"/>
      <c r="L184" s="184"/>
      <c r="M184" s="182"/>
      <c r="N184" s="187"/>
      <c r="O184" s="190"/>
      <c r="P184" s="182"/>
      <c r="Q184" s="186"/>
      <c r="R184" s="184"/>
      <c r="S184" s="185"/>
      <c r="T184" s="182"/>
      <c r="U184" s="186"/>
      <c r="V184" s="184"/>
      <c r="W184" s="185"/>
      <c r="X184" s="182"/>
      <c r="Y184" s="186"/>
      <c r="Z184" s="184"/>
      <c r="AA184" s="182"/>
      <c r="AB184" s="156">
        <f t="shared" si="1627"/>
        <v>0</v>
      </c>
      <c r="AC184" s="157">
        <f t="shared" si="1628"/>
        <v>0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0</v>
      </c>
      <c r="BV184" s="132">
        <f t="shared" ref="BV184" si="2157">N184/N188</f>
        <v>0</v>
      </c>
      <c r="BW184" s="133">
        <f t="shared" ref="BW184" si="2158">O184/O188</f>
        <v>0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0</v>
      </c>
    </row>
    <row r="185" spans="1:89" x14ac:dyDescent="0.2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0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0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0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0</v>
      </c>
      <c r="CK187" s="135">
        <f t="shared" ref="CK187" si="2255">AC187/AC188</f>
        <v>0</v>
      </c>
    </row>
    <row r="188" spans="1:89" ht="14.25" thickTop="1" thickBot="1" x14ac:dyDescent="0.25">
      <c r="A188" s="229" t="s">
        <v>13</v>
      </c>
      <c r="B188" s="20">
        <f t="shared" ref="B188" si="2256">SUM(B165:B187)</f>
        <v>26388</v>
      </c>
      <c r="C188" s="21">
        <f t="shared" ref="C188" si="2257">SUM(C165:C187)</f>
        <v>26923</v>
      </c>
      <c r="D188" s="20">
        <f t="shared" ref="D188" si="2258">SUM(D165:D187)</f>
        <v>13028</v>
      </c>
      <c r="E188" s="21">
        <f t="shared" ref="E188" si="2259">SUM(E165:E187)</f>
        <v>12527</v>
      </c>
      <c r="F188" s="20">
        <f t="shared" ref="F188" si="2260">SUM(F165:F187)</f>
        <v>26306</v>
      </c>
      <c r="G188" s="21">
        <f t="shared" ref="G188" si="2261">SUM(G165:G187)</f>
        <v>23509</v>
      </c>
      <c r="H188" s="20">
        <f t="shared" ref="H188" si="2262">SUM(H165:H187)</f>
        <v>38943</v>
      </c>
      <c r="I188" s="21">
        <f t="shared" ref="I188" si="2263">SUM(I165:I187)</f>
        <v>42503</v>
      </c>
      <c r="J188" s="20">
        <f t="shared" ref="J188" si="2264">SUM(J165:J187)</f>
        <v>5923</v>
      </c>
      <c r="K188" s="21">
        <f t="shared" ref="K188" si="2265">SUM(K165:K187)</f>
        <v>6764</v>
      </c>
      <c r="L188" s="20">
        <f t="shared" ref="L188" si="2266">SUM(L165:L187)</f>
        <v>24084</v>
      </c>
      <c r="M188" s="21">
        <f t="shared" ref="M188" si="2267">SUM(M165:M187)</f>
        <v>23769</v>
      </c>
      <c r="N188" s="20">
        <f t="shared" ref="N188" si="2268">SUM(N165:N187)</f>
        <v>41956</v>
      </c>
      <c r="O188" s="21">
        <f t="shared" ref="O188" si="2269">SUM(O165:O187)</f>
        <v>41928</v>
      </c>
      <c r="P188" s="20">
        <f t="shared" ref="P188" si="2270">SUM(P165:P187)</f>
        <v>22853</v>
      </c>
      <c r="Q188" s="21">
        <f t="shared" ref="Q188" si="2271">SUM(Q165:Q187)</f>
        <v>22839</v>
      </c>
      <c r="R188" s="20">
        <f t="shared" ref="R188" si="2272">SUM(R165:R187)</f>
        <v>25759</v>
      </c>
      <c r="S188" s="21">
        <f t="shared" ref="S188" si="2273">SUM(S165:S187)</f>
        <v>25751</v>
      </c>
      <c r="T188" s="20">
        <f t="shared" ref="T188" si="2274">SUM(T165:T187)</f>
        <v>7640</v>
      </c>
      <c r="U188" s="21">
        <f t="shared" ref="U188" si="2275">SUM(U165:U187)</f>
        <v>8060</v>
      </c>
      <c r="V188" s="20">
        <f t="shared" ref="V188" si="2276">SUM(V165:V187)</f>
        <v>25396</v>
      </c>
      <c r="W188" s="21">
        <f t="shared" ref="W188" si="2277">SUM(W165:W187)</f>
        <v>28424</v>
      </c>
      <c r="X188" s="20">
        <f t="shared" ref="X188" si="2278">SUM(X165:X187)</f>
        <v>21829</v>
      </c>
      <c r="Y188" s="21">
        <f t="shared" ref="Y188" si="2279">SUM(Y165:Y187)</f>
        <v>13312</v>
      </c>
      <c r="Z188" s="20">
        <f t="shared" ref="Z188" si="2280">SUM(Z165:Z187)</f>
        <v>39525</v>
      </c>
      <c r="AA188" s="21">
        <f t="shared" ref="AA188" si="2281">SUM(AA165:AA187)</f>
        <v>42405</v>
      </c>
      <c r="AB188" s="160">
        <f t="shared" ref="AB188:AC188" si="2282">SUM(AB164:AB187)</f>
        <v>319630</v>
      </c>
      <c r="AC188" s="161">
        <f t="shared" si="2282"/>
        <v>318714</v>
      </c>
      <c r="BI188" s="229" t="s">
        <v>13</v>
      </c>
      <c r="BJ188" s="154">
        <f>SUM(BJ164:BJ187)</f>
        <v>0.99999999999999989</v>
      </c>
      <c r="BK188" s="155">
        <f t="shared" ref="BK188:CK188" si="2283">SUM(BK164:BK187)</f>
        <v>1</v>
      </c>
      <c r="BL188" s="154">
        <f t="shared" si="2283"/>
        <v>1</v>
      </c>
      <c r="BM188" s="155">
        <f t="shared" si="2283"/>
        <v>1</v>
      </c>
      <c r="BN188" s="154">
        <f t="shared" si="2283"/>
        <v>1</v>
      </c>
      <c r="BO188" s="155">
        <f t="shared" si="2283"/>
        <v>1</v>
      </c>
      <c r="BP188" s="154">
        <f t="shared" si="2283"/>
        <v>0.99999999999999989</v>
      </c>
      <c r="BQ188" s="155">
        <f t="shared" si="2283"/>
        <v>1</v>
      </c>
      <c r="BR188" s="154">
        <f t="shared" si="2283"/>
        <v>0.99999999999999989</v>
      </c>
      <c r="BS188" s="155">
        <f t="shared" si="2283"/>
        <v>1</v>
      </c>
      <c r="BT188" s="154">
        <f t="shared" si="2283"/>
        <v>0.99999999999999989</v>
      </c>
      <c r="BU188" s="155">
        <f t="shared" si="2283"/>
        <v>1</v>
      </c>
      <c r="BV188" s="154">
        <f t="shared" si="2283"/>
        <v>1</v>
      </c>
      <c r="BW188" s="155">
        <f t="shared" si="2283"/>
        <v>1</v>
      </c>
      <c r="BX188" s="154">
        <f t="shared" si="2283"/>
        <v>1</v>
      </c>
      <c r="BY188" s="155">
        <f t="shared" si="2283"/>
        <v>1</v>
      </c>
      <c r="BZ188" s="154">
        <f t="shared" si="2283"/>
        <v>0.99999999999999978</v>
      </c>
      <c r="CA188" s="155">
        <f t="shared" si="2283"/>
        <v>1</v>
      </c>
      <c r="CB188" s="154">
        <f t="shared" si="2283"/>
        <v>0.99999999999999989</v>
      </c>
      <c r="CC188" s="155">
        <f t="shared" si="2283"/>
        <v>1.0000000000000002</v>
      </c>
      <c r="CD188" s="154">
        <f t="shared" si="2283"/>
        <v>1</v>
      </c>
      <c r="CE188" s="155">
        <f t="shared" si="2283"/>
        <v>0.99999999999999989</v>
      </c>
      <c r="CF188" s="154">
        <f t="shared" si="2283"/>
        <v>1</v>
      </c>
      <c r="CG188" s="155">
        <f t="shared" si="2283"/>
        <v>1</v>
      </c>
      <c r="CH188" s="154">
        <f t="shared" si="2283"/>
        <v>1</v>
      </c>
      <c r="CI188" s="155">
        <f t="shared" si="2283"/>
        <v>1.0000000000000002</v>
      </c>
      <c r="CJ188" s="154">
        <f t="shared" si="2283"/>
        <v>1.0000000000000002</v>
      </c>
      <c r="CK188" s="155">
        <f t="shared" si="2283"/>
        <v>1</v>
      </c>
    </row>
    <row r="189" spans="1:89" ht="13.5" thickTop="1" x14ac:dyDescent="0.2">
      <c r="A189" s="173"/>
    </row>
    <row r="191" spans="1:89" x14ac:dyDescent="0.2">
      <c r="A191" s="303">
        <f>+A160+1</f>
        <v>44841</v>
      </c>
      <c r="B191" s="303"/>
      <c r="C191" s="303"/>
      <c r="D191" s="303"/>
      <c r="BI191" s="308">
        <f>+BI160+1</f>
        <v>44841</v>
      </c>
      <c r="BJ191" s="308"/>
      <c r="BK191" s="308"/>
      <c r="BL191" s="308"/>
    </row>
    <row r="192" spans="1:89" ht="13.5" thickBot="1" x14ac:dyDescent="0.25">
      <c r="AE192" s="232" t="s">
        <v>84</v>
      </c>
    </row>
    <row r="193" spans="1:89" ht="14.25" thickTop="1" thickBot="1" x14ac:dyDescent="0.25">
      <c r="A193" s="299" t="s">
        <v>0</v>
      </c>
      <c r="B193" s="301" t="s">
        <v>1</v>
      </c>
      <c r="C193" s="302"/>
      <c r="D193" s="301" t="s">
        <v>2</v>
      </c>
      <c r="E193" s="302"/>
      <c r="F193" s="301" t="s">
        <v>3</v>
      </c>
      <c r="G193" s="302"/>
      <c r="H193" s="301" t="s">
        <v>4</v>
      </c>
      <c r="I193" s="302"/>
      <c r="J193" s="301" t="s">
        <v>5</v>
      </c>
      <c r="K193" s="302"/>
      <c r="L193" s="301" t="s">
        <v>6</v>
      </c>
      <c r="M193" s="302"/>
      <c r="N193" s="301" t="s">
        <v>7</v>
      </c>
      <c r="O193" s="302"/>
      <c r="P193" s="301" t="s">
        <v>8</v>
      </c>
      <c r="Q193" s="302"/>
      <c r="R193" s="301" t="s">
        <v>9</v>
      </c>
      <c r="S193" s="302"/>
      <c r="T193" s="301" t="s">
        <v>10</v>
      </c>
      <c r="U193" s="302"/>
      <c r="V193" s="301" t="s">
        <v>11</v>
      </c>
      <c r="W193" s="302"/>
      <c r="X193" s="301" t="s">
        <v>12</v>
      </c>
      <c r="Y193" s="302"/>
      <c r="Z193" s="304" t="s">
        <v>40</v>
      </c>
      <c r="AA193" s="305"/>
      <c r="AB193" s="306" t="s">
        <v>41</v>
      </c>
      <c r="AC193" s="307"/>
      <c r="AE193" s="299" t="s">
        <v>0</v>
      </c>
      <c r="AF193" s="301" t="s">
        <v>1</v>
      </c>
      <c r="AG193" s="302"/>
      <c r="AH193" s="301" t="s">
        <v>2</v>
      </c>
      <c r="AI193" s="302"/>
      <c r="AJ193" s="301" t="s">
        <v>3</v>
      </c>
      <c r="AK193" s="302"/>
      <c r="AL193" s="301" t="s">
        <v>4</v>
      </c>
      <c r="AM193" s="302"/>
      <c r="AN193" s="301" t="s">
        <v>5</v>
      </c>
      <c r="AO193" s="302"/>
      <c r="AP193" s="301" t="s">
        <v>6</v>
      </c>
      <c r="AQ193" s="302"/>
      <c r="AR193" s="301" t="s">
        <v>7</v>
      </c>
      <c r="AS193" s="302"/>
      <c r="AT193" s="301" t="s">
        <v>8</v>
      </c>
      <c r="AU193" s="302"/>
      <c r="AV193" s="301" t="s">
        <v>9</v>
      </c>
      <c r="AW193" s="302"/>
      <c r="AX193" s="301" t="s">
        <v>10</v>
      </c>
      <c r="AY193" s="302"/>
      <c r="AZ193" s="301" t="s">
        <v>11</v>
      </c>
      <c r="BA193" s="302"/>
      <c r="BB193" s="301" t="s">
        <v>12</v>
      </c>
      <c r="BC193" s="302"/>
      <c r="BD193" s="304" t="s">
        <v>40</v>
      </c>
      <c r="BE193" s="305"/>
      <c r="BF193" s="306" t="s">
        <v>41</v>
      </c>
      <c r="BG193" s="307"/>
      <c r="BI193" s="299" t="s">
        <v>0</v>
      </c>
      <c r="BJ193" s="301" t="s">
        <v>1</v>
      </c>
      <c r="BK193" s="302"/>
      <c r="BL193" s="301" t="s">
        <v>2</v>
      </c>
      <c r="BM193" s="302"/>
      <c r="BN193" s="301" t="s">
        <v>3</v>
      </c>
      <c r="BO193" s="302"/>
      <c r="BP193" s="301" t="s">
        <v>4</v>
      </c>
      <c r="BQ193" s="302"/>
      <c r="BR193" s="301" t="s">
        <v>5</v>
      </c>
      <c r="BS193" s="302"/>
      <c r="BT193" s="301" t="s">
        <v>6</v>
      </c>
      <c r="BU193" s="302"/>
      <c r="BV193" s="301" t="s">
        <v>7</v>
      </c>
      <c r="BW193" s="302"/>
      <c r="BX193" s="301" t="s">
        <v>8</v>
      </c>
      <c r="BY193" s="302"/>
      <c r="BZ193" s="301" t="s">
        <v>9</v>
      </c>
      <c r="CA193" s="302"/>
      <c r="CB193" s="301" t="s">
        <v>10</v>
      </c>
      <c r="CC193" s="302"/>
      <c r="CD193" s="301" t="s">
        <v>11</v>
      </c>
      <c r="CE193" s="302"/>
      <c r="CF193" s="301" t="s">
        <v>12</v>
      </c>
      <c r="CG193" s="302"/>
      <c r="CH193" s="304" t="s">
        <v>40</v>
      </c>
      <c r="CI193" s="305"/>
      <c r="CJ193" s="301" t="s">
        <v>41</v>
      </c>
      <c r="CK193" s="302"/>
    </row>
    <row r="194" spans="1:89" ht="15" thickTop="1" thickBot="1" x14ac:dyDescent="0.3">
      <c r="A194" s="300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0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0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3113</v>
      </c>
      <c r="AG195" s="172">
        <f t="shared" ref="AG195:AV196" si="2284">SUMIF($A$9:$A$32,$AE195,C$195:C$218)</f>
        <v>1299</v>
      </c>
      <c r="AH195" s="126">
        <f t="shared" si="2284"/>
        <v>1244</v>
      </c>
      <c r="AI195" s="166">
        <f t="shared" si="2284"/>
        <v>1039</v>
      </c>
      <c r="AJ195" s="125">
        <f t="shared" si="2284"/>
        <v>3124</v>
      </c>
      <c r="AK195" s="127">
        <f t="shared" si="2284"/>
        <v>1559</v>
      </c>
      <c r="AL195" s="126">
        <f t="shared" si="2284"/>
        <v>4110</v>
      </c>
      <c r="AM195" s="166">
        <f t="shared" si="2284"/>
        <v>2514</v>
      </c>
      <c r="AN195" s="125">
        <f t="shared" si="2284"/>
        <v>282</v>
      </c>
      <c r="AO195" s="127">
        <f t="shared" si="2284"/>
        <v>1102</v>
      </c>
      <c r="AP195" s="126">
        <f t="shared" si="2284"/>
        <v>1243</v>
      </c>
      <c r="AQ195" s="125">
        <f t="shared" si="2284"/>
        <v>3415</v>
      </c>
      <c r="AR195" s="165">
        <f t="shared" si="2284"/>
        <v>3119</v>
      </c>
      <c r="AS195" s="167">
        <f t="shared" si="2284"/>
        <v>4505</v>
      </c>
      <c r="AT195" s="125">
        <f t="shared" si="2284"/>
        <v>2276</v>
      </c>
      <c r="AU195" s="127">
        <f t="shared" si="2284"/>
        <v>2079</v>
      </c>
      <c r="AV195" s="126">
        <f t="shared" si="2284"/>
        <v>2706</v>
      </c>
      <c r="AW195" s="166">
        <f t="shared" ref="AW195:BE196" si="2285">SUMIF($A$9:$A$32,$AE195,S$195:S$218)</f>
        <v>1810</v>
      </c>
      <c r="AX195" s="125">
        <f t="shared" si="2285"/>
        <v>392</v>
      </c>
      <c r="AY195" s="127">
        <f t="shared" si="2285"/>
        <v>1488</v>
      </c>
      <c r="AZ195" s="126">
        <f t="shared" si="2285"/>
        <v>1179</v>
      </c>
      <c r="BA195" s="166">
        <f t="shared" si="2285"/>
        <v>3066</v>
      </c>
      <c r="BB195" s="125">
        <f t="shared" si="2285"/>
        <v>1832</v>
      </c>
      <c r="BC195" s="127">
        <f t="shared" si="2285"/>
        <v>1879</v>
      </c>
      <c r="BD195" s="170">
        <f t="shared" si="2285"/>
        <v>3755</v>
      </c>
      <c r="BE195" s="171">
        <f t="shared" si="2285"/>
        <v>2847</v>
      </c>
      <c r="BF195" s="156">
        <f>AF195+AH195+AJ195+AL195+AN195+AP195+AR195+AT195+AV195+AX195+AZ195+BB195+BD195</f>
        <v>28375</v>
      </c>
      <c r="BG195" s="157">
        <f>AG195+AI195+AK195+AM195+AO195+AQ195+AS195+AU195+AW195+AY195+BA195+BC195+BE195</f>
        <v>28602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2">
      <c r="A196" s="136" t="s">
        <v>17</v>
      </c>
      <c r="B196" s="175">
        <v>302</v>
      </c>
      <c r="C196" s="176">
        <v>0</v>
      </c>
      <c r="D196" s="177">
        <v>250</v>
      </c>
      <c r="E196" s="178">
        <v>3</v>
      </c>
      <c r="F196" s="175">
        <v>554</v>
      </c>
      <c r="G196" s="179">
        <v>3</v>
      </c>
      <c r="H196" s="177">
        <v>429</v>
      </c>
      <c r="I196" s="178">
        <v>55</v>
      </c>
      <c r="J196" s="175">
        <v>6</v>
      </c>
      <c r="K196" s="179">
        <v>18</v>
      </c>
      <c r="L196" s="177">
        <v>71</v>
      </c>
      <c r="M196" s="175">
        <v>105</v>
      </c>
      <c r="N196" s="180">
        <v>202</v>
      </c>
      <c r="O196" s="181">
        <v>160</v>
      </c>
      <c r="P196" s="175">
        <v>75</v>
      </c>
      <c r="Q196" s="179">
        <v>76</v>
      </c>
      <c r="R196" s="177">
        <v>43</v>
      </c>
      <c r="S196" s="178">
        <v>85</v>
      </c>
      <c r="T196" s="175">
        <v>3</v>
      </c>
      <c r="U196" s="179">
        <v>20</v>
      </c>
      <c r="V196" s="177">
        <v>16</v>
      </c>
      <c r="W196" s="178">
        <v>40</v>
      </c>
      <c r="X196" s="175">
        <v>4</v>
      </c>
      <c r="Y196" s="179">
        <v>0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1955</v>
      </c>
      <c r="AC196" s="157">
        <f t="shared" ref="AC196:AC215" si="2314">C196+E196+G196+I196+K196+M196+O196+Q196+S196+U196+W196+Y196+AA196</f>
        <v>565</v>
      </c>
      <c r="AE196" s="237" t="str">
        <f>$AE$10</f>
        <v>08:00 - 08:59</v>
      </c>
      <c r="AF196" s="125">
        <f>SUMIF($A$9:$A$32,$AE196,B$195:B$218)</f>
        <v>2339</v>
      </c>
      <c r="AG196" s="176">
        <f t="shared" si="2284"/>
        <v>1152</v>
      </c>
      <c r="AH196" s="177">
        <f t="shared" si="2284"/>
        <v>968</v>
      </c>
      <c r="AI196" s="178">
        <f t="shared" si="2284"/>
        <v>841</v>
      </c>
      <c r="AJ196" s="238">
        <f t="shared" si="2284"/>
        <v>2323</v>
      </c>
      <c r="AK196" s="179">
        <f t="shared" si="2284"/>
        <v>1158</v>
      </c>
      <c r="AL196" s="177">
        <f t="shared" si="2284"/>
        <v>3136</v>
      </c>
      <c r="AM196" s="178">
        <f t="shared" si="2284"/>
        <v>2209</v>
      </c>
      <c r="AN196" s="238">
        <f t="shared" si="2284"/>
        <v>231</v>
      </c>
      <c r="AO196" s="179">
        <f t="shared" si="2284"/>
        <v>846</v>
      </c>
      <c r="AP196" s="177">
        <f t="shared" si="2284"/>
        <v>936</v>
      </c>
      <c r="AQ196" s="238">
        <f t="shared" si="2284"/>
        <v>2925</v>
      </c>
      <c r="AR196" s="180">
        <f t="shared" si="2284"/>
        <v>2349</v>
      </c>
      <c r="AS196" s="181">
        <f t="shared" si="2284"/>
        <v>4026</v>
      </c>
      <c r="AT196" s="238">
        <f t="shared" si="2284"/>
        <v>1617</v>
      </c>
      <c r="AU196" s="179">
        <f t="shared" si="2284"/>
        <v>1924</v>
      </c>
      <c r="AV196" s="177">
        <f t="shared" si="2284"/>
        <v>2217</v>
      </c>
      <c r="AW196" s="178">
        <f t="shared" si="2285"/>
        <v>1528</v>
      </c>
      <c r="AX196" s="238">
        <f t="shared" si="2285"/>
        <v>284</v>
      </c>
      <c r="AY196" s="179">
        <f t="shared" si="2285"/>
        <v>1074</v>
      </c>
      <c r="AZ196" s="177">
        <f t="shared" si="2285"/>
        <v>924</v>
      </c>
      <c r="BA196" s="178">
        <f t="shared" si="2285"/>
        <v>2224</v>
      </c>
      <c r="BB196" s="238">
        <f t="shared" si="2285"/>
        <v>1507</v>
      </c>
      <c r="BC196" s="179">
        <f t="shared" si="2285"/>
        <v>1501</v>
      </c>
      <c r="BD196" s="177">
        <f t="shared" si="2285"/>
        <v>2909</v>
      </c>
      <c r="BE196" s="238">
        <f t="shared" si="2285"/>
        <v>2332</v>
      </c>
      <c r="BF196" s="158">
        <f>SUM(AF196,AH196,AJ196,AL196,AN196,AP196,AR196,AT196,AV196,AX196,AZ196,BB196,BD196)</f>
        <v>21740</v>
      </c>
      <c r="BG196" s="159">
        <f>SUM(AG196,AI196,AK196,AM196,AO196,AQ196,AS196,AU196,AW196,AY196,BA196,BC196,BE196)</f>
        <v>23740</v>
      </c>
      <c r="BI196" s="136" t="s">
        <v>17</v>
      </c>
      <c r="BJ196" s="128">
        <f>B196/B219</f>
        <v>1.1134461527117208E-2</v>
      </c>
      <c r="BK196" s="129">
        <f t="shared" ref="BK196" si="2315">C196/C219</f>
        <v>0</v>
      </c>
      <c r="BL196" s="130">
        <f t="shared" ref="BL196" si="2316">D196/D219</f>
        <v>1.8602574596324133E-2</v>
      </c>
      <c r="BM196" s="131">
        <f t="shared" ref="BM196" si="2317">E196/E219</f>
        <v>2.3250406882120437E-4</v>
      </c>
      <c r="BN196" s="128">
        <f t="shared" ref="BN196" si="2318">F196/F219</f>
        <v>2.0511681291421377E-2</v>
      </c>
      <c r="BO196" s="129">
        <f t="shared" ref="BO196" si="2319">G196/G219</f>
        <v>1.1956478418556454E-4</v>
      </c>
      <c r="BP196" s="130">
        <f t="shared" ref="BP196" si="2320">H196/H219</f>
        <v>1.055350553505535E-2</v>
      </c>
      <c r="BQ196" s="131">
        <f t="shared" ref="BQ196" si="2321">I196/I219</f>
        <v>1.1908886194353023E-3</v>
      </c>
      <c r="BR196" s="128">
        <f t="shared" ref="BR196" si="2322">J196/J219</f>
        <v>9.7545114615509671E-4</v>
      </c>
      <c r="BS196" s="129">
        <f t="shared" ref="BS196" si="2323">K196/K219</f>
        <v>2.6599674892862422E-3</v>
      </c>
      <c r="BT196" s="130">
        <f t="shared" ref="BT196" si="2324">L196/L219</f>
        <v>2.9314616019818331E-3</v>
      </c>
      <c r="BU196" s="128">
        <f t="shared" ref="BU196" si="2325">M196/M219</f>
        <v>4.3988269794721412E-3</v>
      </c>
      <c r="BV196" s="132">
        <f t="shared" ref="BV196" si="2326">N196/N219</f>
        <v>4.5725151096724544E-3</v>
      </c>
      <c r="BW196" s="133">
        <f t="shared" ref="BW196" si="2327">O196/O219</f>
        <v>3.7198921231284291E-3</v>
      </c>
      <c r="BX196" s="128">
        <f t="shared" ref="BX196" si="2328">P196/P219</f>
        <v>3.1378127353359551E-3</v>
      </c>
      <c r="BY196" s="129">
        <f t="shared" ref="BY196" si="2329">Q196/Q219</f>
        <v>3.3637248827122243E-3</v>
      </c>
      <c r="BZ196" s="130">
        <f t="shared" ref="BZ196" si="2330">R196/R219</f>
        <v>1.6099442135609719E-3</v>
      </c>
      <c r="CA196" s="131">
        <f t="shared" ref="CA196" si="2331">S196/S219</f>
        <v>3.2657138466267097E-3</v>
      </c>
      <c r="CB196" s="128">
        <f t="shared" ref="CB196" si="2332">T196/T219</f>
        <v>3.811944091486658E-4</v>
      </c>
      <c r="CC196" s="129">
        <f t="shared" ref="CC196" si="2333">U196/U219</f>
        <v>2.5390377047099151E-3</v>
      </c>
      <c r="CD196" s="130">
        <f t="shared" ref="CD196" si="2334">V196/V219</f>
        <v>6.1089687297163149E-4</v>
      </c>
      <c r="CE196" s="131">
        <f t="shared" ref="CE196" si="2335">W196/W219</f>
        <v>1.3715539706487449E-3</v>
      </c>
      <c r="CF196" s="128">
        <f t="shared" ref="CF196" si="2336">X196/X219</f>
        <v>1.7197643922782578E-4</v>
      </c>
      <c r="CG196" s="129">
        <f t="shared" ref="CG196" si="2337">Y196/Y219</f>
        <v>0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5.8767299529861603E-3</v>
      </c>
      <c r="CK196" s="135">
        <f t="shared" ref="CK196" si="2341">AC196/AC219</f>
        <v>1.7043329271088481E-3</v>
      </c>
    </row>
    <row r="197" spans="1:89" ht="13.5" thickBot="1" x14ac:dyDescent="0.25">
      <c r="A197" s="145" t="s">
        <v>18</v>
      </c>
      <c r="B197" s="182">
        <v>1483</v>
      </c>
      <c r="C197" s="183">
        <v>251</v>
      </c>
      <c r="D197" s="184">
        <v>852</v>
      </c>
      <c r="E197" s="185">
        <v>203</v>
      </c>
      <c r="F197" s="182">
        <v>2226</v>
      </c>
      <c r="G197" s="186">
        <v>470</v>
      </c>
      <c r="H197" s="184">
        <v>2003</v>
      </c>
      <c r="I197" s="185">
        <v>933</v>
      </c>
      <c r="J197" s="182">
        <v>80</v>
      </c>
      <c r="K197" s="186">
        <v>282</v>
      </c>
      <c r="L197" s="184">
        <v>664</v>
      </c>
      <c r="M197" s="182">
        <v>1022</v>
      </c>
      <c r="N197" s="187">
        <v>1766</v>
      </c>
      <c r="O197" s="188">
        <v>2101</v>
      </c>
      <c r="P197" s="182">
        <v>858</v>
      </c>
      <c r="Q197" s="186">
        <v>1003</v>
      </c>
      <c r="R197" s="184">
        <v>973</v>
      </c>
      <c r="S197" s="185">
        <v>986</v>
      </c>
      <c r="T197" s="182">
        <v>166</v>
      </c>
      <c r="U197" s="186">
        <v>444</v>
      </c>
      <c r="V197" s="184">
        <v>734</v>
      </c>
      <c r="W197" s="185">
        <v>1161</v>
      </c>
      <c r="X197" s="182">
        <v>883</v>
      </c>
      <c r="Y197" s="186">
        <v>717</v>
      </c>
      <c r="Z197" s="184">
        <v>1677</v>
      </c>
      <c r="AA197" s="182">
        <v>1127</v>
      </c>
      <c r="AB197" s="156">
        <f t="shared" si="2313"/>
        <v>14365</v>
      </c>
      <c r="AC197" s="157">
        <f t="shared" si="2314"/>
        <v>10700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5.4676842532168271E-2</v>
      </c>
      <c r="BK197" s="129">
        <f t="shared" ref="BK197" si="2342">C197/C219</f>
        <v>8.8144402303694334E-3</v>
      </c>
      <c r="BL197" s="130">
        <f t="shared" ref="BL197" si="2343">D197/D219</f>
        <v>6.339757422427264E-2</v>
      </c>
      <c r="BM197" s="131">
        <f t="shared" ref="BM197" si="2344">E197/E219</f>
        <v>1.5732775323568163E-2</v>
      </c>
      <c r="BN197" s="128">
        <f t="shared" ref="BN197" si="2345">F197/F219</f>
        <v>8.2416972120404317E-2</v>
      </c>
      <c r="BO197" s="129">
        <f t="shared" ref="BO197" si="2346">G197/G219</f>
        <v>1.8731816189071777E-2</v>
      </c>
      <c r="BP197" s="130">
        <f t="shared" ref="BP197" si="2347">H197/H219</f>
        <v>4.9274292742927432E-2</v>
      </c>
      <c r="BQ197" s="131">
        <f t="shared" ref="BQ197" si="2348">I197/I219</f>
        <v>2.0201801489693399E-2</v>
      </c>
      <c r="BR197" s="128">
        <f t="shared" ref="BR197" si="2349">J197/J219</f>
        <v>1.3006015282067957E-2</v>
      </c>
      <c r="BS197" s="129">
        <f t="shared" ref="BS197" si="2350">K197/K219</f>
        <v>4.167282399881779E-2</v>
      </c>
      <c r="BT197" s="130">
        <f t="shared" ref="BT197" si="2351">L197/L219</f>
        <v>2.7415359207266721E-2</v>
      </c>
      <c r="BU197" s="128">
        <f t="shared" ref="BU197" si="2352">M197/M219</f>
        <v>4.2815249266862171E-2</v>
      </c>
      <c r="BV197" s="132">
        <f t="shared" ref="BV197" si="2353">N197/N219</f>
        <v>3.9975552889512642E-2</v>
      </c>
      <c r="BW197" s="133">
        <f t="shared" ref="BW197" si="2354">O197/O219</f>
        <v>4.884683344183019E-2</v>
      </c>
      <c r="BX197" s="128">
        <f t="shared" ref="BX197" si="2355">P197/P219</f>
        <v>3.5896577692243324E-2</v>
      </c>
      <c r="BY197" s="129">
        <f t="shared" ref="BY197" si="2356">Q197/Q219</f>
        <v>4.4392316544215278E-2</v>
      </c>
      <c r="BZ197" s="130">
        <f t="shared" ref="BZ197" si="2357">R197/R219</f>
        <v>3.6429667902205247E-2</v>
      </c>
      <c r="CA197" s="131">
        <f t="shared" ref="CA197" si="2358">S197/S219</f>
        <v>3.7882280620869832E-2</v>
      </c>
      <c r="CB197" s="128">
        <f t="shared" ref="CB197" si="2359">T197/T219</f>
        <v>2.1092757306226177E-2</v>
      </c>
      <c r="CC197" s="129">
        <f t="shared" ref="CC197" si="2360">U197/U219</f>
        <v>5.636663704456011E-2</v>
      </c>
      <c r="CD197" s="130">
        <f t="shared" ref="CD197" si="2361">V197/V219</f>
        <v>2.8024894047573592E-2</v>
      </c>
      <c r="CE197" s="131">
        <f t="shared" ref="CE197" si="2362">W197/W219</f>
        <v>3.9809353998079826E-2</v>
      </c>
      <c r="CF197" s="128">
        <f t="shared" ref="CF197" si="2363">X197/X219</f>
        <v>3.7963798959542543E-2</v>
      </c>
      <c r="CG197" s="129">
        <f t="shared" ref="CG197" si="2364">Y197/Y219</f>
        <v>5.2825462314889854E-2</v>
      </c>
      <c r="CH197" s="130">
        <f t="shared" ref="CH197" si="2365">Z197/Z219</f>
        <v>3.9959016393442626E-2</v>
      </c>
      <c r="CI197" s="128">
        <f t="shared" ref="CI197" si="2366">AA197/AA219</f>
        <v>2.451652200395919E-2</v>
      </c>
      <c r="CJ197" s="134">
        <f t="shared" ref="CJ197" si="2367">AB197/AB219</f>
        <v>4.3181189654550485E-2</v>
      </c>
      <c r="CK197" s="135">
        <f t="shared" ref="CK197" si="2368">AC197/AC219</f>
        <v>3.2276747469141019E-2</v>
      </c>
    </row>
    <row r="198" spans="1:89" ht="14.25" thickTop="1" thickBot="1" x14ac:dyDescent="0.25">
      <c r="A198" s="136" t="s">
        <v>19</v>
      </c>
      <c r="B198" s="175">
        <v>2830</v>
      </c>
      <c r="C198" s="176">
        <v>1284</v>
      </c>
      <c r="D198" s="177">
        <v>1306</v>
      </c>
      <c r="E198" s="178">
        <v>814</v>
      </c>
      <c r="F198" s="175">
        <v>2832</v>
      </c>
      <c r="G198" s="179">
        <v>1483</v>
      </c>
      <c r="H198" s="177">
        <v>3200</v>
      </c>
      <c r="I198" s="178">
        <v>2044</v>
      </c>
      <c r="J198" s="175">
        <v>190</v>
      </c>
      <c r="K198" s="179">
        <v>710</v>
      </c>
      <c r="L198" s="177">
        <v>1127</v>
      </c>
      <c r="M198" s="175">
        <v>2174</v>
      </c>
      <c r="N198" s="180">
        <v>3098</v>
      </c>
      <c r="O198" s="181">
        <v>3371</v>
      </c>
      <c r="P198" s="175">
        <v>1830</v>
      </c>
      <c r="Q198" s="179">
        <v>1789</v>
      </c>
      <c r="R198" s="177">
        <v>2059</v>
      </c>
      <c r="S198" s="178">
        <v>1702</v>
      </c>
      <c r="T198" s="175">
        <v>338</v>
      </c>
      <c r="U198" s="179">
        <v>978</v>
      </c>
      <c r="V198" s="177">
        <v>1353</v>
      </c>
      <c r="W198" s="178">
        <v>2412</v>
      </c>
      <c r="X198" s="175">
        <v>1876</v>
      </c>
      <c r="Y198" s="179">
        <v>1250</v>
      </c>
      <c r="Z198" s="177">
        <v>3183</v>
      </c>
      <c r="AA198" s="175">
        <v>2278</v>
      </c>
      <c r="AB198" s="156">
        <f t="shared" si="2313"/>
        <v>25222</v>
      </c>
      <c r="AC198" s="157">
        <f t="shared" si="2314"/>
        <v>22289</v>
      </c>
      <c r="AE198" s="229" t="s">
        <v>13</v>
      </c>
      <c r="AF198" s="20">
        <f t="shared" ref="AF198:BG198" si="2369">SUM(AF195:AF197)</f>
        <v>5452</v>
      </c>
      <c r="AG198" s="21">
        <f t="shared" si="2369"/>
        <v>2451</v>
      </c>
      <c r="AH198" s="20">
        <f t="shared" si="2369"/>
        <v>2212</v>
      </c>
      <c r="AI198" s="21">
        <f t="shared" si="2369"/>
        <v>1880</v>
      </c>
      <c r="AJ198" s="20">
        <f t="shared" si="2369"/>
        <v>5447</v>
      </c>
      <c r="AK198" s="21">
        <f t="shared" si="2369"/>
        <v>2717</v>
      </c>
      <c r="AL198" s="20">
        <f t="shared" si="2369"/>
        <v>7246</v>
      </c>
      <c r="AM198" s="21">
        <f t="shared" si="2369"/>
        <v>4723</v>
      </c>
      <c r="AN198" s="20">
        <f t="shared" si="2369"/>
        <v>513</v>
      </c>
      <c r="AO198" s="21">
        <f t="shared" si="2369"/>
        <v>1948</v>
      </c>
      <c r="AP198" s="20">
        <f t="shared" si="2369"/>
        <v>2179</v>
      </c>
      <c r="AQ198" s="21">
        <f t="shared" si="2369"/>
        <v>6340</v>
      </c>
      <c r="AR198" s="20">
        <f t="shared" si="2369"/>
        <v>5468</v>
      </c>
      <c r="AS198" s="21">
        <f t="shared" si="2369"/>
        <v>8531</v>
      </c>
      <c r="AT198" s="20">
        <f t="shared" si="2369"/>
        <v>3893</v>
      </c>
      <c r="AU198" s="21">
        <f t="shared" si="2369"/>
        <v>4003</v>
      </c>
      <c r="AV198" s="20">
        <f t="shared" si="2369"/>
        <v>4923</v>
      </c>
      <c r="AW198" s="21">
        <f t="shared" si="2369"/>
        <v>3338</v>
      </c>
      <c r="AX198" s="20">
        <f t="shared" si="2369"/>
        <v>676</v>
      </c>
      <c r="AY198" s="21">
        <f t="shared" si="2369"/>
        <v>2562</v>
      </c>
      <c r="AZ198" s="20">
        <f t="shared" si="2369"/>
        <v>2103</v>
      </c>
      <c r="BA198" s="21">
        <f t="shared" si="2369"/>
        <v>5290</v>
      </c>
      <c r="BB198" s="20">
        <f t="shared" si="2369"/>
        <v>3339</v>
      </c>
      <c r="BC198" s="21">
        <f t="shared" si="2369"/>
        <v>3380</v>
      </c>
      <c r="BD198" s="20">
        <f t="shared" si="2369"/>
        <v>6664</v>
      </c>
      <c r="BE198" s="21">
        <f t="shared" si="2369"/>
        <v>5179</v>
      </c>
      <c r="BF198" s="160">
        <f t="shared" si="2369"/>
        <v>50115</v>
      </c>
      <c r="BG198" s="161">
        <f t="shared" si="2369"/>
        <v>52342</v>
      </c>
      <c r="BI198" s="136" t="s">
        <v>19</v>
      </c>
      <c r="BJ198" s="128">
        <f>B198/B219</f>
        <v>0.10433949046934336</v>
      </c>
      <c r="BK198" s="129">
        <f t="shared" ref="BK198" si="2370">C198/C219</f>
        <v>4.5090602612726509E-2</v>
      </c>
      <c r="BL198" s="130">
        <f t="shared" ref="BL198" si="2371">D198/D219</f>
        <v>9.7179849691197265E-2</v>
      </c>
      <c r="BM198" s="131">
        <f t="shared" ref="BM198" si="2372">E198/E219</f>
        <v>6.3086104006820118E-2</v>
      </c>
      <c r="BN198" s="128">
        <f t="shared" ref="BN198" si="2373">F198/F219</f>
        <v>0.10485393757636344</v>
      </c>
      <c r="BO198" s="129">
        <f t="shared" ref="BO198" si="2374">G198/G219</f>
        <v>5.9104858315730743E-2</v>
      </c>
      <c r="BP198" s="130">
        <f t="shared" ref="BP198" si="2375">H198/H219</f>
        <v>7.8720787207872081E-2</v>
      </c>
      <c r="BQ198" s="131">
        <f t="shared" ref="BQ198" si="2376">I198/I219</f>
        <v>4.4257751602286503E-2</v>
      </c>
      <c r="BR198" s="128">
        <f t="shared" ref="BR198" si="2377">J198/J219</f>
        <v>3.0889286294911396E-2</v>
      </c>
      <c r="BS198" s="129">
        <f t="shared" ref="BS198" si="2378">K198/K219</f>
        <v>0.10492093985517954</v>
      </c>
      <c r="BT198" s="130">
        <f t="shared" ref="BT198" si="2379">L198/L219</f>
        <v>4.6531791907514448E-2</v>
      </c>
      <c r="BU198" s="128">
        <f t="shared" ref="BU198" si="2380">M198/M219</f>
        <v>9.1076665270213658E-2</v>
      </c>
      <c r="BV198" s="132">
        <f t="shared" ref="BV198" si="2381">N198/N219</f>
        <v>7.012698915725378E-2</v>
      </c>
      <c r="BW198" s="133">
        <f t="shared" ref="BW198" si="2382">O198/O219</f>
        <v>7.8373477169162098E-2</v>
      </c>
      <c r="BX198" s="128">
        <f t="shared" ref="BX198" si="2383">P198/P219</f>
        <v>7.656263074219731E-2</v>
      </c>
      <c r="BY198" s="129">
        <f t="shared" ref="BY198" si="2384">Q198/Q219</f>
        <v>7.9180313357528551E-2</v>
      </c>
      <c r="BZ198" s="130">
        <f t="shared" ref="BZ198" si="2385">R198/R219</f>
        <v>7.7090119435396315E-2</v>
      </c>
      <c r="CA198" s="131">
        <f t="shared" ref="CA198" si="2386">S198/S219</f>
        <v>6.539111725833717E-2</v>
      </c>
      <c r="CB198" s="128">
        <f t="shared" ref="CB198" si="2387">T198/T219</f>
        <v>4.2947903430749682E-2</v>
      </c>
      <c r="CC198" s="129">
        <f t="shared" ref="CC198" si="2388">U198/U219</f>
        <v>0.12415894376031485</v>
      </c>
      <c r="CD198" s="130">
        <f t="shared" ref="CD198" si="2389">V198/V219</f>
        <v>5.1658966820663586E-2</v>
      </c>
      <c r="CE198" s="131">
        <f t="shared" ref="CE198" si="2390">W198/W219</f>
        <v>8.2704704430119319E-2</v>
      </c>
      <c r="CF198" s="128">
        <f t="shared" ref="CF198" si="2391">X198/X219</f>
        <v>8.0656949997850294E-2</v>
      </c>
      <c r="CG198" s="129">
        <f t="shared" ref="CG198" si="2392">Y198/Y219</f>
        <v>9.2094599572681055E-2</v>
      </c>
      <c r="CH198" s="130">
        <f t="shared" ref="CH198" si="2393">Z198/Z219</f>
        <v>7.5843499809378573E-2</v>
      </c>
      <c r="CI198" s="128">
        <f t="shared" ref="CI198" si="2394">AA198/AA219</f>
        <v>4.9555134982270661E-2</v>
      </c>
      <c r="CJ198" s="134">
        <f t="shared" ref="CJ198" si="2395">AB198/AB219</f>
        <v>7.5817331393461349E-2</v>
      </c>
      <c r="CK198" s="135">
        <f t="shared" ref="CK198" si="2396">AC198/AC219</f>
        <v>6.7235179844830295E-2</v>
      </c>
    </row>
    <row r="199" spans="1:89" ht="13.5" thickTop="1" x14ac:dyDescent="0.2">
      <c r="A199" s="145" t="s">
        <v>20</v>
      </c>
      <c r="B199" s="182">
        <v>3113</v>
      </c>
      <c r="C199" s="183">
        <v>1299</v>
      </c>
      <c r="D199" s="184">
        <v>1244</v>
      </c>
      <c r="E199" s="185">
        <v>1039</v>
      </c>
      <c r="F199" s="182">
        <v>3124</v>
      </c>
      <c r="G199" s="186">
        <v>1559</v>
      </c>
      <c r="H199" s="184">
        <v>4110</v>
      </c>
      <c r="I199" s="185">
        <v>2514</v>
      </c>
      <c r="J199" s="182">
        <v>282</v>
      </c>
      <c r="K199" s="186">
        <v>1102</v>
      </c>
      <c r="L199" s="184">
        <v>1243</v>
      </c>
      <c r="M199" s="182">
        <v>3415</v>
      </c>
      <c r="N199" s="187">
        <v>3119</v>
      </c>
      <c r="O199" s="188">
        <v>4505</v>
      </c>
      <c r="P199" s="182">
        <v>2276</v>
      </c>
      <c r="Q199" s="186">
        <v>2079</v>
      </c>
      <c r="R199" s="184">
        <v>2706</v>
      </c>
      <c r="S199" s="185">
        <v>1810</v>
      </c>
      <c r="T199" s="182">
        <v>392</v>
      </c>
      <c r="U199" s="186">
        <v>1488</v>
      </c>
      <c r="V199" s="184">
        <v>1179</v>
      </c>
      <c r="W199" s="185">
        <v>3066</v>
      </c>
      <c r="X199" s="182">
        <v>1832</v>
      </c>
      <c r="Y199" s="186">
        <v>1879</v>
      </c>
      <c r="Z199" s="184">
        <v>3755</v>
      </c>
      <c r="AA199" s="182">
        <v>2847</v>
      </c>
      <c r="AB199" s="156">
        <f t="shared" si="2313"/>
        <v>28375</v>
      </c>
      <c r="AC199" s="157">
        <f t="shared" si="2314"/>
        <v>28602</v>
      </c>
      <c r="BI199" s="145" t="s">
        <v>20</v>
      </c>
      <c r="BJ199" s="128">
        <f>B199/B219</f>
        <v>0.11477343951627769</v>
      </c>
      <c r="BK199" s="129">
        <f t="shared" ref="BK199" si="2397">C199/C219</f>
        <v>4.5617361989043405E-2</v>
      </c>
      <c r="BL199" s="130">
        <f t="shared" ref="BL199" si="2398">D199/D219</f>
        <v>9.2566411191308873E-2</v>
      </c>
      <c r="BM199" s="131">
        <f t="shared" ref="BM199" si="2399">E199/E219</f>
        <v>8.0523909168410443E-2</v>
      </c>
      <c r="BN199" s="128">
        <f t="shared" ref="BN199" si="2400">F199/F219</f>
        <v>0.11566514865415232</v>
      </c>
      <c r="BO199" s="129">
        <f t="shared" ref="BO199" si="2401">G199/G219</f>
        <v>6.2133832848431707E-2</v>
      </c>
      <c r="BP199" s="130">
        <f t="shared" ref="BP199" si="2402">H199/H219</f>
        <v>0.10110701107011071</v>
      </c>
      <c r="BQ199" s="131">
        <f t="shared" ref="BQ199" si="2403">I199/I219</f>
        <v>5.4434436168370001E-2</v>
      </c>
      <c r="BR199" s="128">
        <f t="shared" ref="BR199" si="2404">J199/J219</f>
        <v>4.5846203869289545E-2</v>
      </c>
      <c r="BS199" s="129">
        <f t="shared" ref="BS199" si="2405">K199/K219</f>
        <v>0.16284912073296881</v>
      </c>
      <c r="BT199" s="130">
        <f t="shared" ref="BT199" si="2406">L199/L219</f>
        <v>5.1321222130470683E-2</v>
      </c>
      <c r="BU199" s="128">
        <f t="shared" ref="BU199" si="2407">M199/M219</f>
        <v>0.1430666108085463</v>
      </c>
      <c r="BV199" s="132">
        <f t="shared" ref="BV199" si="2408">N199/N219</f>
        <v>7.06023496389524E-2</v>
      </c>
      <c r="BW199" s="133">
        <f t="shared" ref="BW199" si="2409">O199/O219</f>
        <v>0.10473821259183484</v>
      </c>
      <c r="BX199" s="128">
        <f t="shared" ref="BX199" si="2410">P199/P219</f>
        <v>9.5222157141661781E-2</v>
      </c>
      <c r="BY199" s="129">
        <f t="shared" ref="BY199" si="2411">Q199/Q219</f>
        <v>9.201557935735151E-2</v>
      </c>
      <c r="BZ199" s="130">
        <f t="shared" ref="BZ199" si="2412">R199/R219</f>
        <v>0.10131416376502303</v>
      </c>
      <c r="CA199" s="131">
        <f t="shared" ref="CA199" si="2413">S199/S219</f>
        <v>6.9540494851698165E-2</v>
      </c>
      <c r="CB199" s="128">
        <f t="shared" ref="CB199" si="2414">T199/T219</f>
        <v>4.9809402795425665E-2</v>
      </c>
      <c r="CC199" s="129">
        <f t="shared" ref="CC199" si="2415">U199/U219</f>
        <v>0.18890440523041768</v>
      </c>
      <c r="CD199" s="130">
        <f t="shared" ref="CD199" si="2416">V199/V219</f>
        <v>4.5015463327097091E-2</v>
      </c>
      <c r="CE199" s="131">
        <f t="shared" ref="CE199" si="2417">W199/W219</f>
        <v>0.1051296118502263</v>
      </c>
      <c r="CF199" s="128">
        <f t="shared" ref="CF199" si="2418">X199/X219</f>
        <v>7.8765209166344205E-2</v>
      </c>
      <c r="CG199" s="129">
        <f t="shared" ref="CG199" si="2419">Y199/Y219</f>
        <v>0.13843660207765415</v>
      </c>
      <c r="CH199" s="130">
        <f t="shared" ref="CH199" si="2420">Z199/Z219</f>
        <v>8.9472931757529545E-2</v>
      </c>
      <c r="CI199" s="128">
        <f t="shared" ref="CI199" si="2421">AA199/AA219</f>
        <v>6.1933041832539323E-2</v>
      </c>
      <c r="CJ199" s="134">
        <f t="shared" ref="CJ199" si="2422">AB199/AB219</f>
        <v>8.5295249317638003E-2</v>
      </c>
      <c r="CK199" s="135">
        <f t="shared" ref="CK199" si="2423">AC199/AC219</f>
        <v>8.6278460851623495E-2</v>
      </c>
    </row>
    <row r="200" spans="1:89" ht="13.5" thickBot="1" x14ac:dyDescent="0.25">
      <c r="A200" s="136" t="s">
        <v>21</v>
      </c>
      <c r="B200" s="175">
        <v>2339</v>
      </c>
      <c r="C200" s="176">
        <v>1152</v>
      </c>
      <c r="D200" s="177">
        <v>968</v>
      </c>
      <c r="E200" s="178">
        <v>841</v>
      </c>
      <c r="F200" s="175">
        <v>2323</v>
      </c>
      <c r="G200" s="179">
        <v>1158</v>
      </c>
      <c r="H200" s="177">
        <v>3136</v>
      </c>
      <c r="I200" s="178">
        <v>2209</v>
      </c>
      <c r="J200" s="175">
        <v>231</v>
      </c>
      <c r="K200" s="179">
        <v>846</v>
      </c>
      <c r="L200" s="177">
        <v>936</v>
      </c>
      <c r="M200" s="175">
        <v>2925</v>
      </c>
      <c r="N200" s="180">
        <v>2349</v>
      </c>
      <c r="O200" s="181">
        <v>4026</v>
      </c>
      <c r="P200" s="175">
        <v>1617</v>
      </c>
      <c r="Q200" s="179">
        <v>1924</v>
      </c>
      <c r="R200" s="177">
        <v>2217</v>
      </c>
      <c r="S200" s="178">
        <v>1528</v>
      </c>
      <c r="T200" s="175">
        <v>284</v>
      </c>
      <c r="U200" s="179">
        <v>1074</v>
      </c>
      <c r="V200" s="177">
        <v>924</v>
      </c>
      <c r="W200" s="178">
        <v>2224</v>
      </c>
      <c r="X200" s="175">
        <v>1507</v>
      </c>
      <c r="Y200" s="179">
        <v>1501</v>
      </c>
      <c r="Z200" s="177">
        <v>2909</v>
      </c>
      <c r="AA200" s="175">
        <v>2332</v>
      </c>
      <c r="AB200" s="156">
        <f t="shared" si="2313"/>
        <v>21740</v>
      </c>
      <c r="AC200" s="157">
        <f t="shared" si="2314"/>
        <v>23740</v>
      </c>
      <c r="AE200" s="232" t="s">
        <v>85</v>
      </c>
      <c r="BI200" s="136" t="s">
        <v>21</v>
      </c>
      <c r="BJ200" s="128">
        <f>B200/B219</f>
        <v>8.623677321830181E-2</v>
      </c>
      <c r="BK200" s="129">
        <f t="shared" ref="BK200" si="2424">C200/C219</f>
        <v>4.0455120101137804E-2</v>
      </c>
      <c r="BL200" s="130">
        <f t="shared" ref="BL200" si="2425">D200/D219</f>
        <v>7.2029168836967042E-2</v>
      </c>
      <c r="BM200" s="131">
        <f t="shared" ref="BM200" si="2426">E200/E219</f>
        <v>6.5178640626210954E-2</v>
      </c>
      <c r="BN200" s="128">
        <f t="shared" ref="BN200" si="2427">F200/F219</f>
        <v>8.6008367581176651E-2</v>
      </c>
      <c r="BO200" s="129">
        <f t="shared" ref="BO200" si="2428">G200/G219</f>
        <v>4.6152006695627912E-2</v>
      </c>
      <c r="BP200" s="130">
        <f t="shared" ref="BP200" si="2429">H200/H219</f>
        <v>7.7146371463714641E-2</v>
      </c>
      <c r="BQ200" s="131">
        <f t="shared" ref="BQ200" si="2430">I200/I219</f>
        <v>4.7830417460592412E-2</v>
      </c>
      <c r="BR200" s="128">
        <f t="shared" ref="BR200" si="2431">J200/J219</f>
        <v>3.7554869126971223E-2</v>
      </c>
      <c r="BS200" s="129">
        <f t="shared" ref="BS200" si="2432">K200/K219</f>
        <v>0.12501847199645338</v>
      </c>
      <c r="BT200" s="130">
        <f t="shared" ref="BT200" si="2433">L200/L219</f>
        <v>3.8645747316267548E-2</v>
      </c>
      <c r="BU200" s="128">
        <f t="shared" ref="BU200" si="2434">M200/M219</f>
        <v>0.12253875157100963</v>
      </c>
      <c r="BV200" s="132">
        <f t="shared" ref="BV200" si="2435">N200/N219</f>
        <v>5.3172465310002942E-2</v>
      </c>
      <c r="BW200" s="133">
        <f t="shared" ref="BW200" si="2436">O200/O219</f>
        <v>9.3601785548219102E-2</v>
      </c>
      <c r="BX200" s="128">
        <f t="shared" ref="BX200" si="2437">P200/P219</f>
        <v>6.7651242573843196E-2</v>
      </c>
      <c r="BY200" s="129">
        <f t="shared" ref="BY200" si="2438">Q200/Q219</f>
        <v>8.5155350978135785E-2</v>
      </c>
      <c r="BZ200" s="130">
        <f t="shared" ref="BZ200" si="2439">R200/R219</f>
        <v>8.3005728406155235E-2</v>
      </c>
      <c r="CA200" s="131">
        <f t="shared" ref="CA200" si="2440">S200/S219</f>
        <v>5.870600891347779E-2</v>
      </c>
      <c r="CB200" s="128">
        <f t="shared" ref="CB200" si="2441">T200/T219</f>
        <v>3.6086404066073698E-2</v>
      </c>
      <c r="CC200" s="129">
        <f t="shared" ref="CC200" si="2442">U200/U219</f>
        <v>0.13634632474292244</v>
      </c>
      <c r="CD200" s="130">
        <f t="shared" ref="CD200" si="2443">V200/V219</f>
        <v>3.527929441411172E-2</v>
      </c>
      <c r="CE200" s="131">
        <f t="shared" ref="CE200" si="2444">W200/W219</f>
        <v>7.6258400768070222E-2</v>
      </c>
      <c r="CF200" s="128">
        <f t="shared" ref="CF200" si="2445">X200/X219</f>
        <v>6.4792123479083363E-2</v>
      </c>
      <c r="CG200" s="129">
        <f t="shared" ref="CG200" si="2446">Y200/Y219</f>
        <v>0.11058719516687542</v>
      </c>
      <c r="CH200" s="130">
        <f t="shared" ref="CH200" si="2447">Z200/Z219</f>
        <v>6.9314715974075486E-2</v>
      </c>
      <c r="CI200" s="128">
        <f t="shared" ref="CI200" si="2448">AA200/AA219</f>
        <v>5.0729839674563293E-2</v>
      </c>
      <c r="CJ200" s="134">
        <f t="shared" ref="CJ200" si="2449">AB200/AB219</f>
        <v>6.5350439477196487E-2</v>
      </c>
      <c r="CK200" s="135">
        <f t="shared" ref="CK200" si="2450">AC200/AC219</f>
        <v>7.1612148123122221E-2</v>
      </c>
    </row>
    <row r="201" spans="1:89" ht="14.25" thickTop="1" thickBot="1" x14ac:dyDescent="0.25">
      <c r="A201" s="145" t="s">
        <v>22</v>
      </c>
      <c r="B201" s="182">
        <v>1606</v>
      </c>
      <c r="C201" s="183">
        <v>1080</v>
      </c>
      <c r="D201" s="184">
        <v>724</v>
      </c>
      <c r="E201" s="185">
        <v>607</v>
      </c>
      <c r="F201" s="182">
        <v>1856</v>
      </c>
      <c r="G201" s="186">
        <v>904</v>
      </c>
      <c r="H201" s="184">
        <v>2626</v>
      </c>
      <c r="I201" s="185">
        <v>1869</v>
      </c>
      <c r="J201" s="182">
        <v>233</v>
      </c>
      <c r="K201" s="186">
        <v>683</v>
      </c>
      <c r="L201" s="184">
        <v>767</v>
      </c>
      <c r="M201" s="182">
        <v>1958</v>
      </c>
      <c r="N201" s="187">
        <v>1947</v>
      </c>
      <c r="O201" s="188">
        <v>3011</v>
      </c>
      <c r="P201" s="182">
        <v>1232</v>
      </c>
      <c r="Q201" s="186">
        <v>1198</v>
      </c>
      <c r="R201" s="184">
        <v>1827</v>
      </c>
      <c r="S201" s="185">
        <v>1251</v>
      </c>
      <c r="T201" s="182">
        <v>240</v>
      </c>
      <c r="U201" s="186">
        <v>541</v>
      </c>
      <c r="V201" s="184">
        <v>730</v>
      </c>
      <c r="W201" s="185">
        <v>2278</v>
      </c>
      <c r="X201" s="182">
        <v>1101</v>
      </c>
      <c r="Y201" s="186">
        <v>1027</v>
      </c>
      <c r="Z201" s="184">
        <v>2664</v>
      </c>
      <c r="AA201" s="182">
        <v>2391</v>
      </c>
      <c r="AB201" s="156">
        <f t="shared" si="2313"/>
        <v>17553</v>
      </c>
      <c r="AC201" s="157">
        <f t="shared" si="2314"/>
        <v>18798</v>
      </c>
      <c r="AE201" s="299" t="s">
        <v>0</v>
      </c>
      <c r="AF201" s="301" t="s">
        <v>1</v>
      </c>
      <c r="AG201" s="302"/>
      <c r="AH201" s="301" t="s">
        <v>2</v>
      </c>
      <c r="AI201" s="302"/>
      <c r="AJ201" s="301" t="s">
        <v>3</v>
      </c>
      <c r="AK201" s="302"/>
      <c r="AL201" s="301" t="s">
        <v>4</v>
      </c>
      <c r="AM201" s="302"/>
      <c r="AN201" s="301" t="s">
        <v>5</v>
      </c>
      <c r="AO201" s="302"/>
      <c r="AP201" s="301" t="s">
        <v>6</v>
      </c>
      <c r="AQ201" s="302"/>
      <c r="AR201" s="301" t="s">
        <v>7</v>
      </c>
      <c r="AS201" s="302"/>
      <c r="AT201" s="301" t="s">
        <v>8</v>
      </c>
      <c r="AU201" s="302"/>
      <c r="AV201" s="301" t="s">
        <v>9</v>
      </c>
      <c r="AW201" s="302"/>
      <c r="AX201" s="301" t="s">
        <v>10</v>
      </c>
      <c r="AY201" s="302"/>
      <c r="AZ201" s="301" t="s">
        <v>11</v>
      </c>
      <c r="BA201" s="302"/>
      <c r="BB201" s="301" t="s">
        <v>12</v>
      </c>
      <c r="BC201" s="302"/>
      <c r="BD201" s="304" t="s">
        <v>40</v>
      </c>
      <c r="BE201" s="305"/>
      <c r="BF201" s="306" t="s">
        <v>41</v>
      </c>
      <c r="BG201" s="307"/>
      <c r="BI201" s="145" t="s">
        <v>22</v>
      </c>
      <c r="BJ201" s="128">
        <f>B201/B219</f>
        <v>5.9211739114404749E-2</v>
      </c>
      <c r="BK201" s="129">
        <f t="shared" ref="BK201" si="2451">C201/C219</f>
        <v>3.7926675094816689E-2</v>
      </c>
      <c r="BL201" s="130">
        <f t="shared" ref="BL201" si="2452">D201/D219</f>
        <v>5.3873056030954686E-2</v>
      </c>
      <c r="BM201" s="131">
        <f t="shared" ref="BM201" si="2453">E201/E219</f>
        <v>4.7043323258157015E-2</v>
      </c>
      <c r="BN201" s="128">
        <f t="shared" ref="BN201" si="2454">F201/F219</f>
        <v>6.8717834795808799E-2</v>
      </c>
      <c r="BO201" s="129">
        <f t="shared" ref="BO201" si="2455">G201/G219</f>
        <v>3.602885496791678E-2</v>
      </c>
      <c r="BP201" s="130">
        <f t="shared" ref="BP201" si="2456">H201/H219</f>
        <v>6.4600246002460018E-2</v>
      </c>
      <c r="BQ201" s="131">
        <f t="shared" ref="BQ201" si="2457">I201/I219</f>
        <v>4.046856054044691E-2</v>
      </c>
      <c r="BR201" s="128">
        <f t="shared" ref="BR201" si="2458">J201/J219</f>
        <v>3.7880019509022922E-2</v>
      </c>
      <c r="BS201" s="129">
        <f t="shared" ref="BS201" si="2459">K201/K219</f>
        <v>0.10093098862125019</v>
      </c>
      <c r="BT201" s="130">
        <f t="shared" ref="BT201" si="2460">L201/L219</f>
        <v>3.166804293971924E-2</v>
      </c>
      <c r="BU201" s="128">
        <f t="shared" ref="BU201" si="2461">M201/M219</f>
        <v>8.2027649769585251E-2</v>
      </c>
      <c r="BV201" s="132">
        <f t="shared" ref="BV201" si="2462">N201/N219</f>
        <v>4.4072707517486473E-2</v>
      </c>
      <c r="BW201" s="133">
        <f t="shared" ref="BW201" si="2463">O201/O219</f>
        <v>7.0003719892123131E-2</v>
      </c>
      <c r="BX201" s="128">
        <f t="shared" ref="BX201" si="2464">P201/P219</f>
        <v>5.154380386578529E-2</v>
      </c>
      <c r="BY201" s="129">
        <f t="shared" ref="BY201" si="2465">Q201/Q219</f>
        <v>5.3022926440647961E-2</v>
      </c>
      <c r="BZ201" s="130">
        <f t="shared" ref="BZ201" si="2466">R201/R219</f>
        <v>6.8403908794788276E-2</v>
      </c>
      <c r="CA201" s="131">
        <f t="shared" ref="CA201" si="2467">S201/S219</f>
        <v>4.8063623789764871E-2</v>
      </c>
      <c r="CB201" s="128">
        <f t="shared" ref="CB201" si="2468">T201/T219</f>
        <v>3.0495552731893267E-2</v>
      </c>
      <c r="CC201" s="129">
        <f t="shared" ref="CC201" si="2469">U201/U219</f>
        <v>6.8680969912403203E-2</v>
      </c>
      <c r="CD201" s="130">
        <f t="shared" ref="CD201" si="2470">V201/V219</f>
        <v>2.7872169829330686E-2</v>
      </c>
      <c r="CE201" s="131">
        <f t="shared" ref="CE201" si="2471">W201/W219</f>
        <v>7.8109998628446031E-2</v>
      </c>
      <c r="CF201" s="128">
        <f t="shared" ref="CF201" si="2472">X201/X219</f>
        <v>4.7336514897459048E-2</v>
      </c>
      <c r="CG201" s="129">
        <f t="shared" ref="CG201" si="2473">Y201/Y219</f>
        <v>7.5664923008914753E-2</v>
      </c>
      <c r="CH201" s="130">
        <f t="shared" ref="CH201" si="2474">Z201/Z219</f>
        <v>6.3476934807472365E-2</v>
      </c>
      <c r="CI201" s="128">
        <f t="shared" ref="CI201" si="2475">AA201/AA219</f>
        <v>5.2013313319845982E-2</v>
      </c>
      <c r="CJ201" s="134">
        <f t="shared" ref="CJ201" si="2476">AB201/AB219</f>
        <v>5.276431757788546E-2</v>
      </c>
      <c r="CK201" s="135">
        <f t="shared" ref="CK201" si="2477">AC201/AC219</f>
        <v>5.6704513918216154E-2</v>
      </c>
    </row>
    <row r="202" spans="1:89" ht="15" thickTop="1" thickBot="1" x14ac:dyDescent="0.3">
      <c r="A202" s="136" t="s">
        <v>23</v>
      </c>
      <c r="B202" s="175">
        <v>1338</v>
      </c>
      <c r="C202" s="176">
        <v>946</v>
      </c>
      <c r="D202" s="177">
        <v>556</v>
      </c>
      <c r="E202" s="178">
        <v>533</v>
      </c>
      <c r="F202" s="175">
        <v>1415</v>
      </c>
      <c r="G202" s="179">
        <v>740</v>
      </c>
      <c r="H202" s="177">
        <v>2011</v>
      </c>
      <c r="I202" s="178">
        <v>1658</v>
      </c>
      <c r="J202" s="175">
        <v>236</v>
      </c>
      <c r="K202" s="179">
        <v>486</v>
      </c>
      <c r="L202" s="177">
        <v>717</v>
      </c>
      <c r="M202" s="175">
        <v>1337</v>
      </c>
      <c r="N202" s="180">
        <v>1603</v>
      </c>
      <c r="O202" s="181">
        <v>2169</v>
      </c>
      <c r="P202" s="175">
        <v>1059</v>
      </c>
      <c r="Q202" s="179">
        <v>826</v>
      </c>
      <c r="R202" s="177">
        <v>1333</v>
      </c>
      <c r="S202" s="178">
        <v>1102</v>
      </c>
      <c r="T202" s="175">
        <v>240</v>
      </c>
      <c r="U202" s="179">
        <v>351</v>
      </c>
      <c r="V202" s="177">
        <v>614</v>
      </c>
      <c r="W202" s="178">
        <v>1569</v>
      </c>
      <c r="X202" s="175">
        <v>908</v>
      </c>
      <c r="Y202" s="179">
        <v>574</v>
      </c>
      <c r="Z202" s="177">
        <v>1992</v>
      </c>
      <c r="AA202" s="175">
        <v>2013</v>
      </c>
      <c r="AB202" s="156">
        <f t="shared" si="2313"/>
        <v>14022</v>
      </c>
      <c r="AC202" s="157">
        <f t="shared" si="2314"/>
        <v>14304</v>
      </c>
      <c r="AE202" s="300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4.9330826236035838E-2</v>
      </c>
      <c r="BK202" s="129">
        <f t="shared" ref="BK202" si="2478">C202/C219</f>
        <v>3.322095799971906E-2</v>
      </c>
      <c r="BL202" s="130">
        <f t="shared" ref="BL202" si="2479">D202/D219</f>
        <v>4.1372125902224867E-2</v>
      </c>
      <c r="BM202" s="131">
        <f t="shared" ref="BM202" si="2480">E202/E219</f>
        <v>4.1308222893900647E-2</v>
      </c>
      <c r="BN202" s="128">
        <f t="shared" ref="BN202" si="2481">F202/F219</f>
        <v>5.2389944092709841E-2</v>
      </c>
      <c r="BO202" s="129">
        <f t="shared" ref="BO202" si="2482">G202/G219</f>
        <v>2.9492646765772589E-2</v>
      </c>
      <c r="BP202" s="130">
        <f t="shared" ref="BP202" si="2483">H202/H219</f>
        <v>4.9471094710947107E-2</v>
      </c>
      <c r="BQ202" s="131">
        <f t="shared" ref="BQ202" si="2484">I202/I219</f>
        <v>3.5899878745886023E-2</v>
      </c>
      <c r="BR202" s="128">
        <f t="shared" ref="BR202" si="2485">J202/J219</f>
        <v>3.8367745082100474E-2</v>
      </c>
      <c r="BS202" s="129">
        <f t="shared" ref="BS202" si="2486">K202/K219</f>
        <v>7.1819122210728531E-2</v>
      </c>
      <c r="BT202" s="130">
        <f t="shared" ref="BT202" si="2487">L202/L219</f>
        <v>2.9603633360858795E-2</v>
      </c>
      <c r="BU202" s="128">
        <f t="shared" ref="BU202" si="2488">M202/M219</f>
        <v>5.6011730205278595E-2</v>
      </c>
      <c r="BV202" s="132">
        <f t="shared" ref="BV202" si="2489">N202/N219</f>
        <v>3.6285850102994774E-2</v>
      </c>
      <c r="BW202" s="133">
        <f t="shared" ref="BW202" si="2490">O202/O219</f>
        <v>5.0427787594159772E-2</v>
      </c>
      <c r="BX202" s="128">
        <f t="shared" ref="BX202" si="2491">P202/P219</f>
        <v>4.4305915822943687E-2</v>
      </c>
      <c r="BY202" s="129">
        <f t="shared" ref="BY202" si="2492">Q202/Q219</f>
        <v>3.6558378330530231E-2</v>
      </c>
      <c r="BZ202" s="130">
        <f t="shared" ref="BZ202" si="2493">R202/R219</f>
        <v>4.9908270620390133E-2</v>
      </c>
      <c r="CA202" s="131">
        <f t="shared" ref="CA202" si="2494">S202/S219</f>
        <v>4.2339019517442754E-2</v>
      </c>
      <c r="CB202" s="128">
        <f t="shared" ref="CB202" si="2495">T202/T219</f>
        <v>3.0495552731893267E-2</v>
      </c>
      <c r="CC202" s="129">
        <f t="shared" ref="CC202" si="2496">U202/U219</f>
        <v>4.4560111717659008E-2</v>
      </c>
      <c r="CD202" s="130">
        <f t="shared" ref="CD202" si="2497">V202/V219</f>
        <v>2.3443167500286358E-2</v>
      </c>
      <c r="CE202" s="131">
        <f t="shared" ref="CE202" si="2498">W202/W219</f>
        <v>5.3799204498697024E-2</v>
      </c>
      <c r="CF202" s="128">
        <f t="shared" ref="CF202" si="2499">X202/X219</f>
        <v>3.9038651704716452E-2</v>
      </c>
      <c r="CG202" s="129">
        <f t="shared" ref="CG202" si="2500">Y202/Y219</f>
        <v>4.2289840123775145E-2</v>
      </c>
      <c r="CH202" s="130">
        <f t="shared" ref="CH202" si="2501">Z202/Z219</f>
        <v>4.7464735036218071E-2</v>
      </c>
      <c r="CI202" s="128">
        <f t="shared" ref="CI202" si="2502">AA202/AA219</f>
        <v>4.379038047379756E-2</v>
      </c>
      <c r="CJ202" s="134">
        <f t="shared" ref="CJ202" si="2503">AB202/AB219</f>
        <v>4.2150131662798948E-2</v>
      </c>
      <c r="CK202" s="135">
        <f t="shared" ref="CK202" si="2504">AC202/AC219</f>
        <v>4.3148279981176922E-2</v>
      </c>
    </row>
    <row r="203" spans="1:89" ht="13.5" thickTop="1" x14ac:dyDescent="0.2">
      <c r="A203" s="145" t="s">
        <v>24</v>
      </c>
      <c r="B203" s="189">
        <v>1295</v>
      </c>
      <c r="C203" s="183">
        <v>1127</v>
      </c>
      <c r="D203" s="184">
        <v>590</v>
      </c>
      <c r="E203" s="185">
        <v>506</v>
      </c>
      <c r="F203" s="182">
        <v>1440</v>
      </c>
      <c r="G203" s="186">
        <v>730</v>
      </c>
      <c r="H203" s="184">
        <v>2151</v>
      </c>
      <c r="I203" s="185">
        <v>1629</v>
      </c>
      <c r="J203" s="182">
        <v>269</v>
      </c>
      <c r="K203" s="186">
        <v>351</v>
      </c>
      <c r="L203" s="184">
        <v>706</v>
      </c>
      <c r="M203" s="182">
        <v>1301</v>
      </c>
      <c r="N203" s="187">
        <v>1621</v>
      </c>
      <c r="O203" s="190">
        <v>2145</v>
      </c>
      <c r="P203" s="182">
        <v>982</v>
      </c>
      <c r="Q203" s="186">
        <v>799</v>
      </c>
      <c r="R203" s="184">
        <v>1295</v>
      </c>
      <c r="S203" s="185">
        <v>1034</v>
      </c>
      <c r="T203" s="182">
        <v>253</v>
      </c>
      <c r="U203" s="186">
        <v>277</v>
      </c>
      <c r="V203" s="184">
        <v>851</v>
      </c>
      <c r="W203" s="191">
        <v>1563</v>
      </c>
      <c r="X203" s="182">
        <v>875</v>
      </c>
      <c r="Y203" s="186">
        <v>568</v>
      </c>
      <c r="Z203" s="184">
        <v>2096</v>
      </c>
      <c r="AA203" s="182">
        <v>2065</v>
      </c>
      <c r="AB203" s="156">
        <f t="shared" si="2313"/>
        <v>14424</v>
      </c>
      <c r="AC203" s="157">
        <f t="shared" si="2314"/>
        <v>14095</v>
      </c>
      <c r="AE203" s="235" t="str">
        <f>$AE$17</f>
        <v>17:00 - 17:59</v>
      </c>
      <c r="AF203" s="125">
        <f t="shared" ref="AF203:AU204" si="2505">SUMIF($A$9:$A$32,$AE203,B$195:B$218)</f>
        <v>1551</v>
      </c>
      <c r="AG203" s="172">
        <f t="shared" si="2505"/>
        <v>3836</v>
      </c>
      <c r="AH203" s="126">
        <f t="shared" si="2505"/>
        <v>1301</v>
      </c>
      <c r="AI203" s="166">
        <f t="shared" si="2505"/>
        <v>1085</v>
      </c>
      <c r="AJ203" s="125">
        <f t="shared" si="2505"/>
        <v>1493</v>
      </c>
      <c r="AK203" s="127">
        <f t="shared" si="2505"/>
        <v>2655</v>
      </c>
      <c r="AL203" s="126">
        <f t="shared" si="2505"/>
        <v>2653</v>
      </c>
      <c r="AM203" s="166">
        <f t="shared" si="2505"/>
        <v>4848</v>
      </c>
      <c r="AN203" s="125">
        <f t="shared" si="2505"/>
        <v>1083</v>
      </c>
      <c r="AO203" s="127">
        <f t="shared" si="2505"/>
        <v>260</v>
      </c>
      <c r="AP203" s="126">
        <f t="shared" si="2505"/>
        <v>3170</v>
      </c>
      <c r="AQ203" s="125">
        <f t="shared" si="2505"/>
        <v>962</v>
      </c>
      <c r="AR203" s="165">
        <f t="shared" si="2505"/>
        <v>4450</v>
      </c>
      <c r="AS203" s="167">
        <f t="shared" si="2505"/>
        <v>2433</v>
      </c>
      <c r="AT203" s="125">
        <f t="shared" si="2505"/>
        <v>2205</v>
      </c>
      <c r="AU203" s="127">
        <f t="shared" si="2505"/>
        <v>1741</v>
      </c>
      <c r="AV203" s="126">
        <f t="shared" ref="AP203:BE204" si="2506">SUMIF($A$9:$A$32,$AE203,R$195:R$218)</f>
        <v>1781</v>
      </c>
      <c r="AW203" s="166">
        <f t="shared" si="2506"/>
        <v>2582</v>
      </c>
      <c r="AX203" s="125">
        <f t="shared" si="2506"/>
        <v>1383</v>
      </c>
      <c r="AY203" s="127">
        <f t="shared" si="2506"/>
        <v>293</v>
      </c>
      <c r="AZ203" s="126">
        <f t="shared" si="2506"/>
        <v>3025</v>
      </c>
      <c r="BA203" s="166">
        <f t="shared" si="2506"/>
        <v>1610</v>
      </c>
      <c r="BB203" s="125">
        <f t="shared" si="2506"/>
        <v>2507</v>
      </c>
      <c r="BC203" s="127">
        <f t="shared" si="2506"/>
        <v>772</v>
      </c>
      <c r="BD203" s="170">
        <f t="shared" si="2506"/>
        <v>3010</v>
      </c>
      <c r="BE203" s="171">
        <f t="shared" si="2506"/>
        <v>4817</v>
      </c>
      <c r="BF203" s="156">
        <f>AF203+AH203+AJ203+AL203+AN203+AP203+AR203+AT203+AV203+AX203+AZ203+BB203+BD203</f>
        <v>29612</v>
      </c>
      <c r="BG203" s="157">
        <f>AG203+AI203+AK203+AM203+AO203+AQ203+AS203+AU203+AW203+AY203+BA203+BC203+BE203</f>
        <v>27894</v>
      </c>
      <c r="BI203" s="145" t="s">
        <v>24</v>
      </c>
      <c r="BJ203" s="128">
        <f>B203/B219</f>
        <v>4.7745455886148286E-2</v>
      </c>
      <c r="BK203" s="129">
        <f t="shared" ref="BK203" si="2507">C203/C219</f>
        <v>3.9577187807276301E-2</v>
      </c>
      <c r="BL203" s="130">
        <f t="shared" ref="BL203" si="2508">D203/D219</f>
        <v>4.3902076047324948E-2</v>
      </c>
      <c r="BM203" s="131">
        <f t="shared" ref="BM203" si="2509">E203/E219</f>
        <v>3.9215686274509803E-2</v>
      </c>
      <c r="BN203" s="128">
        <f t="shared" ref="BN203" si="2510">F203/F219</f>
        <v>5.3315561479506834E-2</v>
      </c>
      <c r="BO203" s="129">
        <f t="shared" ref="BO203" si="2511">G203/G219</f>
        <v>2.9094097485154038E-2</v>
      </c>
      <c r="BP203" s="130">
        <f t="shared" ref="BP203" si="2512">H203/H219</f>
        <v>5.2915129151291512E-2</v>
      </c>
      <c r="BQ203" s="131">
        <f t="shared" ref="BQ203" si="2513">I203/I219</f>
        <v>3.5271955655638315E-2</v>
      </c>
      <c r="BR203" s="128">
        <f t="shared" ref="BR203" si="2514">J203/J219</f>
        <v>4.3732726385953505E-2</v>
      </c>
      <c r="BS203" s="129">
        <f t="shared" ref="BS203" si="2515">K203/K219</f>
        <v>5.1869366041081721E-2</v>
      </c>
      <c r="BT203" s="130">
        <f t="shared" ref="BT203" si="2516">L203/L219</f>
        <v>2.9149463253509495E-2</v>
      </c>
      <c r="BU203" s="128">
        <f t="shared" ref="BU203" si="2517">M203/M219</f>
        <v>5.4503560955173856E-2</v>
      </c>
      <c r="BV203" s="132">
        <f t="shared" ref="BV203" si="2518">N203/N219</f>
        <v>3.6693301944450731E-2</v>
      </c>
      <c r="BW203" s="133">
        <f t="shared" ref="BW203" si="2519">O203/O219</f>
        <v>4.9869803775690502E-2</v>
      </c>
      <c r="BX203" s="128">
        <f t="shared" ref="BX203" si="2520">P203/P219</f>
        <v>4.1084428081332107E-2</v>
      </c>
      <c r="BY203" s="129">
        <f t="shared" ref="BY203" si="2521">Q203/Q219</f>
        <v>3.5363370806408778E-2</v>
      </c>
      <c r="BZ203" s="130">
        <f t="shared" ref="BZ203" si="2522">R203/R219</f>
        <v>4.8485529222359505E-2</v>
      </c>
      <c r="CA203" s="131">
        <f t="shared" ref="CA203" si="2523">S203/S219</f>
        <v>3.9726448440141386E-2</v>
      </c>
      <c r="CB203" s="128">
        <f t="shared" ref="CB203" si="2524">T203/T219</f>
        <v>3.2147395171537481E-2</v>
      </c>
      <c r="CC203" s="129">
        <f t="shared" ref="CC203" si="2525">U203/U219</f>
        <v>3.516567221023232E-2</v>
      </c>
      <c r="CD203" s="130">
        <f t="shared" ref="CD203" si="2526">V203/V219</f>
        <v>3.2492077431178649E-2</v>
      </c>
      <c r="CE203" s="131">
        <f t="shared" ref="CE203" si="2527">W203/W219</f>
        <v>5.359347140309971E-2</v>
      </c>
      <c r="CF203" s="128">
        <f t="shared" ref="CF203" si="2528">X203/X219</f>
        <v>3.7619846081086893E-2</v>
      </c>
      <c r="CG203" s="129">
        <f t="shared" ref="CG203" si="2529">Y203/Y219</f>
        <v>4.1847786045826271E-2</v>
      </c>
      <c r="CH203" s="130">
        <f t="shared" ref="CH203" si="2530">Z203/Z219</f>
        <v>4.9942813572245517E-2</v>
      </c>
      <c r="CI203" s="128">
        <f t="shared" ref="CI203" si="2531">AA203/AA219</f>
        <v>4.4921577584894165E-2</v>
      </c>
      <c r="CJ203" s="134">
        <f t="shared" ref="CJ203" si="2532">AB203/AB219</f>
        <v>4.3358543653131652E-2</v>
      </c>
      <c r="CK203" s="135">
        <f t="shared" ref="CK203" si="2533">AC203/AC219</f>
        <v>4.2517827624069401E-2</v>
      </c>
    </row>
    <row r="204" spans="1:89" x14ac:dyDescent="0.2">
      <c r="A204" s="136" t="s">
        <v>25</v>
      </c>
      <c r="B204" s="192">
        <v>1303</v>
      </c>
      <c r="C204" s="176">
        <v>1222</v>
      </c>
      <c r="D204" s="177">
        <v>623</v>
      </c>
      <c r="E204" s="178">
        <v>549</v>
      </c>
      <c r="F204" s="175">
        <v>1356</v>
      </c>
      <c r="G204" s="179">
        <v>753</v>
      </c>
      <c r="H204" s="177">
        <v>2132</v>
      </c>
      <c r="I204" s="178">
        <v>1956</v>
      </c>
      <c r="J204" s="175">
        <v>220</v>
      </c>
      <c r="K204" s="176">
        <v>263</v>
      </c>
      <c r="L204" s="177">
        <v>843</v>
      </c>
      <c r="M204" s="175">
        <v>1419</v>
      </c>
      <c r="N204" s="180">
        <v>1735</v>
      </c>
      <c r="O204" s="193">
        <v>2062</v>
      </c>
      <c r="P204" s="175">
        <v>1191</v>
      </c>
      <c r="Q204" s="176">
        <v>864</v>
      </c>
      <c r="R204" s="177">
        <v>1328</v>
      </c>
      <c r="S204" s="178">
        <v>1112</v>
      </c>
      <c r="T204" s="184">
        <v>196</v>
      </c>
      <c r="U204" s="175">
        <v>292</v>
      </c>
      <c r="V204" s="177">
        <v>716</v>
      </c>
      <c r="W204" s="194">
        <v>1655</v>
      </c>
      <c r="X204" s="175">
        <v>922</v>
      </c>
      <c r="Y204" s="179">
        <v>504</v>
      </c>
      <c r="Z204" s="177">
        <v>2183</v>
      </c>
      <c r="AA204" s="175">
        <v>2164</v>
      </c>
      <c r="AB204" s="156">
        <f t="shared" si="2313"/>
        <v>14748</v>
      </c>
      <c r="AC204" s="157">
        <f t="shared" si="2314"/>
        <v>14815</v>
      </c>
      <c r="AE204" s="237" t="str">
        <f>$AE$18</f>
        <v>18:00 - 18:59</v>
      </c>
      <c r="AF204" s="125">
        <f t="shared" si="2505"/>
        <v>1600</v>
      </c>
      <c r="AG204" s="176">
        <f t="shared" si="2505"/>
        <v>3801</v>
      </c>
      <c r="AH204" s="177">
        <f t="shared" si="2505"/>
        <v>893</v>
      </c>
      <c r="AI204" s="178">
        <f t="shared" si="2505"/>
        <v>1444</v>
      </c>
      <c r="AJ204" s="238">
        <f t="shared" si="2505"/>
        <v>1308</v>
      </c>
      <c r="AK204" s="179">
        <f t="shared" si="2505"/>
        <v>2872</v>
      </c>
      <c r="AL204" s="177">
        <f t="shared" si="2505"/>
        <v>2645</v>
      </c>
      <c r="AM204" s="178">
        <f t="shared" si="2505"/>
        <v>5456</v>
      </c>
      <c r="AN204" s="238">
        <f t="shared" si="2505"/>
        <v>643</v>
      </c>
      <c r="AO204" s="179">
        <f t="shared" si="2505"/>
        <v>296</v>
      </c>
      <c r="AP204" s="177">
        <f t="shared" si="2506"/>
        <v>3086</v>
      </c>
      <c r="AQ204" s="238">
        <f t="shared" si="2506"/>
        <v>983</v>
      </c>
      <c r="AR204" s="180">
        <f t="shared" si="2506"/>
        <v>4497</v>
      </c>
      <c r="AS204" s="181">
        <f t="shared" si="2506"/>
        <v>2771</v>
      </c>
      <c r="AT204" s="238">
        <f t="shared" si="2506"/>
        <v>2113</v>
      </c>
      <c r="AU204" s="179">
        <f t="shared" si="2506"/>
        <v>1950</v>
      </c>
      <c r="AV204" s="177">
        <f t="shared" si="2506"/>
        <v>1880</v>
      </c>
      <c r="AW204" s="178">
        <f t="shared" si="2506"/>
        <v>2648</v>
      </c>
      <c r="AX204" s="238">
        <f t="shared" si="2506"/>
        <v>1051</v>
      </c>
      <c r="AY204" s="179">
        <f t="shared" si="2506"/>
        <v>270</v>
      </c>
      <c r="AZ204" s="177">
        <f t="shared" si="2506"/>
        <v>3514</v>
      </c>
      <c r="BA204" s="178">
        <f t="shared" si="2506"/>
        <v>1846</v>
      </c>
      <c r="BB204" s="238">
        <f t="shared" si="2506"/>
        <v>2305</v>
      </c>
      <c r="BC204" s="179">
        <f t="shared" si="2506"/>
        <v>808</v>
      </c>
      <c r="BD204" s="177">
        <f t="shared" si="2506"/>
        <v>2949</v>
      </c>
      <c r="BE204" s="238">
        <f t="shared" si="2506"/>
        <v>5085</v>
      </c>
      <c r="BF204" s="158">
        <f>SUM(AF204,AH204,AJ204,AL204,AN204,AP204,AR204,AT204,AV204,AX204,AZ204,BB204,BD204)</f>
        <v>28484</v>
      </c>
      <c r="BG204" s="159">
        <f>SUM(AG204,AI204,AK204,AM204,AO204,AQ204,AS204,AU204,AW204,AY204,BA204,BC204,BE204)</f>
        <v>30230</v>
      </c>
      <c r="BI204" s="136" t="s">
        <v>25</v>
      </c>
      <c r="BJ204" s="128">
        <f>B204/B219</f>
        <v>4.8040408509383181E-2</v>
      </c>
      <c r="BK204" s="129">
        <f t="shared" ref="BK204" si="2534">C204/C219</f>
        <v>4.2913330523949994E-2</v>
      </c>
      <c r="BL204" s="130">
        <f t="shared" ref="BL204" si="2535">D204/D219</f>
        <v>4.6357615894039736E-2</v>
      </c>
      <c r="BM204" s="131">
        <f t="shared" ref="BM204" si="2536">E204/E219</f>
        <v>4.2548244594280402E-2</v>
      </c>
      <c r="BN204" s="128">
        <f t="shared" ref="BN204" si="2537">F204/F219</f>
        <v>5.0205487059868929E-2</v>
      </c>
      <c r="BO204" s="129">
        <f t="shared" ref="BO204" si="2538">G204/G219</f>
        <v>3.0010760830576702E-2</v>
      </c>
      <c r="BP204" s="130">
        <f t="shared" ref="BP204" si="2539">H204/H219</f>
        <v>5.2447724477244773E-2</v>
      </c>
      <c r="BQ204" s="131">
        <f t="shared" ref="BQ204" si="2540">I204/I219</f>
        <v>4.2352329811190026E-2</v>
      </c>
      <c r="BR204" s="128">
        <f t="shared" ref="BR204" si="2541">J204/J219</f>
        <v>3.5766542025686882E-2</v>
      </c>
      <c r="BS204" s="129">
        <f t="shared" ref="BS204" si="2542">K204/K219</f>
        <v>3.8865080537904537E-2</v>
      </c>
      <c r="BT204" s="130">
        <f t="shared" ref="BT204" si="2543">L204/L219</f>
        <v>3.480594549958712E-2</v>
      </c>
      <c r="BU204" s="128">
        <f t="shared" ref="BU204" si="2544">M204/M219</f>
        <v>5.9447004608294933E-2</v>
      </c>
      <c r="BV204" s="132">
        <f t="shared" ref="BV204" si="2545">N204/N219</f>
        <v>3.9273830273671817E-2</v>
      </c>
      <c r="BW204" s="133">
        <f t="shared" ref="BW204" si="2546">O204/O219</f>
        <v>4.7940109736817629E-2</v>
      </c>
      <c r="BX204" s="128">
        <f t="shared" ref="BX204" si="2547">P204/P219</f>
        <v>4.9828466237134966E-2</v>
      </c>
      <c r="BY204" s="129">
        <f t="shared" ref="BY204" si="2548">Q204/Q219</f>
        <v>3.8240240771886341E-2</v>
      </c>
      <c r="BZ204" s="130">
        <f t="shared" ref="BZ204" si="2549">R204/R219</f>
        <v>4.9721067804859784E-2</v>
      </c>
      <c r="CA204" s="131">
        <f t="shared" ref="CA204" si="2550">S204/S219</f>
        <v>4.2723221146457664E-2</v>
      </c>
      <c r="CB204" s="128">
        <f t="shared" ref="CB204" si="2551">T204/T219</f>
        <v>2.4904701397712833E-2</v>
      </c>
      <c r="CC204" s="129">
        <f t="shared" ref="CC204" si="2552">U204/U219</f>
        <v>3.7069950488764755E-2</v>
      </c>
      <c r="CD204" s="130">
        <f t="shared" ref="CD204" si="2553">V204/V219</f>
        <v>2.7337635065480509E-2</v>
      </c>
      <c r="CE204" s="131">
        <f t="shared" ref="CE204" si="2554">W204/W219</f>
        <v>5.6748045535591825E-2</v>
      </c>
      <c r="CF204" s="128">
        <f t="shared" ref="CF204" si="2555">X204/X219</f>
        <v>3.9640569242013847E-2</v>
      </c>
      <c r="CG204" s="129">
        <f t="shared" ref="CG204" si="2556">Y204/Y219</f>
        <v>3.7132542547705004E-2</v>
      </c>
      <c r="CH204" s="130">
        <f t="shared" ref="CH204" si="2557">Z204/Z219</f>
        <v>5.2015821578345403E-2</v>
      </c>
      <c r="CI204" s="128">
        <f t="shared" ref="CI204" si="2558">AA204/AA219</f>
        <v>4.7075202854097324E-2</v>
      </c>
      <c r="CJ204" s="134">
        <f t="shared" ref="CJ204" si="2559">AB204/AB219</f>
        <v>4.4332487645340098E-2</v>
      </c>
      <c r="CK204" s="135">
        <f t="shared" ref="CK204" si="2560">AC204/AC219</f>
        <v>4.4689720911712541E-2</v>
      </c>
    </row>
    <row r="205" spans="1:89" ht="13.5" thickBot="1" x14ac:dyDescent="0.25">
      <c r="A205" s="145" t="s">
        <v>26</v>
      </c>
      <c r="B205" s="189">
        <v>1145</v>
      </c>
      <c r="C205" s="183">
        <v>1076</v>
      </c>
      <c r="D205" s="184">
        <v>557</v>
      </c>
      <c r="E205" s="185">
        <v>456</v>
      </c>
      <c r="F205" s="182">
        <v>1029</v>
      </c>
      <c r="G205" s="186">
        <v>740</v>
      </c>
      <c r="H205" s="184">
        <v>1856</v>
      </c>
      <c r="I205" s="185">
        <v>1820</v>
      </c>
      <c r="J205" s="182">
        <v>250</v>
      </c>
      <c r="K205" s="183">
        <v>239</v>
      </c>
      <c r="L205" s="184">
        <v>850</v>
      </c>
      <c r="M205" s="182">
        <v>1015</v>
      </c>
      <c r="N205" s="187">
        <v>1652</v>
      </c>
      <c r="O205" s="190">
        <v>1664</v>
      </c>
      <c r="P205" s="182">
        <v>1028</v>
      </c>
      <c r="Q205" s="183">
        <v>902</v>
      </c>
      <c r="R205" s="184">
        <v>1200</v>
      </c>
      <c r="S205" s="185">
        <v>1010</v>
      </c>
      <c r="T205" s="182">
        <v>246</v>
      </c>
      <c r="U205" s="186">
        <v>259</v>
      </c>
      <c r="V205" s="184">
        <v>826</v>
      </c>
      <c r="W205" s="191">
        <v>1351</v>
      </c>
      <c r="X205" s="182">
        <v>779</v>
      </c>
      <c r="Y205" s="186">
        <v>539</v>
      </c>
      <c r="Z205" s="184">
        <v>1960</v>
      </c>
      <c r="AA205" s="182">
        <v>2080</v>
      </c>
      <c r="AB205" s="156">
        <f t="shared" si="2313"/>
        <v>13378</v>
      </c>
      <c r="AC205" s="157">
        <f t="shared" si="2314"/>
        <v>13151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4.2215094200494047E-2</v>
      </c>
      <c r="BK205" s="129">
        <f t="shared" ref="BK205" si="2561">C205/C219</f>
        <v>3.7786205927798848E-2</v>
      </c>
      <c r="BL205" s="130">
        <f t="shared" ref="BL205" si="2562">D205/D219</f>
        <v>4.1446536200610166E-2</v>
      </c>
      <c r="BM205" s="131">
        <f t="shared" ref="BM205" si="2563">E205/E219</f>
        <v>3.5340618460823064E-2</v>
      </c>
      <c r="BN205" s="128">
        <f t="shared" ref="BN205" si="2564">F205/F219</f>
        <v>3.8098411640564253E-2</v>
      </c>
      <c r="BO205" s="129">
        <f t="shared" ref="BO205" si="2565">G205/G219</f>
        <v>2.9492646765772589E-2</v>
      </c>
      <c r="BP205" s="130">
        <f t="shared" ref="BP205" si="2566">H205/H219</f>
        <v>4.5658056580565806E-2</v>
      </c>
      <c r="BQ205" s="131">
        <f t="shared" ref="BQ205" si="2567">I205/I219</f>
        <v>3.9407587043131818E-2</v>
      </c>
      <c r="BR205" s="128">
        <f t="shared" ref="BR205" si="2568">J205/J219</f>
        <v>4.0643797756462367E-2</v>
      </c>
      <c r="BS205" s="129">
        <f t="shared" ref="BS205" si="2569">K205/K219</f>
        <v>3.5318457218856215E-2</v>
      </c>
      <c r="BT205" s="130">
        <f t="shared" ref="BT205" si="2570">L205/L219</f>
        <v>3.5094962840627582E-2</v>
      </c>
      <c r="BU205" s="128">
        <f t="shared" ref="BU205" si="2571">M205/M219</f>
        <v>4.2521994134897358E-2</v>
      </c>
      <c r="BV205" s="132">
        <f t="shared" ref="BV205" si="2572">N205/N219</f>
        <v>3.7395024560291555E-2</v>
      </c>
      <c r="BW205" s="133">
        <f t="shared" ref="BW205" si="2573">O205/O219</f>
        <v>3.8686878080535662E-2</v>
      </c>
      <c r="BX205" s="128">
        <f t="shared" ref="BX205" si="2574">P205/P219</f>
        <v>4.3008953225671491E-2</v>
      </c>
      <c r="BY205" s="129">
        <f t="shared" ref="BY205" si="2575">Q205/Q219</f>
        <v>3.9922103213242452E-2</v>
      </c>
      <c r="BZ205" s="130">
        <f t="shared" ref="BZ205" si="2576">R205/R219</f>
        <v>4.4928675727282937E-2</v>
      </c>
      <c r="CA205" s="131">
        <f t="shared" ref="CA205" si="2577">S205/S219</f>
        <v>3.8804364530505613E-2</v>
      </c>
      <c r="CB205" s="128">
        <f t="shared" ref="CB205" si="2578">T205/T219</f>
        <v>3.1257941550190599E-2</v>
      </c>
      <c r="CC205" s="129">
        <f t="shared" ref="CC205" si="2579">U205/U219</f>
        <v>3.2880538275993396E-2</v>
      </c>
      <c r="CD205" s="130">
        <f t="shared" ref="CD205" si="2580">V205/V219</f>
        <v>3.1537551067160476E-2</v>
      </c>
      <c r="CE205" s="131">
        <f t="shared" ref="CE205" si="2581">W205/W219</f>
        <v>4.6324235358661363E-2</v>
      </c>
      <c r="CF205" s="128">
        <f t="shared" ref="CF205" si="2582">X205/X219</f>
        <v>3.3492411539619071E-2</v>
      </c>
      <c r="CG205" s="129">
        <f t="shared" ref="CG205" si="2583">Y205/Y219</f>
        <v>3.9711191335740074E-2</v>
      </c>
      <c r="CH205" s="130">
        <f t="shared" ref="CH205" si="2584">Z205/Z219</f>
        <v>4.6702249332825012E-2</v>
      </c>
      <c r="CI205" s="128">
        <f t="shared" ref="CI205" si="2585">AA205/AA219</f>
        <v>4.5247884443864343E-2</v>
      </c>
      <c r="CJ205" s="134">
        <f t="shared" ref="CJ205" si="2586">AB205/AB219</f>
        <v>4.0214267678285856E-2</v>
      </c>
      <c r="CK205" s="135">
        <f t="shared" ref="CK205" si="2587">AC205/AC219</f>
        <v>3.9670234202492848E-2</v>
      </c>
    </row>
    <row r="206" spans="1:89" ht="14.25" thickTop="1" thickBot="1" x14ac:dyDescent="0.25">
      <c r="A206" s="136" t="s">
        <v>27</v>
      </c>
      <c r="B206" s="192">
        <v>1135</v>
      </c>
      <c r="C206" s="176">
        <v>1398</v>
      </c>
      <c r="D206" s="177">
        <v>621</v>
      </c>
      <c r="E206" s="178">
        <v>634</v>
      </c>
      <c r="F206" s="175">
        <v>1119</v>
      </c>
      <c r="G206" s="179">
        <v>1032</v>
      </c>
      <c r="H206" s="177">
        <v>1828</v>
      </c>
      <c r="I206" s="178">
        <v>2203</v>
      </c>
      <c r="J206" s="175">
        <v>294</v>
      </c>
      <c r="K206" s="176">
        <v>272</v>
      </c>
      <c r="L206" s="177">
        <v>999</v>
      </c>
      <c r="M206" s="175">
        <v>927</v>
      </c>
      <c r="N206" s="180">
        <v>1776</v>
      </c>
      <c r="O206" s="193">
        <v>1751</v>
      </c>
      <c r="P206" s="175">
        <v>1177</v>
      </c>
      <c r="Q206" s="176">
        <v>858</v>
      </c>
      <c r="R206" s="177">
        <v>1225</v>
      </c>
      <c r="S206" s="178">
        <v>1100</v>
      </c>
      <c r="T206" s="175">
        <v>288</v>
      </c>
      <c r="U206" s="179">
        <v>249</v>
      </c>
      <c r="V206" s="177">
        <v>1089</v>
      </c>
      <c r="W206" s="194">
        <v>1323</v>
      </c>
      <c r="X206" s="175">
        <v>922</v>
      </c>
      <c r="Y206" s="179">
        <v>511</v>
      </c>
      <c r="Z206" s="177">
        <v>2273</v>
      </c>
      <c r="AA206" s="175">
        <v>2388</v>
      </c>
      <c r="AB206" s="156">
        <f t="shared" si="2313"/>
        <v>14746</v>
      </c>
      <c r="AC206" s="157">
        <f t="shared" si="2314"/>
        <v>14646</v>
      </c>
      <c r="AE206" s="229" t="s">
        <v>13</v>
      </c>
      <c r="AF206" s="20">
        <f t="shared" ref="AF206:BG206" si="2588">SUM(AF203:AF205)</f>
        <v>3151</v>
      </c>
      <c r="AG206" s="21">
        <f t="shared" si="2588"/>
        <v>7637</v>
      </c>
      <c r="AH206" s="20">
        <f t="shared" si="2588"/>
        <v>2194</v>
      </c>
      <c r="AI206" s="21">
        <f t="shared" si="2588"/>
        <v>2529</v>
      </c>
      <c r="AJ206" s="20">
        <f t="shared" si="2588"/>
        <v>2801</v>
      </c>
      <c r="AK206" s="21">
        <f t="shared" si="2588"/>
        <v>5527</v>
      </c>
      <c r="AL206" s="20">
        <f t="shared" si="2588"/>
        <v>5298</v>
      </c>
      <c r="AM206" s="21">
        <f t="shared" si="2588"/>
        <v>10304</v>
      </c>
      <c r="AN206" s="20">
        <f t="shared" si="2588"/>
        <v>1726</v>
      </c>
      <c r="AO206" s="21">
        <f t="shared" si="2588"/>
        <v>556</v>
      </c>
      <c r="AP206" s="20">
        <f t="shared" si="2588"/>
        <v>6256</v>
      </c>
      <c r="AQ206" s="21">
        <f t="shared" si="2588"/>
        <v>1945</v>
      </c>
      <c r="AR206" s="20">
        <f t="shared" si="2588"/>
        <v>8947</v>
      </c>
      <c r="AS206" s="21">
        <f t="shared" si="2588"/>
        <v>5204</v>
      </c>
      <c r="AT206" s="20">
        <f t="shared" si="2588"/>
        <v>4318</v>
      </c>
      <c r="AU206" s="21">
        <f t="shared" si="2588"/>
        <v>3691</v>
      </c>
      <c r="AV206" s="20">
        <f t="shared" si="2588"/>
        <v>3661</v>
      </c>
      <c r="AW206" s="21">
        <f t="shared" si="2588"/>
        <v>5230</v>
      </c>
      <c r="AX206" s="20">
        <f t="shared" si="2588"/>
        <v>2434</v>
      </c>
      <c r="AY206" s="21">
        <f t="shared" si="2588"/>
        <v>563</v>
      </c>
      <c r="AZ206" s="20">
        <f t="shared" si="2588"/>
        <v>6539</v>
      </c>
      <c r="BA206" s="21">
        <f t="shared" si="2588"/>
        <v>3456</v>
      </c>
      <c r="BB206" s="20">
        <f t="shared" si="2588"/>
        <v>4812</v>
      </c>
      <c r="BC206" s="21">
        <f t="shared" si="2588"/>
        <v>1580</v>
      </c>
      <c r="BD206" s="20">
        <f t="shared" si="2588"/>
        <v>5959</v>
      </c>
      <c r="BE206" s="21">
        <f t="shared" si="2588"/>
        <v>9902</v>
      </c>
      <c r="BF206" s="160">
        <f t="shared" si="2588"/>
        <v>58096</v>
      </c>
      <c r="BG206" s="161">
        <f t="shared" si="2588"/>
        <v>58124</v>
      </c>
      <c r="BI206" s="136" t="s">
        <v>27</v>
      </c>
      <c r="BJ206" s="128">
        <f>B206/B219</f>
        <v>4.1846403421450427E-2</v>
      </c>
      <c r="BK206" s="129">
        <f t="shared" ref="BK206" si="2589">C206/C219</f>
        <v>4.9093973872734932E-2</v>
      </c>
      <c r="BL206" s="130">
        <f t="shared" ref="BL206" si="2590">D206/D219</f>
        <v>4.6208795297269144E-2</v>
      </c>
      <c r="BM206" s="131">
        <f t="shared" ref="BM206" si="2591">E206/E219</f>
        <v>4.9135859877547858E-2</v>
      </c>
      <c r="BN206" s="128">
        <f t="shared" ref="BN206" si="2592">F206/F219</f>
        <v>4.1430634233033434E-2</v>
      </c>
      <c r="BO206" s="129">
        <f t="shared" ref="BO206" si="2593">G206/G219</f>
        <v>4.1130285759834205E-2</v>
      </c>
      <c r="BP206" s="130">
        <f t="shared" ref="BP206" si="2594">H206/H219</f>
        <v>4.4969249692496924E-2</v>
      </c>
      <c r="BQ206" s="131">
        <f t="shared" ref="BQ206" si="2595">I206/I219</f>
        <v>4.77005023384722E-2</v>
      </c>
      <c r="BR206" s="128">
        <f t="shared" ref="BR206" si="2596">J206/J219</f>
        <v>4.7797106161599739E-2</v>
      </c>
      <c r="BS206" s="129">
        <f t="shared" ref="BS206" si="2597">K206/K219</f>
        <v>4.0195064282547655E-2</v>
      </c>
      <c r="BT206" s="130">
        <f t="shared" ref="BT206" si="2598">L206/L219</f>
        <v>4.1246903385631709E-2</v>
      </c>
      <c r="BU206" s="128">
        <f t="shared" ref="BU206" si="2599">M206/M219</f>
        <v>3.88353581901969E-2</v>
      </c>
      <c r="BV206" s="132">
        <f t="shared" ref="BV206" si="2600">N206/N219</f>
        <v>4.020191502365484E-2</v>
      </c>
      <c r="BW206" s="133">
        <f t="shared" ref="BW206" si="2601">O206/O219</f>
        <v>4.0709569422486748E-2</v>
      </c>
      <c r="BX206" s="128">
        <f t="shared" ref="BX206" si="2602">P206/P219</f>
        <v>4.924274119320559E-2</v>
      </c>
      <c r="BY206" s="129">
        <f t="shared" ref="BY206" si="2603">Q206/Q219</f>
        <v>3.7974683544303799E-2</v>
      </c>
      <c r="BZ206" s="130">
        <f t="shared" ref="BZ206" si="2604">R206/R219</f>
        <v>4.5864689804934668E-2</v>
      </c>
      <c r="CA206" s="131">
        <f t="shared" ref="CA206" si="2605">S206/S219</f>
        <v>4.226217919163977E-2</v>
      </c>
      <c r="CB206" s="128">
        <f t="shared" ref="CB206" si="2606">T206/T219</f>
        <v>3.6594663278271919E-2</v>
      </c>
      <c r="CC206" s="129">
        <f t="shared" ref="CC206" si="2607">U206/U219</f>
        <v>3.1611019423638441E-2</v>
      </c>
      <c r="CD206" s="130">
        <f t="shared" ref="CD206" si="2608">V206/V219</f>
        <v>4.1579168416631666E-2</v>
      </c>
      <c r="CE206" s="131">
        <f t="shared" ref="CE206" si="2609">W206/W219</f>
        <v>4.5364147579207245E-2</v>
      </c>
      <c r="CF206" s="128">
        <f t="shared" ref="CF206" si="2610">X206/X219</f>
        <v>3.9640569242013847E-2</v>
      </c>
      <c r="CG206" s="129">
        <f t="shared" ref="CG206" si="2611">Y206/Y219</f>
        <v>3.7648272305312015E-2</v>
      </c>
      <c r="CH206" s="130">
        <f t="shared" ref="CH206" si="2612">Z206/Z219</f>
        <v>5.4160312619138389E-2</v>
      </c>
      <c r="CI206" s="128">
        <f t="shared" ref="CI206" si="2613">AA206/AA219</f>
        <v>5.1948051948051951E-2</v>
      </c>
      <c r="CJ206" s="134">
        <f t="shared" ref="CJ206" si="2614">AB206/AB219</f>
        <v>4.4326475645388191E-2</v>
      </c>
      <c r="CK206" s="135">
        <f t="shared" ref="CK206" si="2615">AC206/AC219</f>
        <v>4.417992929280741E-2</v>
      </c>
    </row>
    <row r="207" spans="1:89" ht="13.5" thickTop="1" x14ac:dyDescent="0.2">
      <c r="A207" s="145" t="s">
        <v>28</v>
      </c>
      <c r="B207" s="189">
        <v>992</v>
      </c>
      <c r="C207" s="183">
        <v>1430</v>
      </c>
      <c r="D207" s="184">
        <v>622</v>
      </c>
      <c r="E207" s="185">
        <v>518</v>
      </c>
      <c r="F207" s="182">
        <v>989</v>
      </c>
      <c r="G207" s="186">
        <v>1372</v>
      </c>
      <c r="H207" s="184">
        <v>1935</v>
      </c>
      <c r="I207" s="185">
        <v>2567</v>
      </c>
      <c r="J207" s="182">
        <v>395</v>
      </c>
      <c r="K207" s="183">
        <v>233</v>
      </c>
      <c r="L207" s="184">
        <v>1654</v>
      </c>
      <c r="M207" s="182">
        <v>756</v>
      </c>
      <c r="N207" s="187">
        <v>2660</v>
      </c>
      <c r="O207" s="190">
        <v>1721</v>
      </c>
      <c r="P207" s="182">
        <v>1311</v>
      </c>
      <c r="Q207" s="183">
        <v>941</v>
      </c>
      <c r="R207" s="184">
        <v>1289</v>
      </c>
      <c r="S207" s="185">
        <v>1490</v>
      </c>
      <c r="T207" s="182">
        <v>519</v>
      </c>
      <c r="U207" s="186">
        <v>205</v>
      </c>
      <c r="V207" s="184">
        <v>1593</v>
      </c>
      <c r="W207" s="191">
        <v>1366</v>
      </c>
      <c r="X207" s="182">
        <v>1162</v>
      </c>
      <c r="Y207" s="186">
        <v>466</v>
      </c>
      <c r="Z207" s="184">
        <v>2271</v>
      </c>
      <c r="AA207" s="182">
        <v>2658</v>
      </c>
      <c r="AB207" s="156">
        <f t="shared" si="2313"/>
        <v>17392</v>
      </c>
      <c r="AC207" s="157">
        <f t="shared" si="2314"/>
        <v>15723</v>
      </c>
      <c r="BI207" s="145" t="s">
        <v>28</v>
      </c>
      <c r="BJ207" s="128">
        <f>B207/B219</f>
        <v>3.6574125281126718E-2</v>
      </c>
      <c r="BK207" s="129">
        <f t="shared" ref="BK207" si="2616">C207/C219</f>
        <v>5.0217727208877648E-2</v>
      </c>
      <c r="BL207" s="130">
        <f t="shared" ref="BL207" si="2617">D207/D219</f>
        <v>4.6283205595654436E-2</v>
      </c>
      <c r="BM207" s="131">
        <f t="shared" ref="BM207" si="2618">E207/E219</f>
        <v>4.0145702549794618E-2</v>
      </c>
      <c r="BN207" s="128">
        <f t="shared" ref="BN207" si="2619">F207/F219</f>
        <v>3.6617423821689067E-2</v>
      </c>
      <c r="BO207" s="129">
        <f t="shared" ref="BO207" si="2620">G207/G219</f>
        <v>5.4680961300864854E-2</v>
      </c>
      <c r="BP207" s="130">
        <f t="shared" ref="BP207" si="2621">H207/H219</f>
        <v>4.7601476014760148E-2</v>
      </c>
      <c r="BQ207" s="131">
        <f t="shared" ref="BQ207" si="2622">I207/I219</f>
        <v>5.558201974709856E-2</v>
      </c>
      <c r="BR207" s="128">
        <f t="shared" ref="BR207" si="2623">J207/J219</f>
        <v>6.4217200455210538E-2</v>
      </c>
      <c r="BS207" s="129">
        <f t="shared" ref="BS207" si="2624">K207/K219</f>
        <v>3.443180138909413E-2</v>
      </c>
      <c r="BT207" s="130">
        <f t="shared" ref="BT207" si="2625">L207/L219</f>
        <v>6.8290668868703552E-2</v>
      </c>
      <c r="BU207" s="128">
        <f t="shared" ref="BU207" si="2626">M207/M219</f>
        <v>3.1671554252199412E-2</v>
      </c>
      <c r="BV207" s="132">
        <f t="shared" ref="BV207" si="2627">N207/N219</f>
        <v>6.0212327681825384E-2</v>
      </c>
      <c r="BW207" s="133">
        <f t="shared" ref="BW207" si="2628">O207/O219</f>
        <v>4.0012089649400166E-2</v>
      </c>
      <c r="BX207" s="128">
        <f t="shared" ref="BX207" si="2629">P207/P219</f>
        <v>5.4848966613672494E-2</v>
      </c>
      <c r="BY207" s="129">
        <f t="shared" ref="BY207" si="2630">Q207/Q219</f>
        <v>4.164822519252899E-2</v>
      </c>
      <c r="BZ207" s="130">
        <f t="shared" ref="BZ207" si="2631">R207/R219</f>
        <v>4.8260885843723088E-2</v>
      </c>
      <c r="CA207" s="131">
        <f t="shared" ref="CA207" si="2632">S207/S219</f>
        <v>5.7246042723221147E-2</v>
      </c>
      <c r="CB207" s="128">
        <f t="shared" ref="CB207" si="2633">T207/T219</f>
        <v>6.5946632782719186E-2</v>
      </c>
      <c r="CC207" s="129">
        <f t="shared" ref="CC207" si="2634">U207/U219</f>
        <v>2.6025136473276627E-2</v>
      </c>
      <c r="CD207" s="130">
        <f t="shared" ref="CD207" si="2635">V207/V219</f>
        <v>6.0822419915238062E-2</v>
      </c>
      <c r="CE207" s="131">
        <f t="shared" ref="CE207" si="2636">W207/W219</f>
        <v>4.6838568097654645E-2</v>
      </c>
      <c r="CF207" s="128">
        <f t="shared" ref="CF207" si="2637">X207/X219</f>
        <v>4.995915559568339E-2</v>
      </c>
      <c r="CG207" s="129">
        <f t="shared" ref="CG207" si="2638">Y207/Y219</f>
        <v>3.43328667206955E-2</v>
      </c>
      <c r="CH207" s="130">
        <f t="shared" ref="CH207" si="2639">Z207/Z219</f>
        <v>5.4112657262676327E-2</v>
      </c>
      <c r="CI207" s="128">
        <f t="shared" ref="CI207" si="2640">AA207/AA219</f>
        <v>5.7821575409515109E-2</v>
      </c>
      <c r="CJ207" s="134">
        <f t="shared" ref="CJ207" si="2641">AB207/AB219</f>
        <v>5.2280351581757187E-2</v>
      </c>
      <c r="CK207" s="135">
        <f t="shared" ref="CK207" si="2642">AC207/AC219</f>
        <v>4.7428719668906931E-2</v>
      </c>
    </row>
    <row r="208" spans="1:89" x14ac:dyDescent="0.2">
      <c r="A208" s="136" t="s">
        <v>29</v>
      </c>
      <c r="B208" s="192">
        <v>1315</v>
      </c>
      <c r="C208" s="176">
        <v>2281</v>
      </c>
      <c r="D208" s="177">
        <v>972</v>
      </c>
      <c r="E208" s="178">
        <v>816</v>
      </c>
      <c r="F208" s="175">
        <v>1172</v>
      </c>
      <c r="G208" s="179">
        <v>2127</v>
      </c>
      <c r="H208" s="177">
        <v>2227</v>
      </c>
      <c r="I208" s="178">
        <v>3830</v>
      </c>
      <c r="J208" s="175">
        <v>597</v>
      </c>
      <c r="K208" s="176">
        <v>249</v>
      </c>
      <c r="L208" s="177">
        <v>2189</v>
      </c>
      <c r="M208" s="175">
        <v>810</v>
      </c>
      <c r="N208" s="180">
        <v>3442</v>
      </c>
      <c r="O208" s="193">
        <v>2149</v>
      </c>
      <c r="P208" s="175">
        <v>1760</v>
      </c>
      <c r="Q208" s="176">
        <v>995</v>
      </c>
      <c r="R208" s="177">
        <v>1650</v>
      </c>
      <c r="S208" s="178">
        <v>1621</v>
      </c>
      <c r="T208" s="175">
        <v>999</v>
      </c>
      <c r="U208" s="179">
        <v>219</v>
      </c>
      <c r="V208" s="177">
        <v>2241</v>
      </c>
      <c r="W208" s="194">
        <v>1297</v>
      </c>
      <c r="X208" s="175">
        <v>2115</v>
      </c>
      <c r="Y208" s="179">
        <v>546</v>
      </c>
      <c r="Z208" s="177">
        <v>2529</v>
      </c>
      <c r="AA208" s="175">
        <v>3534</v>
      </c>
      <c r="AB208" s="156">
        <f t="shared" si="2313"/>
        <v>23208</v>
      </c>
      <c r="AC208" s="157">
        <f t="shared" si="2314"/>
        <v>20474</v>
      </c>
      <c r="BI208" s="136" t="s">
        <v>29</v>
      </c>
      <c r="BJ208" s="128">
        <f>B208/B219</f>
        <v>4.8482837444235517E-2</v>
      </c>
      <c r="BK208" s="129">
        <f t="shared" ref="BK208" si="2643">C208/C219</f>
        <v>8.0102542491923029E-2</v>
      </c>
      <c r="BL208" s="130">
        <f t="shared" ref="BL208" si="2644">D208/D219</f>
        <v>7.2326810030508226E-2</v>
      </c>
      <c r="BM208" s="131">
        <f t="shared" ref="BM208" si="2645">E208/E219</f>
        <v>6.3241106719367585E-2</v>
      </c>
      <c r="BN208" s="128">
        <f t="shared" ref="BN208" si="2646">F208/F219</f>
        <v>4.3392943093043063E-2</v>
      </c>
      <c r="BO208" s="129">
        <f t="shared" ref="BO208" si="2647">G208/G219</f>
        <v>8.477143198756526E-2</v>
      </c>
      <c r="BP208" s="130">
        <f t="shared" ref="BP208" si="2648">H208/H219</f>
        <v>5.4784747847478478E-2</v>
      </c>
      <c r="BQ208" s="131">
        <f t="shared" ref="BQ208" si="2649">I208/I219</f>
        <v>8.2929152953403779E-2</v>
      </c>
      <c r="BR208" s="128">
        <f t="shared" ref="BR208" si="2650">J208/J219</f>
        <v>9.7057389042432121E-2</v>
      </c>
      <c r="BS208" s="129">
        <f t="shared" ref="BS208" si="2651">K208/K219</f>
        <v>3.6796216935126351E-2</v>
      </c>
      <c r="BT208" s="130">
        <f t="shared" ref="BT208" si="2652">L208/L219</f>
        <v>9.0379851362510324E-2</v>
      </c>
      <c r="BU208" s="128">
        <f t="shared" ref="BU208" si="2653">M208/M219</f>
        <v>3.3933808127356517E-2</v>
      </c>
      <c r="BV208" s="132">
        <f t="shared" ref="BV208" si="2654">N208/N219</f>
        <v>7.7913846571745479E-2</v>
      </c>
      <c r="BW208" s="133">
        <f t="shared" ref="BW208" si="2655">O208/O219</f>
        <v>4.9962801078768715E-2</v>
      </c>
      <c r="BX208" s="128">
        <f t="shared" ref="BX208" si="2656">P208/P219</f>
        <v>7.3634005522550408E-2</v>
      </c>
      <c r="BY208" s="129">
        <f t="shared" ref="BY208" si="2657">Q208/Q219</f>
        <v>4.4038240240771888E-2</v>
      </c>
      <c r="BZ208" s="130">
        <f t="shared" ref="BZ208" si="2658">R208/R219</f>
        <v>6.1776929125014042E-2</v>
      </c>
      <c r="CA208" s="131">
        <f t="shared" ref="CA208" si="2659">S208/S219</f>
        <v>6.2279084063316427E-2</v>
      </c>
      <c r="CB208" s="128">
        <f t="shared" ref="CB208" si="2660">T208/T219</f>
        <v>0.12693773824650573</v>
      </c>
      <c r="CC208" s="129">
        <f t="shared" ref="CC208" si="2661">U208/U219</f>
        <v>2.780246286657357E-2</v>
      </c>
      <c r="CD208" s="130">
        <f t="shared" ref="CD208" si="2662">V208/V219</f>
        <v>8.5563743270589132E-2</v>
      </c>
      <c r="CE208" s="131">
        <f t="shared" ref="CE208" si="2663">W208/W219</f>
        <v>4.4472637498285554E-2</v>
      </c>
      <c r="CF208" s="128">
        <f t="shared" ref="CF208" si="2664">X208/X219</f>
        <v>9.0932542241712891E-2</v>
      </c>
      <c r="CG208" s="129">
        <f t="shared" ref="CG208" si="2665">Y208/Y219</f>
        <v>4.0226921093347086E-2</v>
      </c>
      <c r="CH208" s="130">
        <f t="shared" ref="CH208" si="2666">Z208/Z219</f>
        <v>6.0260198246282884E-2</v>
      </c>
      <c r="CI208" s="128">
        <f t="shared" ref="CI208" si="2667">AA208/AA219</f>
        <v>7.6877895973373356E-2</v>
      </c>
      <c r="CJ208" s="134">
        <f t="shared" ref="CJ208" si="2668">AB208/AB219</f>
        <v>6.9763247441894022E-2</v>
      </c>
      <c r="CK208" s="135">
        <f t="shared" ref="CK208" si="2669">AC208/AC219</f>
        <v>6.1760198848896559E-2</v>
      </c>
    </row>
    <row r="209" spans="1:89" x14ac:dyDescent="0.2">
      <c r="A209" s="145" t="s">
        <v>30</v>
      </c>
      <c r="B209" s="189">
        <v>1551</v>
      </c>
      <c r="C209" s="183">
        <v>3836</v>
      </c>
      <c r="D209" s="184">
        <v>1301</v>
      </c>
      <c r="E209" s="185">
        <v>1085</v>
      </c>
      <c r="F209" s="182">
        <v>1493</v>
      </c>
      <c r="G209" s="186">
        <v>2655</v>
      </c>
      <c r="H209" s="184">
        <v>2653</v>
      </c>
      <c r="I209" s="185">
        <v>4848</v>
      </c>
      <c r="J209" s="182">
        <v>1083</v>
      </c>
      <c r="K209" s="183">
        <v>260</v>
      </c>
      <c r="L209" s="184">
        <v>3170</v>
      </c>
      <c r="M209" s="182">
        <v>962</v>
      </c>
      <c r="N209" s="187">
        <v>4450</v>
      </c>
      <c r="O209" s="190">
        <v>2433</v>
      </c>
      <c r="P209" s="182">
        <v>2205</v>
      </c>
      <c r="Q209" s="183">
        <v>1741</v>
      </c>
      <c r="R209" s="184">
        <v>1781</v>
      </c>
      <c r="S209" s="185">
        <v>2582</v>
      </c>
      <c r="T209" s="182">
        <v>1383</v>
      </c>
      <c r="U209" s="186">
        <v>293</v>
      </c>
      <c r="V209" s="184">
        <v>3025</v>
      </c>
      <c r="W209" s="191">
        <v>1610</v>
      </c>
      <c r="X209" s="182">
        <v>2507</v>
      </c>
      <c r="Y209" s="186">
        <v>772</v>
      </c>
      <c r="Z209" s="184">
        <v>3010</v>
      </c>
      <c r="AA209" s="182">
        <v>4817</v>
      </c>
      <c r="AB209" s="156">
        <f t="shared" si="2313"/>
        <v>29612</v>
      </c>
      <c r="AC209" s="157">
        <f t="shared" si="2314"/>
        <v>27894</v>
      </c>
      <c r="BI209" s="145" t="s">
        <v>30</v>
      </c>
      <c r="BJ209" s="128">
        <f>B209/B219</f>
        <v>5.7183939829664861E-2</v>
      </c>
      <c r="BK209" s="129">
        <f t="shared" ref="BK209" si="2670">C209/C219</f>
        <v>0.13470993117010815</v>
      </c>
      <c r="BL209" s="130">
        <f t="shared" ref="BL209" si="2671">D209/D219</f>
        <v>9.6807798199270781E-2</v>
      </c>
      <c r="BM209" s="131">
        <f t="shared" ref="BM209" si="2672">E209/E219</f>
        <v>8.4088971557002248E-2</v>
      </c>
      <c r="BN209" s="128">
        <f t="shared" ref="BN209" si="2673">F209/F219</f>
        <v>5.5277870339516456E-2</v>
      </c>
      <c r="BO209" s="129">
        <f t="shared" ref="BO209" si="2674">G209/G219</f>
        <v>0.10581483400422462</v>
      </c>
      <c r="BP209" s="130">
        <f t="shared" ref="BP209" si="2675">H209/H219</f>
        <v>6.5264452644526447E-2</v>
      </c>
      <c r="BQ209" s="131">
        <f t="shared" ref="BQ209" si="2676">I209/I219</f>
        <v>0.10497141867313356</v>
      </c>
      <c r="BR209" s="128">
        <f t="shared" ref="BR209" si="2677">J209/J219</f>
        <v>0.17606893188099496</v>
      </c>
      <c r="BS209" s="129">
        <f t="shared" ref="BS209" si="2678">K209/K219</f>
        <v>3.8421752623023497E-2</v>
      </c>
      <c r="BT209" s="130">
        <f t="shared" ref="BT209" si="2679">L209/L219</f>
        <v>0.13088356729975226</v>
      </c>
      <c r="BU209" s="128">
        <f t="shared" ref="BU209" si="2680">M209/M219</f>
        <v>4.0301633850020946E-2</v>
      </c>
      <c r="BV209" s="132">
        <f t="shared" ref="BV209" si="2681">N209/N219</f>
        <v>0.10073114969327931</v>
      </c>
      <c r="BW209" s="133">
        <f t="shared" ref="BW209" si="2682">O209/O219</f>
        <v>5.6565609597321681E-2</v>
      </c>
      <c r="BX209" s="128">
        <f t="shared" ref="BX209" si="2683">P209/P219</f>
        <v>9.2251694418877081E-2</v>
      </c>
      <c r="BY209" s="129">
        <f t="shared" ref="BY209" si="2684">Q209/Q219</f>
        <v>7.7055855536868195E-2</v>
      </c>
      <c r="BZ209" s="130">
        <f t="shared" ref="BZ209" si="2685">R209/R219</f>
        <v>6.6681642891909088E-2</v>
      </c>
      <c r="CA209" s="131">
        <f t="shared" ref="CA209" si="2686">S209/S219</f>
        <v>9.9200860611648997E-2</v>
      </c>
      <c r="CB209" s="128">
        <f t="shared" ref="CB209" si="2687">T209/T219</f>
        <v>0.17573062261753494</v>
      </c>
      <c r="CC209" s="129">
        <f t="shared" ref="CC209" si="2688">U209/U219</f>
        <v>3.7196902374000251E-2</v>
      </c>
      <c r="CD209" s="130">
        <f t="shared" ref="CD209" si="2689">V209/V219</f>
        <v>0.11549769004619907</v>
      </c>
      <c r="CE209" s="131">
        <f t="shared" ref="CE209" si="2690">W209/W219</f>
        <v>5.5205047318611984E-2</v>
      </c>
      <c r="CF209" s="128">
        <f t="shared" ref="CF209" si="2691">X209/X219</f>
        <v>0.10778623328603981</v>
      </c>
      <c r="CG209" s="129">
        <f t="shared" ref="CG209" si="2692">Y209/Y219</f>
        <v>5.6877624696087821E-2</v>
      </c>
      <c r="CH209" s="130">
        <f t="shared" ref="CH209" si="2693">Z209/Z219</f>
        <v>7.1721311475409832E-2</v>
      </c>
      <c r="CI209" s="128">
        <f t="shared" ref="CI209" si="2694">AA209/AA219</f>
        <v>0.10478800931062238</v>
      </c>
      <c r="CJ209" s="134">
        <f t="shared" ref="CJ209" si="2695">AB209/AB219</f>
        <v>8.9013671287890631E-2</v>
      </c>
      <c r="CK209" s="135">
        <f t="shared" ref="CK209" si="2696">AC209/AC219</f>
        <v>8.4142765785441082E-2</v>
      </c>
    </row>
    <row r="210" spans="1:89" x14ac:dyDescent="0.2">
      <c r="A210" s="136" t="s">
        <v>31</v>
      </c>
      <c r="B210" s="192">
        <v>1600</v>
      </c>
      <c r="C210" s="176">
        <v>3801</v>
      </c>
      <c r="D210" s="177">
        <v>893</v>
      </c>
      <c r="E210" s="178">
        <v>1444</v>
      </c>
      <c r="F210" s="175">
        <v>1308</v>
      </c>
      <c r="G210" s="179">
        <v>2872</v>
      </c>
      <c r="H210" s="177">
        <v>2645</v>
      </c>
      <c r="I210" s="178">
        <v>5456</v>
      </c>
      <c r="J210" s="175">
        <v>643</v>
      </c>
      <c r="K210" s="176">
        <v>296</v>
      </c>
      <c r="L210" s="177">
        <v>3086</v>
      </c>
      <c r="M210" s="175">
        <v>983</v>
      </c>
      <c r="N210" s="180">
        <v>4497</v>
      </c>
      <c r="O210" s="193">
        <v>2771</v>
      </c>
      <c r="P210" s="175">
        <v>2113</v>
      </c>
      <c r="Q210" s="176">
        <v>1950</v>
      </c>
      <c r="R210" s="177">
        <v>1880</v>
      </c>
      <c r="S210" s="178">
        <v>2648</v>
      </c>
      <c r="T210" s="175">
        <v>1051</v>
      </c>
      <c r="U210" s="179">
        <v>270</v>
      </c>
      <c r="V210" s="177">
        <v>3514</v>
      </c>
      <c r="W210" s="194">
        <v>1846</v>
      </c>
      <c r="X210" s="175">
        <v>2305</v>
      </c>
      <c r="Y210" s="179">
        <v>808</v>
      </c>
      <c r="Z210" s="177">
        <v>2949</v>
      </c>
      <c r="AA210" s="175">
        <v>5085</v>
      </c>
      <c r="AB210" s="156">
        <f t="shared" si="2313"/>
        <v>28484</v>
      </c>
      <c r="AC210" s="157">
        <f t="shared" si="2314"/>
        <v>30230</v>
      </c>
      <c r="BI210" s="136" t="s">
        <v>31</v>
      </c>
      <c r="BJ210" s="128">
        <f>B210/B219</f>
        <v>5.8990524646978577E-2</v>
      </c>
      <c r="BK210" s="129">
        <f t="shared" ref="BK210" si="2697">C210/C219</f>
        <v>0.13348082595870206</v>
      </c>
      <c r="BL210" s="130">
        <f t="shared" ref="BL210" si="2698">D210/D219</f>
        <v>6.6448396458069797E-2</v>
      </c>
      <c r="BM210" s="131">
        <f t="shared" ref="BM210" si="2699">E210/E219</f>
        <v>0.11191195845927304</v>
      </c>
      <c r="BN210" s="128">
        <f t="shared" ref="BN210" si="2700">F210/F219</f>
        <v>4.8428301677218705E-2</v>
      </c>
      <c r="BO210" s="129">
        <f t="shared" ref="BO210" si="2701">G210/G219</f>
        <v>0.11446335339364712</v>
      </c>
      <c r="BP210" s="130">
        <f t="shared" ref="BP210" si="2702">H210/H219</f>
        <v>6.5067650676506772E-2</v>
      </c>
      <c r="BQ210" s="131">
        <f t="shared" ref="BQ210" si="2703">I210/I219</f>
        <v>0.11813615104798199</v>
      </c>
      <c r="BR210" s="128">
        <f t="shared" ref="BR210" si="2704">J210/J219</f>
        <v>0.10453584782962121</v>
      </c>
      <c r="BS210" s="129">
        <f t="shared" ref="BS210" si="2705">K210/K219</f>
        <v>4.3741687601595983E-2</v>
      </c>
      <c r="BT210" s="130">
        <f t="shared" ref="BT210" si="2706">L210/L219</f>
        <v>0.12741535920726671</v>
      </c>
      <c r="BU210" s="128">
        <f t="shared" ref="BU210" si="2707">M210/M219</f>
        <v>4.1181399245915372E-2</v>
      </c>
      <c r="BV210" s="132">
        <f t="shared" ref="BV210" si="2708">N210/N219</f>
        <v>0.10179505172374766</v>
      </c>
      <c r="BW210" s="133">
        <f t="shared" ref="BW210" si="2709">O210/O219</f>
        <v>6.4423881707430478E-2</v>
      </c>
      <c r="BX210" s="128">
        <f t="shared" ref="BX210" si="2710">P210/P219</f>
        <v>8.8402644130198313E-2</v>
      </c>
      <c r="BY210" s="129">
        <f t="shared" ref="BY210" si="2711">Q210/Q219</f>
        <v>8.6306098964326811E-2</v>
      </c>
      <c r="BZ210" s="130">
        <f t="shared" ref="BZ210" si="2712">R210/R219</f>
        <v>7.0388258639409937E-2</v>
      </c>
      <c r="CA210" s="131">
        <f t="shared" ref="CA210" si="2713">S210/S219</f>
        <v>0.10173659136314737</v>
      </c>
      <c r="CB210" s="128">
        <f t="shared" ref="CB210" si="2714">T210/T219</f>
        <v>0.1335451080050826</v>
      </c>
      <c r="CC210" s="129">
        <f t="shared" ref="CC210" si="2715">U210/U219</f>
        <v>3.4277009013583853E-2</v>
      </c>
      <c r="CD210" s="130">
        <f t="shared" ref="CD210" si="2716">V210/V219</f>
        <v>0.13416822572639456</v>
      </c>
      <c r="CE210" s="131">
        <f t="shared" ref="CE210" si="2717">W210/W219</f>
        <v>6.3297215745439589E-2</v>
      </c>
      <c r="CF210" s="128">
        <f t="shared" ref="CF210" si="2718">X210/X219</f>
        <v>9.9101423105034614E-2</v>
      </c>
      <c r="CG210" s="129">
        <f t="shared" ref="CG210" si="2719">Y210/Y219</f>
        <v>5.9529949163781036E-2</v>
      </c>
      <c r="CH210" s="130">
        <f t="shared" ref="CH210" si="2720">Z210/Z219</f>
        <v>7.0267823103316807E-2</v>
      </c>
      <c r="CI210" s="128">
        <f t="shared" ref="CI210" si="2721">AA210/AA219</f>
        <v>0.11061802519088951</v>
      </c>
      <c r="CJ210" s="134">
        <f t="shared" ref="CJ210" si="2722">AB210/AB219</f>
        <v>8.5622903315016777E-2</v>
      </c>
      <c r="CK210" s="135">
        <f t="shared" ref="CK210" si="2723">AC210/AC219</f>
        <v>9.1189352896461018E-2</v>
      </c>
    </row>
    <row r="211" spans="1:89" x14ac:dyDescent="0.2">
      <c r="A211" s="145" t="s">
        <v>32</v>
      </c>
      <c r="B211" s="189">
        <v>1719</v>
      </c>
      <c r="C211" s="183">
        <v>2774</v>
      </c>
      <c r="D211" s="184">
        <v>640</v>
      </c>
      <c r="E211" s="185">
        <v>1033</v>
      </c>
      <c r="F211" s="182">
        <v>1264</v>
      </c>
      <c r="G211" s="186">
        <v>2413</v>
      </c>
      <c r="H211" s="184">
        <v>2504</v>
      </c>
      <c r="I211" s="185">
        <v>4375</v>
      </c>
      <c r="J211" s="182">
        <v>461</v>
      </c>
      <c r="K211" s="183">
        <v>224</v>
      </c>
      <c r="L211" s="184">
        <v>2110</v>
      </c>
      <c r="M211" s="182">
        <v>1116</v>
      </c>
      <c r="N211" s="187">
        <v>3279</v>
      </c>
      <c r="O211" s="190">
        <v>2561</v>
      </c>
      <c r="P211" s="182">
        <v>1401</v>
      </c>
      <c r="Q211" s="183">
        <v>1795</v>
      </c>
      <c r="R211" s="184">
        <v>1702</v>
      </c>
      <c r="S211" s="185">
        <v>2097</v>
      </c>
      <c r="T211" s="182">
        <v>657</v>
      </c>
      <c r="U211" s="186">
        <v>316</v>
      </c>
      <c r="V211" s="184">
        <v>2626</v>
      </c>
      <c r="W211" s="191">
        <v>1800</v>
      </c>
      <c r="X211" s="182">
        <v>1680</v>
      </c>
      <c r="Y211" s="186">
        <v>784</v>
      </c>
      <c r="Z211" s="184">
        <v>2732</v>
      </c>
      <c r="AA211" s="182">
        <v>3850</v>
      </c>
      <c r="AB211" s="156">
        <f t="shared" si="2313"/>
        <v>22775</v>
      </c>
      <c r="AC211" s="157">
        <f t="shared" si="2314"/>
        <v>25138</v>
      </c>
      <c r="BI211" s="145" t="s">
        <v>32</v>
      </c>
      <c r="BJ211" s="128">
        <f>B211/B219</f>
        <v>6.3377944917597615E-2</v>
      </c>
      <c r="BK211" s="129">
        <f t="shared" ref="BK211" si="2724">C211/C219</f>
        <v>9.7415367326871755E-2</v>
      </c>
      <c r="BL211" s="130">
        <f t="shared" ref="BL211" si="2725">D211/D219</f>
        <v>4.7622590966589773E-2</v>
      </c>
      <c r="BM211" s="131">
        <f t="shared" ref="BM211" si="2726">E211/E219</f>
        <v>8.0058901030768043E-2</v>
      </c>
      <c r="BN211" s="128">
        <f t="shared" ref="BN211" si="2727">F211/F219</f>
        <v>4.6799215076455999E-2</v>
      </c>
      <c r="BO211" s="129">
        <f t="shared" ref="BO211" si="2728">G211/G219</f>
        <v>9.6169941413255744E-2</v>
      </c>
      <c r="BP211" s="130">
        <f t="shared" ref="BP211" si="2729">H211/H219</f>
        <v>6.1599015990159899E-2</v>
      </c>
      <c r="BQ211" s="131">
        <f t="shared" ref="BQ211" si="2730">I211/I219</f>
        <v>9.4729776545989949E-2</v>
      </c>
      <c r="BR211" s="128">
        <f t="shared" ref="BR211" si="2731">J211/J219</f>
        <v>7.49471630629166E-2</v>
      </c>
      <c r="BS211" s="129">
        <f t="shared" ref="BS211" si="2732">K211/K219</f>
        <v>3.3101817644451012E-2</v>
      </c>
      <c r="BT211" s="130">
        <f t="shared" ref="BT211" si="2733">L211/L219</f>
        <v>8.7118084227910814E-2</v>
      </c>
      <c r="BU211" s="128">
        <f t="shared" ref="BU211" si="2734">M211/M219</f>
        <v>4.6753246753246755E-2</v>
      </c>
      <c r="BV211" s="132">
        <f t="shared" ref="BV211" si="2735">N211/N219</f>
        <v>7.4224143785227611E-2</v>
      </c>
      <c r="BW211" s="133">
        <f t="shared" ref="BW211" si="2736">O211/O219</f>
        <v>5.9541523295824419E-2</v>
      </c>
      <c r="BX211" s="128">
        <f t="shared" ref="BX211" si="2737">P211/P219</f>
        <v>5.8614341896075645E-2</v>
      </c>
      <c r="BY211" s="129">
        <f t="shared" ref="BY211" si="2738">Q211/Q219</f>
        <v>7.9445870585111086E-2</v>
      </c>
      <c r="BZ211" s="130">
        <f t="shared" ref="BZ211" si="2739">R211/R219</f>
        <v>6.3723838406529634E-2</v>
      </c>
      <c r="CA211" s="131">
        <f t="shared" ref="CA211" si="2740">S211/S219</f>
        <v>8.0567081604426008E-2</v>
      </c>
      <c r="CB211" s="128">
        <f t="shared" ref="CB211" si="2741">T211/T219</f>
        <v>8.3481575603557817E-2</v>
      </c>
      <c r="CC211" s="129">
        <f t="shared" ref="CC211" si="2742">U211/U219</f>
        <v>4.0116795734416656E-2</v>
      </c>
      <c r="CD211" s="130">
        <f t="shared" ref="CD211" si="2743">V211/V219</f>
        <v>0.10026344927646902</v>
      </c>
      <c r="CE211" s="131">
        <f t="shared" ref="CE211" si="2744">W211/W219</f>
        <v>6.1719928679193528E-2</v>
      </c>
      <c r="CF211" s="128">
        <f t="shared" ref="CF211" si="2745">X211/X219</f>
        <v>7.2230104475686827E-2</v>
      </c>
      <c r="CG211" s="129">
        <f t="shared" ref="CG211" si="2746">Y211/Y219</f>
        <v>5.7761732851985562E-2</v>
      </c>
      <c r="CH211" s="130">
        <f t="shared" ref="CH211" si="2747">Z211/Z219</f>
        <v>6.5097216927182622E-2</v>
      </c>
      <c r="CI211" s="128">
        <f t="shared" ref="CI211" si="2748">AA211/AA219</f>
        <v>8.3752093802345065E-2</v>
      </c>
      <c r="CJ211" s="134">
        <f t="shared" ref="CJ211" si="2749">AB211/AB219</f>
        <v>6.8461649452306803E-2</v>
      </c>
      <c r="CK211" s="135">
        <f t="shared" ref="CK211" si="2750">AC211/AC219</f>
        <v>7.5829240923295974E-2</v>
      </c>
    </row>
    <row r="212" spans="1:89" x14ac:dyDescent="0.2">
      <c r="A212" s="136" t="s">
        <v>33</v>
      </c>
      <c r="B212" s="192">
        <v>1462</v>
      </c>
      <c r="C212" s="176">
        <v>1736</v>
      </c>
      <c r="D212" s="177">
        <v>490</v>
      </c>
      <c r="E212" s="178">
        <v>798</v>
      </c>
      <c r="F212" s="175">
        <v>1012</v>
      </c>
      <c r="G212" s="179">
        <v>1883</v>
      </c>
      <c r="H212" s="177">
        <v>2005</v>
      </c>
      <c r="I212" s="178">
        <v>3162</v>
      </c>
      <c r="J212" s="175">
        <v>353</v>
      </c>
      <c r="K212" s="176">
        <v>128</v>
      </c>
      <c r="L212" s="177">
        <v>1414</v>
      </c>
      <c r="M212" s="175">
        <v>898</v>
      </c>
      <c r="N212" s="180">
        <v>2489</v>
      </c>
      <c r="O212" s="193">
        <v>2290</v>
      </c>
      <c r="P212" s="175">
        <v>1035</v>
      </c>
      <c r="Q212" s="176">
        <v>1445</v>
      </c>
      <c r="R212" s="177">
        <v>1241</v>
      </c>
      <c r="S212" s="178">
        <v>1520</v>
      </c>
      <c r="T212" s="175">
        <v>387</v>
      </c>
      <c r="U212" s="179">
        <v>334</v>
      </c>
      <c r="V212" s="177">
        <v>2109</v>
      </c>
      <c r="W212" s="194">
        <v>1490</v>
      </c>
      <c r="X212" s="175">
        <v>1185</v>
      </c>
      <c r="Y212" s="179">
        <v>647</v>
      </c>
      <c r="Z212" s="177">
        <v>2267</v>
      </c>
      <c r="AA212" s="175">
        <v>2394</v>
      </c>
      <c r="AB212" s="156">
        <f t="shared" si="2313"/>
        <v>17449</v>
      </c>
      <c r="AC212" s="157">
        <f t="shared" si="2314"/>
        <v>18725</v>
      </c>
      <c r="BI212" s="136" t="s">
        <v>33</v>
      </c>
      <c r="BJ212" s="128">
        <f>B212/B219</f>
        <v>5.3902591896176674E-2</v>
      </c>
      <c r="BK212" s="129">
        <f t="shared" ref="BK212" si="2751">C212/C219</f>
        <v>6.0963618485742381E-2</v>
      </c>
      <c r="BL212" s="130">
        <f t="shared" ref="BL212" si="2752">D212/D219</f>
        <v>3.6461046208795297E-2</v>
      </c>
      <c r="BM212" s="131">
        <f t="shared" ref="BM212" si="2753">E212/E219</f>
        <v>6.1846082306440363E-2</v>
      </c>
      <c r="BN212" s="128">
        <f t="shared" ref="BN212" si="2754">F212/F219</f>
        <v>3.7468991817542298E-2</v>
      </c>
      <c r="BO212" s="129">
        <f t="shared" ref="BO212" si="2755">G212/G219</f>
        <v>7.5046829540472676E-2</v>
      </c>
      <c r="BP212" s="130">
        <f t="shared" ref="BP212" si="2756">H212/H219</f>
        <v>4.9323493234932347E-2</v>
      </c>
      <c r="BQ212" s="131">
        <f t="shared" ref="BQ212" si="2757">I212/I219</f>
        <v>6.8465269357353198E-2</v>
      </c>
      <c r="BR212" s="128">
        <f t="shared" ref="BR212" si="2758">J212/J219</f>
        <v>5.7389042432124858E-2</v>
      </c>
      <c r="BS212" s="129">
        <f t="shared" ref="BS212" si="2759">K212/K219</f>
        <v>1.891532436825772E-2</v>
      </c>
      <c r="BT212" s="130">
        <f t="shared" ref="BT212" si="2760">L212/L219</f>
        <v>5.8381502890173409E-2</v>
      </c>
      <c r="BU212" s="128">
        <f t="shared" ref="BU212" si="2761">M212/M219</f>
        <v>3.7620444072056974E-2</v>
      </c>
      <c r="BV212" s="132">
        <f t="shared" ref="BV212" si="2762">N212/N219</f>
        <v>5.6341535187993751E-2</v>
      </c>
      <c r="BW212" s="133">
        <f t="shared" ref="BW212" si="2763">O212/O219</f>
        <v>5.3240956012275645E-2</v>
      </c>
      <c r="BX212" s="128">
        <f t="shared" ref="BX212" si="2764">P212/P219</f>
        <v>4.3301815747636183E-2</v>
      </c>
      <c r="BY212" s="129">
        <f t="shared" ref="BY212" si="2765">Q212/Q219</f>
        <v>6.3955032309462687E-2</v>
      </c>
      <c r="BZ212" s="130">
        <f t="shared" ref="BZ212" si="2766">R212/R219</f>
        <v>4.6463738814631769E-2</v>
      </c>
      <c r="CA212" s="131">
        <f t="shared" ref="CA212" si="2767">S212/S219</f>
        <v>5.8398647610265871E-2</v>
      </c>
      <c r="CB212" s="128">
        <f t="shared" ref="CB212" si="2768">T212/T219</f>
        <v>4.9174078780177891E-2</v>
      </c>
      <c r="CC212" s="129">
        <f t="shared" ref="CC212" si="2769">U212/U219</f>
        <v>4.240192966865558E-2</v>
      </c>
      <c r="CD212" s="130">
        <f t="shared" ref="CD212" si="2770">V212/V219</f>
        <v>8.0523844068573172E-2</v>
      </c>
      <c r="CE212" s="131">
        <f t="shared" ref="CE212" si="2771">W212/W219</f>
        <v>5.1090385406665752E-2</v>
      </c>
      <c r="CF212" s="128">
        <f t="shared" ref="CF212" si="2772">X212/X219</f>
        <v>5.0948020121243387E-2</v>
      </c>
      <c r="CG212" s="129">
        <f t="shared" ref="CG212" si="2773">Y212/Y219</f>
        <v>4.7668164738819713E-2</v>
      </c>
      <c r="CH212" s="130">
        <f t="shared" ref="CH212" si="2774">Z212/Z219</f>
        <v>5.4017346549752189E-2</v>
      </c>
      <c r="CI212" s="128">
        <f t="shared" ref="CI212" si="2775">AA212/AA219</f>
        <v>5.2078574691640019E-2</v>
      </c>
      <c r="CJ212" s="134">
        <f t="shared" ref="CJ212" si="2776">AB212/AB219</f>
        <v>5.2451693580386455E-2</v>
      </c>
      <c r="CK212" s="135">
        <f t="shared" ref="CK212" si="2777">AC212/AC219</f>
        <v>5.6484308070996782E-2</v>
      </c>
    </row>
    <row r="213" spans="1:89" x14ac:dyDescent="0.2">
      <c r="A213" s="145" t="s">
        <v>34</v>
      </c>
      <c r="B213" s="189">
        <v>595</v>
      </c>
      <c r="C213" s="183">
        <v>1271</v>
      </c>
      <c r="D213" s="184">
        <v>229</v>
      </c>
      <c r="E213" s="185">
        <v>690</v>
      </c>
      <c r="F213" s="182">
        <v>473</v>
      </c>
      <c r="G213" s="186">
        <v>1452</v>
      </c>
      <c r="H213" s="184">
        <v>1072</v>
      </c>
      <c r="I213" s="185">
        <v>2100</v>
      </c>
      <c r="J213" s="182">
        <v>278</v>
      </c>
      <c r="K213" s="183">
        <v>75</v>
      </c>
      <c r="L213" s="184">
        <v>1101</v>
      </c>
      <c r="M213" s="182">
        <v>623</v>
      </c>
      <c r="N213" s="187">
        <v>1986</v>
      </c>
      <c r="O213" s="190">
        <v>1796</v>
      </c>
      <c r="P213" s="182">
        <v>623</v>
      </c>
      <c r="Q213" s="183">
        <v>1169</v>
      </c>
      <c r="R213" s="184">
        <v>793</v>
      </c>
      <c r="S213" s="185">
        <v>1220</v>
      </c>
      <c r="T213" s="182">
        <v>217</v>
      </c>
      <c r="U213" s="186">
        <v>246</v>
      </c>
      <c r="V213" s="184">
        <v>1679</v>
      </c>
      <c r="W213" s="191">
        <v>1045</v>
      </c>
      <c r="X213" s="182">
        <v>613</v>
      </c>
      <c r="Y213" s="186">
        <v>435</v>
      </c>
      <c r="Z213" s="184">
        <v>1470</v>
      </c>
      <c r="AA213" s="182">
        <v>1825</v>
      </c>
      <c r="AB213" s="156">
        <f t="shared" si="2313"/>
        <v>11129</v>
      </c>
      <c r="AC213" s="157">
        <f t="shared" si="2314"/>
        <v>13947</v>
      </c>
      <c r="BI213" s="145" t="s">
        <v>34</v>
      </c>
      <c r="BJ213" s="128">
        <f>B213/B219</f>
        <v>2.1937101353095158E-2</v>
      </c>
      <c r="BK213" s="129">
        <f t="shared" ref="BK213" si="2778">C213/C219</f>
        <v>4.463407781991853E-2</v>
      </c>
      <c r="BL213" s="130">
        <f t="shared" ref="BL213" si="2779">D213/D219</f>
        <v>1.7039958330232904E-2</v>
      </c>
      <c r="BM213" s="131">
        <f t="shared" ref="BM213" si="2780">E213/E219</f>
        <v>5.3475935828877004E-2</v>
      </c>
      <c r="BN213" s="128">
        <f t="shared" ref="BN213" si="2781">F213/F219</f>
        <v>1.751268095819912E-2</v>
      </c>
      <c r="BO213" s="129">
        <f t="shared" ref="BO213" si="2782">G213/G219</f>
        <v>5.7869355545813239E-2</v>
      </c>
      <c r="BP213" s="130">
        <f t="shared" ref="BP213" si="2783">H213/H219</f>
        <v>2.6371463714637146E-2</v>
      </c>
      <c r="BQ213" s="131">
        <f t="shared" ref="BQ213" si="2784">I213/I219</f>
        <v>4.5470292742075175E-2</v>
      </c>
      <c r="BR213" s="128">
        <f t="shared" ref="BR213" si="2785">J213/J219</f>
        <v>4.5195903105186147E-2</v>
      </c>
      <c r="BS213" s="129">
        <f t="shared" ref="BS213" si="2786">K213/K219</f>
        <v>1.1083197872026008E-2</v>
      </c>
      <c r="BT213" s="130">
        <f t="shared" ref="BT213" si="2787">L213/L219</f>
        <v>4.5458298926507018E-2</v>
      </c>
      <c r="BU213" s="128">
        <f t="shared" ref="BU213" si="2788">M213/M219</f>
        <v>2.6099706744868036E-2</v>
      </c>
      <c r="BV213" s="132">
        <f t="shared" ref="BV213" si="2789">N213/N219</f>
        <v>4.4955519840641056E-2</v>
      </c>
      <c r="BW213" s="133">
        <f t="shared" ref="BW213" si="2790">O213/O219</f>
        <v>4.1755789082116621E-2</v>
      </c>
      <c r="BX213" s="128">
        <f t="shared" ref="BX213" si="2791">P213/P219</f>
        <v>2.6064764454857333E-2</v>
      </c>
      <c r="BY213" s="129">
        <f t="shared" ref="BY213" si="2792">Q213/Q219</f>
        <v>5.1739399840665661E-2</v>
      </c>
      <c r="BZ213" s="130">
        <f t="shared" ref="BZ213" si="2793">R213/R219</f>
        <v>2.9690366543112807E-2</v>
      </c>
      <c r="CA213" s="131">
        <f t="shared" ref="CA213" si="2794">S213/S219</f>
        <v>4.6872598739818659E-2</v>
      </c>
      <c r="CB213" s="128">
        <f t="shared" ref="CB213" si="2795">T213/T219</f>
        <v>2.7573062261753493E-2</v>
      </c>
      <c r="CC213" s="129">
        <f t="shared" ref="CC213" si="2796">U213/U219</f>
        <v>3.1230163767931952E-2</v>
      </c>
      <c r="CD213" s="130">
        <f t="shared" ref="CD213" si="2797">V213/V219</f>
        <v>6.4105990607460583E-2</v>
      </c>
      <c r="CE213" s="131">
        <f t="shared" ref="CE213" si="2798">W213/W219</f>
        <v>3.583184748319846E-2</v>
      </c>
      <c r="CF213" s="128">
        <f t="shared" ref="CF213" si="2799">X213/X219</f>
        <v>2.6355389311664302E-2</v>
      </c>
      <c r="CG213" s="129">
        <f t="shared" ref="CG213" si="2800">Y213/Y219</f>
        <v>3.2048920651293007E-2</v>
      </c>
      <c r="CH213" s="130">
        <f t="shared" ref="CH213" si="2801">Z213/Z219</f>
        <v>3.5026686999618757E-2</v>
      </c>
      <c r="CI213" s="128">
        <f t="shared" ref="CI213" si="2802">AA213/AA219</f>
        <v>3.9700667841371357E-2</v>
      </c>
      <c r="CJ213" s="134">
        <f t="shared" ref="CJ213" si="2803">AB213/AB219</f>
        <v>3.345377373236981E-2</v>
      </c>
      <c r="CK213" s="135">
        <f t="shared" ref="CK213" si="2804">AC213/AC219</f>
        <v>4.2071382892720541E-2</v>
      </c>
    </row>
    <row r="214" spans="1:89" x14ac:dyDescent="0.2">
      <c r="A214" s="136" t="s">
        <v>35</v>
      </c>
      <c r="B214" s="192">
        <v>0</v>
      </c>
      <c r="C214" s="176">
        <v>512</v>
      </c>
      <c r="D214" s="177">
        <v>1</v>
      </c>
      <c r="E214" s="178">
        <v>334</v>
      </c>
      <c r="F214" s="175">
        <v>24</v>
      </c>
      <c r="G214" s="179">
        <v>745</v>
      </c>
      <c r="H214" s="177">
        <v>127</v>
      </c>
      <c r="I214" s="178">
        <v>956</v>
      </c>
      <c r="J214" s="175">
        <v>50</v>
      </c>
      <c r="K214" s="176">
        <v>50</v>
      </c>
      <c r="L214" s="177">
        <v>573</v>
      </c>
      <c r="M214" s="175">
        <v>124</v>
      </c>
      <c r="N214" s="180">
        <v>506</v>
      </c>
      <c r="O214" s="193">
        <v>326</v>
      </c>
      <c r="P214" s="175">
        <v>129</v>
      </c>
      <c r="Q214" s="176">
        <v>240</v>
      </c>
      <c r="R214" s="177">
        <v>167</v>
      </c>
      <c r="S214" s="178">
        <v>130</v>
      </c>
      <c r="T214" s="175">
        <v>11</v>
      </c>
      <c r="U214" s="179">
        <v>21</v>
      </c>
      <c r="V214" s="177">
        <v>372</v>
      </c>
      <c r="W214" s="194">
        <v>68</v>
      </c>
      <c r="X214" s="175">
        <v>83</v>
      </c>
      <c r="Y214" s="179">
        <v>45</v>
      </c>
      <c r="Z214" s="177">
        <v>48</v>
      </c>
      <c r="AA214" s="175">
        <v>121</v>
      </c>
      <c r="AB214" s="156">
        <f t="shared" si="2313"/>
        <v>2091</v>
      </c>
      <c r="AC214" s="157">
        <f t="shared" si="2314"/>
        <v>3672</v>
      </c>
      <c r="BI214" s="136" t="s">
        <v>35</v>
      </c>
      <c r="BJ214" s="128">
        <f>B214/B219</f>
        <v>0</v>
      </c>
      <c r="BK214" s="129">
        <f t="shared" ref="BK214" si="2805">C214/C219</f>
        <v>1.7980053378283466E-2</v>
      </c>
      <c r="BL214" s="130">
        <f t="shared" ref="BL214" si="2806">D214/D219</f>
        <v>7.441029838529652E-5</v>
      </c>
      <c r="BM214" s="131">
        <f t="shared" ref="BM214" si="2807">E214/E219</f>
        <v>2.5885452995427421E-2</v>
      </c>
      <c r="BN214" s="128">
        <f t="shared" ref="BN214" si="2808">F214/F219</f>
        <v>8.8859269132511381E-4</v>
      </c>
      <c r="BO214" s="129">
        <f t="shared" ref="BO214" si="2809">G214/G219</f>
        <v>2.9691921406081862E-2</v>
      </c>
      <c r="BP214" s="130">
        <f t="shared" ref="BP214" si="2810">H214/H219</f>
        <v>3.124231242312423E-3</v>
      </c>
      <c r="BQ214" s="131">
        <f t="shared" ref="BQ214" si="2811">I214/I219</f>
        <v>2.0699809457820892E-2</v>
      </c>
      <c r="BR214" s="128">
        <f t="shared" ref="BR214" si="2812">J214/J219</f>
        <v>8.1287595512924728E-3</v>
      </c>
      <c r="BS214" s="129">
        <f t="shared" ref="BS214" si="2813">K214/K219</f>
        <v>7.3887985813506727E-3</v>
      </c>
      <c r="BT214" s="130">
        <f t="shared" ref="BT214" si="2814">L214/L219</f>
        <v>2.3658133773740712E-2</v>
      </c>
      <c r="BU214" s="128">
        <f t="shared" ref="BU214" si="2815">M214/M219</f>
        <v>5.1948051948051948E-3</v>
      </c>
      <c r="BV214" s="132">
        <f t="shared" ref="BV214" si="2816">N214/N219</f>
        <v>1.1453923987595356E-2</v>
      </c>
      <c r="BW214" s="133">
        <f t="shared" ref="BW214" si="2817">O214/O219</f>
        <v>7.5792802008741748E-3</v>
      </c>
      <c r="BX214" s="128">
        <f t="shared" ref="BX214" si="2818">P214/P219</f>
        <v>5.3970379047778433E-3</v>
      </c>
      <c r="BY214" s="129">
        <f t="shared" ref="BY214" si="2819">Q214/Q219</f>
        <v>1.0622289103301761E-2</v>
      </c>
      <c r="BZ214" s="130">
        <f t="shared" ref="BZ214" si="2820">R214/R219</f>
        <v>6.2525740387135422E-3</v>
      </c>
      <c r="CA214" s="131">
        <f t="shared" ref="CA214" si="2821">S214/S219</f>
        <v>4.9946211771937912E-3</v>
      </c>
      <c r="CB214" s="128">
        <f t="shared" ref="CB214" si="2822">T214/T219</f>
        <v>1.3977128335451081E-3</v>
      </c>
      <c r="CC214" s="129">
        <f t="shared" ref="CC214" si="2823">U214/U219</f>
        <v>2.6659895899454108E-3</v>
      </c>
      <c r="CD214" s="130">
        <f t="shared" ref="CD214" si="2824">V214/V219</f>
        <v>1.4203352296590432E-2</v>
      </c>
      <c r="CE214" s="131">
        <f t="shared" ref="CE214" si="2825">W214/W219</f>
        <v>2.3316417501028667E-3</v>
      </c>
      <c r="CF214" s="128">
        <f t="shared" ref="CF214" si="2826">X214/X219</f>
        <v>3.5685111139773852E-3</v>
      </c>
      <c r="CG214" s="129">
        <f t="shared" ref="CG214" si="2827">Y214/Y219</f>
        <v>3.315405584616518E-3</v>
      </c>
      <c r="CH214" s="130">
        <f t="shared" ref="CH214" si="2828">Z214/Z219</f>
        <v>1.143728555089592E-3</v>
      </c>
      <c r="CI214" s="128">
        <f t="shared" ref="CI214" si="2829">AA214/AA219</f>
        <v>2.632208662359416E-3</v>
      </c>
      <c r="CJ214" s="134">
        <f t="shared" ref="CJ214" si="2830">AB214/AB219</f>
        <v>6.2855459497156325E-3</v>
      </c>
      <c r="CK214" s="135">
        <f t="shared" ref="CK214" si="2831">AC214/AC219</f>
        <v>1.1076655766979982E-2</v>
      </c>
    </row>
    <row r="215" spans="1:89" x14ac:dyDescent="0.2">
      <c r="A215" s="145" t="s">
        <v>36</v>
      </c>
      <c r="B215" s="189"/>
      <c r="C215" s="183"/>
      <c r="D215" s="184"/>
      <c r="E215" s="185"/>
      <c r="F215" s="182"/>
      <c r="G215" s="186"/>
      <c r="H215" s="184"/>
      <c r="I215" s="185"/>
      <c r="J215" s="182"/>
      <c r="K215" s="186"/>
      <c r="L215" s="184"/>
      <c r="M215" s="182"/>
      <c r="N215" s="187"/>
      <c r="O215" s="190"/>
      <c r="P215" s="182"/>
      <c r="Q215" s="186"/>
      <c r="R215" s="184"/>
      <c r="S215" s="185"/>
      <c r="T215" s="182"/>
      <c r="U215" s="186"/>
      <c r="V215" s="184"/>
      <c r="W215" s="185"/>
      <c r="X215" s="182"/>
      <c r="Y215" s="186"/>
      <c r="Z215" s="184"/>
      <c r="AA215" s="182"/>
      <c r="AB215" s="156">
        <f t="shared" si="2313"/>
        <v>0</v>
      </c>
      <c r="AC215" s="157">
        <f t="shared" si="2314"/>
        <v>0</v>
      </c>
      <c r="BI215" s="145" t="s">
        <v>36</v>
      </c>
      <c r="BJ215" s="128">
        <f>B215/B219</f>
        <v>0</v>
      </c>
      <c r="BK215" s="129">
        <f t="shared" ref="BK215" si="2832">C215/C219</f>
        <v>0</v>
      </c>
      <c r="BL215" s="130">
        <f t="shared" ref="BL215" si="2833">D215/D219</f>
        <v>0</v>
      </c>
      <c r="BM215" s="131">
        <f t="shared" ref="BM215" si="2834">E215/E219</f>
        <v>0</v>
      </c>
      <c r="BN215" s="128">
        <f t="shared" ref="BN215" si="2835">F215/F219</f>
        <v>0</v>
      </c>
      <c r="BO215" s="129">
        <f t="shared" ref="BO215" si="2836">G215/G219</f>
        <v>0</v>
      </c>
      <c r="BP215" s="130">
        <f t="shared" ref="BP215" si="2837">H215/H219</f>
        <v>0</v>
      </c>
      <c r="BQ215" s="131">
        <f t="shared" ref="BQ215" si="2838">I215/I219</f>
        <v>0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0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0</v>
      </c>
      <c r="CK215" s="135">
        <f t="shared" ref="CK215" si="2858">AC215/AC219</f>
        <v>0</v>
      </c>
    </row>
    <row r="216" spans="1:89" x14ac:dyDescent="0.2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0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2">SUM(B196:B218)</f>
        <v>27123</v>
      </c>
      <c r="C219" s="21">
        <f t="shared" ref="C219" si="2943">SUM(C196:C218)</f>
        <v>28476</v>
      </c>
      <c r="D219" s="20">
        <f t="shared" ref="D219" si="2944">SUM(D196:D218)</f>
        <v>13439</v>
      </c>
      <c r="E219" s="21">
        <f t="shared" ref="E219" si="2945">SUM(E196:E218)</f>
        <v>12903</v>
      </c>
      <c r="F219" s="20">
        <f t="shared" ref="F219" si="2946">SUM(F196:F218)</f>
        <v>27009</v>
      </c>
      <c r="G219" s="21">
        <f t="shared" ref="G219" si="2947">SUM(G196:G218)</f>
        <v>25091</v>
      </c>
      <c r="H219" s="20">
        <f t="shared" ref="H219" si="2948">SUM(H196:H218)</f>
        <v>40650</v>
      </c>
      <c r="I219" s="21">
        <f t="shared" ref="I219" si="2949">SUM(I196:I218)</f>
        <v>46184</v>
      </c>
      <c r="J219" s="20">
        <f t="shared" ref="J219" si="2950">SUM(J196:J218)</f>
        <v>6151</v>
      </c>
      <c r="K219" s="21">
        <f t="shared" ref="K219" si="2951">SUM(K196:K218)</f>
        <v>6767</v>
      </c>
      <c r="L219" s="20">
        <f t="shared" ref="L219" si="2952">SUM(L196:L218)</f>
        <v>24220</v>
      </c>
      <c r="M219" s="21">
        <f t="shared" ref="M219" si="2953">SUM(M196:M218)</f>
        <v>23870</v>
      </c>
      <c r="N219" s="20">
        <f t="shared" ref="N219" si="2954">SUM(N196:N218)</f>
        <v>44177</v>
      </c>
      <c r="O219" s="21">
        <f t="shared" ref="O219" si="2955">SUM(O196:O218)</f>
        <v>43012</v>
      </c>
      <c r="P219" s="20">
        <f t="shared" ref="P219" si="2956">SUM(P196:P218)</f>
        <v>23902</v>
      </c>
      <c r="Q219" s="21">
        <f t="shared" ref="Q219" si="2957">SUM(Q196:Q218)</f>
        <v>22594</v>
      </c>
      <c r="R219" s="20">
        <f t="shared" ref="R219" si="2958">SUM(R196:R218)</f>
        <v>26709</v>
      </c>
      <c r="S219" s="21">
        <f t="shared" ref="S219" si="2959">SUM(S196:S218)</f>
        <v>26028</v>
      </c>
      <c r="T219" s="20">
        <f t="shared" ref="T219" si="2960">SUM(T196:T218)</f>
        <v>7870</v>
      </c>
      <c r="U219" s="21">
        <f t="shared" ref="U219" si="2961">SUM(U196:U218)</f>
        <v>7877</v>
      </c>
      <c r="V219" s="20">
        <f t="shared" ref="V219" si="2962">SUM(V196:V218)</f>
        <v>26191</v>
      </c>
      <c r="W219" s="21">
        <f t="shared" ref="W219" si="2963">SUM(W196:W218)</f>
        <v>29164</v>
      </c>
      <c r="X219" s="20">
        <f t="shared" ref="X219" si="2964">SUM(X196:X218)</f>
        <v>23259</v>
      </c>
      <c r="Y219" s="21">
        <f t="shared" ref="Y219" si="2965">SUM(Y196:Y218)</f>
        <v>13573</v>
      </c>
      <c r="Z219" s="20">
        <f t="shared" ref="Z219" si="2966">SUM(Z196:Z218)</f>
        <v>41968</v>
      </c>
      <c r="AA219" s="21">
        <f t="shared" ref="AA219" si="2967">SUM(AA196:AA218)</f>
        <v>45969</v>
      </c>
      <c r="AB219" s="160">
        <f t="shared" ref="AB219:AC219" si="2968">SUM(AB195:AB218)</f>
        <v>332668</v>
      </c>
      <c r="AC219" s="161">
        <f t="shared" si="2968"/>
        <v>331508</v>
      </c>
      <c r="BI219" s="229" t="s">
        <v>13</v>
      </c>
      <c r="BJ219" s="154">
        <f>SUM(BJ195:BJ218)</f>
        <v>1</v>
      </c>
      <c r="BK219" s="155">
        <f t="shared" ref="BK219:CK219" si="2969">SUM(BK195:BK218)</f>
        <v>0.99999999999999989</v>
      </c>
      <c r="BL219" s="154">
        <f t="shared" si="2969"/>
        <v>1</v>
      </c>
      <c r="BM219" s="155">
        <f t="shared" si="2969"/>
        <v>1</v>
      </c>
      <c r="BN219" s="154">
        <f t="shared" si="2969"/>
        <v>1</v>
      </c>
      <c r="BO219" s="155">
        <f t="shared" si="2969"/>
        <v>1</v>
      </c>
      <c r="BP219" s="154">
        <f t="shared" si="2969"/>
        <v>1</v>
      </c>
      <c r="BQ219" s="155">
        <f t="shared" si="2969"/>
        <v>0.99999999999999989</v>
      </c>
      <c r="BR219" s="154">
        <f t="shared" si="2969"/>
        <v>1</v>
      </c>
      <c r="BS219" s="155">
        <f t="shared" si="2969"/>
        <v>0.99999999999999978</v>
      </c>
      <c r="BT219" s="154">
        <f t="shared" si="2969"/>
        <v>0.99999999999999989</v>
      </c>
      <c r="BU219" s="155">
        <f t="shared" si="2969"/>
        <v>0.99999999999999989</v>
      </c>
      <c r="BV219" s="154">
        <f t="shared" si="2969"/>
        <v>1</v>
      </c>
      <c r="BW219" s="155">
        <f t="shared" si="2969"/>
        <v>1</v>
      </c>
      <c r="BX219" s="154">
        <f t="shared" si="2969"/>
        <v>0.99999999999999967</v>
      </c>
      <c r="BY219" s="155">
        <f t="shared" si="2969"/>
        <v>0.99999999999999989</v>
      </c>
      <c r="BZ219" s="154">
        <f t="shared" si="2969"/>
        <v>0.99999999999999989</v>
      </c>
      <c r="CA219" s="155">
        <f t="shared" si="2969"/>
        <v>1</v>
      </c>
      <c r="CB219" s="154">
        <f t="shared" si="2969"/>
        <v>0.99999999999999989</v>
      </c>
      <c r="CC219" s="155">
        <f t="shared" si="2969"/>
        <v>1.0000000000000002</v>
      </c>
      <c r="CD219" s="154">
        <f t="shared" si="2969"/>
        <v>1</v>
      </c>
      <c r="CE219" s="155">
        <f t="shared" si="2969"/>
        <v>1</v>
      </c>
      <c r="CF219" s="154">
        <f t="shared" si="2969"/>
        <v>0.99999999999999989</v>
      </c>
      <c r="CG219" s="155">
        <f t="shared" si="2969"/>
        <v>1.0000000000000002</v>
      </c>
      <c r="CH219" s="154">
        <f t="shared" si="2969"/>
        <v>1</v>
      </c>
      <c r="CI219" s="155">
        <f t="shared" si="2969"/>
        <v>1</v>
      </c>
      <c r="CJ219" s="154">
        <f t="shared" si="2969"/>
        <v>0.99999999999999989</v>
      </c>
      <c r="CK219" s="155">
        <f t="shared" si="2969"/>
        <v>1</v>
      </c>
    </row>
    <row r="220" spans="1:89" ht="13.5" thickTop="1" x14ac:dyDescent="0.2">
      <c r="A220" s="173"/>
    </row>
    <row r="222" spans="1:89" x14ac:dyDescent="0.2">
      <c r="A222" s="303">
        <f>+A191+1</f>
        <v>44842</v>
      </c>
      <c r="B222" s="303"/>
      <c r="C222" s="303"/>
      <c r="D222" s="303"/>
      <c r="BI222" s="308">
        <f>+BI191+1</f>
        <v>44842</v>
      </c>
      <c r="BJ222" s="308"/>
      <c r="BK222" s="308"/>
      <c r="BL222" s="308"/>
    </row>
    <row r="223" spans="1:89" ht="13.5" thickBot="1" x14ac:dyDescent="0.25">
      <c r="AE223" s="232" t="s">
        <v>84</v>
      </c>
    </row>
    <row r="224" spans="1:89" ht="14.25" thickTop="1" thickBot="1" x14ac:dyDescent="0.25">
      <c r="A224" s="299" t="s">
        <v>0</v>
      </c>
      <c r="B224" s="301" t="s">
        <v>1</v>
      </c>
      <c r="C224" s="302"/>
      <c r="D224" s="301" t="s">
        <v>2</v>
      </c>
      <c r="E224" s="302"/>
      <c r="F224" s="301" t="s">
        <v>3</v>
      </c>
      <c r="G224" s="302"/>
      <c r="H224" s="301" t="s">
        <v>4</v>
      </c>
      <c r="I224" s="302"/>
      <c r="J224" s="301" t="s">
        <v>5</v>
      </c>
      <c r="K224" s="302"/>
      <c r="L224" s="301" t="s">
        <v>6</v>
      </c>
      <c r="M224" s="302"/>
      <c r="N224" s="301" t="s">
        <v>7</v>
      </c>
      <c r="O224" s="302"/>
      <c r="P224" s="301" t="s">
        <v>8</v>
      </c>
      <c r="Q224" s="302"/>
      <c r="R224" s="301" t="s">
        <v>9</v>
      </c>
      <c r="S224" s="302"/>
      <c r="T224" s="301" t="s">
        <v>10</v>
      </c>
      <c r="U224" s="302"/>
      <c r="V224" s="301" t="s">
        <v>11</v>
      </c>
      <c r="W224" s="302"/>
      <c r="X224" s="301" t="s">
        <v>12</v>
      </c>
      <c r="Y224" s="302"/>
      <c r="Z224" s="304" t="s">
        <v>40</v>
      </c>
      <c r="AA224" s="305"/>
      <c r="AB224" s="306" t="s">
        <v>41</v>
      </c>
      <c r="AC224" s="307"/>
      <c r="AE224" s="299" t="s">
        <v>0</v>
      </c>
      <c r="AF224" s="301" t="s">
        <v>1</v>
      </c>
      <c r="AG224" s="302"/>
      <c r="AH224" s="301" t="s">
        <v>2</v>
      </c>
      <c r="AI224" s="302"/>
      <c r="AJ224" s="301" t="s">
        <v>3</v>
      </c>
      <c r="AK224" s="302"/>
      <c r="AL224" s="301" t="s">
        <v>4</v>
      </c>
      <c r="AM224" s="302"/>
      <c r="AN224" s="301" t="s">
        <v>5</v>
      </c>
      <c r="AO224" s="302"/>
      <c r="AP224" s="301" t="s">
        <v>6</v>
      </c>
      <c r="AQ224" s="302"/>
      <c r="AR224" s="301" t="s">
        <v>7</v>
      </c>
      <c r="AS224" s="302"/>
      <c r="AT224" s="301" t="s">
        <v>8</v>
      </c>
      <c r="AU224" s="302"/>
      <c r="AV224" s="301" t="s">
        <v>9</v>
      </c>
      <c r="AW224" s="302"/>
      <c r="AX224" s="301" t="s">
        <v>10</v>
      </c>
      <c r="AY224" s="302"/>
      <c r="AZ224" s="301" t="s">
        <v>11</v>
      </c>
      <c r="BA224" s="302"/>
      <c r="BB224" s="301" t="s">
        <v>12</v>
      </c>
      <c r="BC224" s="302"/>
      <c r="BD224" s="304" t="s">
        <v>40</v>
      </c>
      <c r="BE224" s="305"/>
      <c r="BF224" s="306" t="s">
        <v>41</v>
      </c>
      <c r="BG224" s="307"/>
      <c r="BI224" s="299" t="s">
        <v>0</v>
      </c>
      <c r="BJ224" s="301" t="s">
        <v>1</v>
      </c>
      <c r="BK224" s="302"/>
      <c r="BL224" s="301" t="s">
        <v>2</v>
      </c>
      <c r="BM224" s="302"/>
      <c r="BN224" s="301" t="s">
        <v>3</v>
      </c>
      <c r="BO224" s="302"/>
      <c r="BP224" s="301" t="s">
        <v>4</v>
      </c>
      <c r="BQ224" s="302"/>
      <c r="BR224" s="301" t="s">
        <v>5</v>
      </c>
      <c r="BS224" s="302"/>
      <c r="BT224" s="301" t="s">
        <v>6</v>
      </c>
      <c r="BU224" s="302"/>
      <c r="BV224" s="301" t="s">
        <v>7</v>
      </c>
      <c r="BW224" s="302"/>
      <c r="BX224" s="301" t="s">
        <v>8</v>
      </c>
      <c r="BY224" s="302"/>
      <c r="BZ224" s="301" t="s">
        <v>9</v>
      </c>
      <c r="CA224" s="302"/>
      <c r="CB224" s="301" t="s">
        <v>10</v>
      </c>
      <c r="CC224" s="302"/>
      <c r="CD224" s="301" t="s">
        <v>11</v>
      </c>
      <c r="CE224" s="302"/>
      <c r="CF224" s="301" t="s">
        <v>12</v>
      </c>
      <c r="CG224" s="302"/>
      <c r="CH224" s="304" t="s">
        <v>40</v>
      </c>
      <c r="CI224" s="305"/>
      <c r="CJ224" s="301" t="s">
        <v>41</v>
      </c>
      <c r="CK224" s="302"/>
    </row>
    <row r="225" spans="1:89" ht="15" thickTop="1" thickBot="1" x14ac:dyDescent="0.3">
      <c r="A225" s="300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0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0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1314</v>
      </c>
      <c r="AG226" s="172">
        <f t="shared" ref="AG226:AV227" si="2970">SUMIF($A$9:$A$32,$AE226,C$226:C$249)</f>
        <v>1077</v>
      </c>
      <c r="AH226" s="126">
        <f t="shared" si="2970"/>
        <v>674</v>
      </c>
      <c r="AI226" s="166">
        <f t="shared" si="2970"/>
        <v>585</v>
      </c>
      <c r="AJ226" s="125">
        <f t="shared" si="2970"/>
        <v>1639</v>
      </c>
      <c r="AK226" s="127">
        <f t="shared" si="2970"/>
        <v>1228</v>
      </c>
      <c r="AL226" s="126">
        <f t="shared" si="2970"/>
        <v>2083</v>
      </c>
      <c r="AM226" s="166">
        <f t="shared" si="2970"/>
        <v>2147</v>
      </c>
      <c r="AN226" s="125">
        <f t="shared" si="2970"/>
        <v>125</v>
      </c>
      <c r="AO226" s="127">
        <f t="shared" si="2970"/>
        <v>455</v>
      </c>
      <c r="AP226" s="126">
        <f t="shared" si="2970"/>
        <v>817</v>
      </c>
      <c r="AQ226" s="125">
        <f t="shared" si="2970"/>
        <v>1150</v>
      </c>
      <c r="AR226" s="165">
        <f t="shared" si="2970"/>
        <v>2214</v>
      </c>
      <c r="AS226" s="167">
        <f t="shared" si="2970"/>
        <v>2441</v>
      </c>
      <c r="AT226" s="125">
        <f t="shared" si="2970"/>
        <v>1210</v>
      </c>
      <c r="AU226" s="127">
        <f t="shared" si="2970"/>
        <v>1136</v>
      </c>
      <c r="AV226" s="126">
        <f t="shared" si="2970"/>
        <v>1698</v>
      </c>
      <c r="AW226" s="166">
        <f t="shared" ref="AW226:BE227" si="2971">SUMIF($A$9:$A$32,$AE226,S$226:S$249)</f>
        <v>1206</v>
      </c>
      <c r="AX226" s="125">
        <f t="shared" si="2971"/>
        <v>315</v>
      </c>
      <c r="AY226" s="127">
        <f t="shared" si="2971"/>
        <v>563</v>
      </c>
      <c r="AZ226" s="126">
        <f t="shared" si="2971"/>
        <v>999</v>
      </c>
      <c r="BA226" s="166">
        <f t="shared" si="2971"/>
        <v>1330</v>
      </c>
      <c r="BB226" s="125">
        <f t="shared" si="2971"/>
        <v>1182</v>
      </c>
      <c r="BC226" s="127">
        <f t="shared" si="2971"/>
        <v>887</v>
      </c>
      <c r="BD226" s="170">
        <f t="shared" si="2971"/>
        <v>1947</v>
      </c>
      <c r="BE226" s="171">
        <f t="shared" si="2971"/>
        <v>1939</v>
      </c>
      <c r="BF226" s="156">
        <f>AF226+AH226+AJ226+AL226+AN226+AP226+AR226+AT226+AV226+AX226+AZ226+BB226+BD226</f>
        <v>16217</v>
      </c>
      <c r="BG226" s="157">
        <f>AG226+AI226+AK226+AM226+AO226+AQ226+AS226+AU226+AW226+AY226+BA226+BC226+BE226</f>
        <v>16144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2">
      <c r="A227" s="136" t="s">
        <v>17</v>
      </c>
      <c r="B227" s="175">
        <v>162</v>
      </c>
      <c r="C227" s="176">
        <v>0</v>
      </c>
      <c r="D227" s="177">
        <v>126</v>
      </c>
      <c r="E227" s="178">
        <v>1</v>
      </c>
      <c r="F227" s="175">
        <v>386</v>
      </c>
      <c r="G227" s="179">
        <v>8</v>
      </c>
      <c r="H227" s="177">
        <v>340</v>
      </c>
      <c r="I227" s="178">
        <v>51</v>
      </c>
      <c r="J227" s="175">
        <v>3</v>
      </c>
      <c r="K227" s="179">
        <v>20</v>
      </c>
      <c r="L227" s="177">
        <v>53</v>
      </c>
      <c r="M227" s="175">
        <v>31</v>
      </c>
      <c r="N227" s="180">
        <v>139</v>
      </c>
      <c r="O227" s="181">
        <v>116</v>
      </c>
      <c r="P227" s="175">
        <v>66</v>
      </c>
      <c r="Q227" s="179">
        <v>52</v>
      </c>
      <c r="R227" s="177">
        <v>37</v>
      </c>
      <c r="S227" s="178">
        <v>53</v>
      </c>
      <c r="T227" s="175">
        <v>0</v>
      </c>
      <c r="U227" s="179">
        <v>15</v>
      </c>
      <c r="V227" s="177">
        <v>12</v>
      </c>
      <c r="W227" s="178">
        <v>0</v>
      </c>
      <c r="X227" s="175">
        <v>0</v>
      </c>
      <c r="Y227" s="179">
        <v>0</v>
      </c>
      <c r="Z227" s="177">
        <v>0</v>
      </c>
      <c r="AA227" s="175">
        <v>0</v>
      </c>
      <c r="AB227" s="156">
        <f t="shared" ref="AB227:AB246" si="2999">B227+D227+F227+H227+J227+L227+N227+P227+R227+T227+V227+X227+Z227</f>
        <v>1324</v>
      </c>
      <c r="AC227" s="157">
        <f t="shared" ref="AC227:AC246" si="3000">C227+E227+G227+I227+K227+M227+O227+Q227+S227+U227+W227+Y227+AA227</f>
        <v>347</v>
      </c>
      <c r="AE227" s="237" t="str">
        <f>$AE$10</f>
        <v>08:00 - 08:59</v>
      </c>
      <c r="AF227" s="125">
        <f>SUMIF($A$9:$A$32,$AE227,B$226:B$249)</f>
        <v>1216</v>
      </c>
      <c r="AG227" s="176">
        <f t="shared" si="2970"/>
        <v>1158</v>
      </c>
      <c r="AH227" s="177">
        <f t="shared" si="2970"/>
        <v>604</v>
      </c>
      <c r="AI227" s="178">
        <f t="shared" si="2970"/>
        <v>532</v>
      </c>
      <c r="AJ227" s="238">
        <f t="shared" si="2970"/>
        <v>1512</v>
      </c>
      <c r="AK227" s="179">
        <f t="shared" si="2970"/>
        <v>981</v>
      </c>
      <c r="AL227" s="177">
        <f t="shared" si="2970"/>
        <v>2121</v>
      </c>
      <c r="AM227" s="178">
        <f t="shared" si="2970"/>
        <v>2033</v>
      </c>
      <c r="AN227" s="238">
        <f t="shared" si="2970"/>
        <v>142</v>
      </c>
      <c r="AO227" s="179">
        <f t="shared" si="2970"/>
        <v>439</v>
      </c>
      <c r="AP227" s="177">
        <f t="shared" si="2970"/>
        <v>694</v>
      </c>
      <c r="AQ227" s="238">
        <f t="shared" si="2970"/>
        <v>1259</v>
      </c>
      <c r="AR227" s="180">
        <f t="shared" si="2970"/>
        <v>1993</v>
      </c>
      <c r="AS227" s="181">
        <f t="shared" si="2970"/>
        <v>2180</v>
      </c>
      <c r="AT227" s="238">
        <f t="shared" si="2970"/>
        <v>1167</v>
      </c>
      <c r="AU227" s="179">
        <f t="shared" si="2970"/>
        <v>921</v>
      </c>
      <c r="AV227" s="177">
        <f t="shared" si="2970"/>
        <v>1538</v>
      </c>
      <c r="AW227" s="178">
        <f t="shared" si="2971"/>
        <v>1033</v>
      </c>
      <c r="AX227" s="238">
        <f t="shared" si="2971"/>
        <v>210</v>
      </c>
      <c r="AY227" s="179">
        <f t="shared" si="2971"/>
        <v>358</v>
      </c>
      <c r="AZ227" s="177">
        <f t="shared" si="2971"/>
        <v>760</v>
      </c>
      <c r="BA227" s="178">
        <f t="shared" si="2971"/>
        <v>1404</v>
      </c>
      <c r="BB227" s="238">
        <f t="shared" si="2971"/>
        <v>926</v>
      </c>
      <c r="BC227" s="179">
        <f t="shared" si="2971"/>
        <v>799</v>
      </c>
      <c r="BD227" s="177">
        <f t="shared" si="2971"/>
        <v>1828</v>
      </c>
      <c r="BE227" s="238">
        <f t="shared" si="2971"/>
        <v>2354</v>
      </c>
      <c r="BF227" s="158">
        <f>SUM(AF227,AH227,AJ227,AL227,AN227,AP227,AR227,AT227,AV227,AX227,AZ227,BB227,BD227)</f>
        <v>14711</v>
      </c>
      <c r="BG227" s="159">
        <f>SUM(AG227,AI227,AK227,AM227,AO227,AQ227,AS227,AU227,AW227,AY227,BA227,BC227,BE227)</f>
        <v>15451</v>
      </c>
      <c r="BI227" s="136" t="s">
        <v>17</v>
      </c>
      <c r="BJ227" s="128">
        <f>B227/B250</f>
        <v>7.9984200651723111E-3</v>
      </c>
      <c r="BK227" s="129">
        <f t="shared" ref="BK227" si="3001">C227/C250</f>
        <v>0</v>
      </c>
      <c r="BL227" s="130">
        <f t="shared" ref="BL227" si="3002">D227/D250</f>
        <v>1.3532381054666523E-2</v>
      </c>
      <c r="BM227" s="131">
        <f t="shared" ref="BM227" si="3003">E227/E250</f>
        <v>1.0199918400652795E-4</v>
      </c>
      <c r="BN227" s="128">
        <f t="shared" ref="BN227" si="3004">F227/F250</f>
        <v>1.9643765903307887E-2</v>
      </c>
      <c r="BO227" s="129">
        <f t="shared" ref="BO227" si="3005">G227/G250</f>
        <v>3.33889816360601E-4</v>
      </c>
      <c r="BP227" s="130">
        <f t="shared" ref="BP227" si="3006">H227/H250</f>
        <v>9.4602114635503609E-3</v>
      </c>
      <c r="BQ227" s="131">
        <f t="shared" ref="BQ227" si="3007">I227/I250</f>
        <v>1.234777134832821E-3</v>
      </c>
      <c r="BR227" s="128">
        <f t="shared" ref="BR227" si="3008">J227/J250</f>
        <v>6.680026720106881E-4</v>
      </c>
      <c r="BS227" s="129">
        <f t="shared" ref="BS227" si="3009">K227/K250</f>
        <v>4.4052863436123352E-3</v>
      </c>
      <c r="BT227" s="130">
        <f t="shared" ref="BT227" si="3010">L227/L250</f>
        <v>3.2285575048732942E-3</v>
      </c>
      <c r="BU227" s="128">
        <f t="shared" ref="BU227" si="3011">M227/M250</f>
        <v>2.0341207349081365E-3</v>
      </c>
      <c r="BV227" s="132">
        <f t="shared" ref="BV227" si="3012">N227/N250</f>
        <v>3.6432259586402119E-3</v>
      </c>
      <c r="BW227" s="133">
        <f t="shared" ref="BW227" si="3013">O227/O250</f>
        <v>3.3567728680151633E-3</v>
      </c>
      <c r="BX227" s="128">
        <f t="shared" ref="BX227" si="3014">P227/P250</f>
        <v>3.3769954973393371E-3</v>
      </c>
      <c r="BY227" s="129">
        <f t="shared" ref="BY227" si="3015">Q227/Q250</f>
        <v>3.3190783174826067E-3</v>
      </c>
      <c r="BZ227" s="130">
        <f t="shared" ref="BZ227" si="3016">R227/R250</f>
        <v>1.5005272122637684E-3</v>
      </c>
      <c r="CA227" s="131">
        <f t="shared" ref="CA227" si="3017">S227/S250</f>
        <v>2.5111342746138537E-3</v>
      </c>
      <c r="CB227" s="128">
        <f t="shared" ref="CB227" si="3018">T227/T250</f>
        <v>0</v>
      </c>
      <c r="CC227" s="129">
        <f t="shared" ref="CC227" si="3019">U227/U250</f>
        <v>3.6505232416646385E-3</v>
      </c>
      <c r="CD227" s="130">
        <f t="shared" ref="CD227" si="3020">V227/V250</f>
        <v>6.0413834768161911E-4</v>
      </c>
      <c r="CE227" s="131">
        <f t="shared" ref="CE227" si="3021">W227/W250</f>
        <v>0</v>
      </c>
      <c r="CF227" s="128">
        <f t="shared" ref="CF227" si="3022">X227/X250</f>
        <v>0</v>
      </c>
      <c r="CG227" s="129">
        <f t="shared" ref="CG227" si="3023">Y227/Y250</f>
        <v>0</v>
      </c>
      <c r="CH227" s="130">
        <f t="shared" ref="CH227" si="3024">Z227/Z250</f>
        <v>0</v>
      </c>
      <c r="CI227" s="128">
        <f t="shared" ref="CI227" si="3025">AA227/AA250</f>
        <v>0</v>
      </c>
      <c r="CJ227" s="134">
        <f t="shared" ref="CJ227" si="3026">AB227/AB250</f>
        <v>4.9754983014159877E-3</v>
      </c>
      <c r="CK227" s="135">
        <f t="shared" ref="CK227" si="3027">AC227/AC250</f>
        <v>1.3101063187145102E-3</v>
      </c>
    </row>
    <row r="228" spans="1:89" ht="13.5" thickBot="1" x14ac:dyDescent="0.25">
      <c r="A228" s="145" t="s">
        <v>18</v>
      </c>
      <c r="B228" s="182">
        <v>646</v>
      </c>
      <c r="C228" s="183">
        <v>244</v>
      </c>
      <c r="D228" s="184">
        <v>480</v>
      </c>
      <c r="E228" s="185">
        <v>155</v>
      </c>
      <c r="F228" s="182">
        <v>1610</v>
      </c>
      <c r="G228" s="186">
        <v>423</v>
      </c>
      <c r="H228" s="184">
        <v>1372</v>
      </c>
      <c r="I228" s="185">
        <v>753</v>
      </c>
      <c r="J228" s="182">
        <v>62</v>
      </c>
      <c r="K228" s="186">
        <v>191</v>
      </c>
      <c r="L228" s="184">
        <v>519</v>
      </c>
      <c r="M228" s="182">
        <v>518</v>
      </c>
      <c r="N228" s="187">
        <v>1501</v>
      </c>
      <c r="O228" s="188">
        <v>1479</v>
      </c>
      <c r="P228" s="182">
        <v>716</v>
      </c>
      <c r="Q228" s="186">
        <v>764</v>
      </c>
      <c r="R228" s="184">
        <v>844</v>
      </c>
      <c r="S228" s="185">
        <v>721</v>
      </c>
      <c r="T228" s="182">
        <v>181</v>
      </c>
      <c r="U228" s="186">
        <v>267</v>
      </c>
      <c r="V228" s="184">
        <v>591</v>
      </c>
      <c r="W228" s="185">
        <v>756</v>
      </c>
      <c r="X228" s="182">
        <v>627</v>
      </c>
      <c r="Y228" s="186">
        <v>490</v>
      </c>
      <c r="Z228" s="184">
        <v>1131</v>
      </c>
      <c r="AA228" s="182">
        <v>1158</v>
      </c>
      <c r="AB228" s="156">
        <f t="shared" si="2999"/>
        <v>10280</v>
      </c>
      <c r="AC228" s="157">
        <f t="shared" si="3000"/>
        <v>7919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3.1894934333958722E-2</v>
      </c>
      <c r="BK228" s="129">
        <f t="shared" ref="BK228" si="3028">C228/C250</f>
        <v>9.9922191735943317E-3</v>
      </c>
      <c r="BL228" s="130">
        <f t="shared" ref="BL228" si="3029">D228/D250</f>
        <v>5.1551927827301045E-2</v>
      </c>
      <c r="BM228" s="131">
        <f t="shared" ref="BM228" si="3030">E228/E250</f>
        <v>1.5809873521011833E-2</v>
      </c>
      <c r="BN228" s="128">
        <f t="shared" ref="BN228" si="3031">F228/F250</f>
        <v>8.1933842239185747E-2</v>
      </c>
      <c r="BO228" s="129">
        <f t="shared" ref="BO228" si="3032">G228/G250</f>
        <v>1.7654424040066778E-2</v>
      </c>
      <c r="BP228" s="130">
        <f t="shared" ref="BP228" si="3033">H228/H250</f>
        <v>3.8174735670562045E-2</v>
      </c>
      <c r="BQ228" s="131">
        <f t="shared" ref="BQ228" si="3034">I228/I250</f>
        <v>1.8231121226061062E-2</v>
      </c>
      <c r="BR228" s="128">
        <f t="shared" ref="BR228" si="3035">J228/J250</f>
        <v>1.3805388554887553E-2</v>
      </c>
      <c r="BS228" s="129">
        <f t="shared" ref="BS228" si="3036">K228/K250</f>
        <v>4.20704845814978E-2</v>
      </c>
      <c r="BT228" s="130">
        <f t="shared" ref="BT228" si="3037">L228/L250</f>
        <v>3.1615497076023395E-2</v>
      </c>
      <c r="BU228" s="128">
        <f t="shared" ref="BU228" si="3038">M228/M250</f>
        <v>3.3989501312335961E-2</v>
      </c>
      <c r="BV228" s="132">
        <f t="shared" ref="BV228" si="3039">N228/N250</f>
        <v>3.9341598301575235E-2</v>
      </c>
      <c r="BW228" s="133">
        <f t="shared" ref="BW228" si="3040">O228/O250</f>
        <v>4.2798854067193332E-2</v>
      </c>
      <c r="BX228" s="128">
        <f t="shared" ref="BX228" si="3041">P228/P250</f>
        <v>3.6635284486287355E-2</v>
      </c>
      <c r="BY228" s="129">
        <f t="shared" ref="BY228" si="3042">Q228/Q250</f>
        <v>4.8764919895321376E-2</v>
      </c>
      <c r="BZ228" s="130">
        <f t="shared" ref="BZ228" si="3043">R228/R250</f>
        <v>3.4228242355422177E-2</v>
      </c>
      <c r="CA228" s="131">
        <f t="shared" ref="CA228" si="3044">S228/S250</f>
        <v>3.4160902113143182E-2</v>
      </c>
      <c r="CB228" s="128">
        <f t="shared" ref="CB228" si="3045">T228/T250</f>
        <v>4.0097474523704033E-2</v>
      </c>
      <c r="CC228" s="129">
        <f t="shared" ref="CC228" si="3046">U228/U250</f>
        <v>6.497931370163057E-2</v>
      </c>
      <c r="CD228" s="130">
        <f t="shared" ref="CD228" si="3047">V228/V250</f>
        <v>2.975381362331974E-2</v>
      </c>
      <c r="CE228" s="131">
        <f t="shared" ref="CE228" si="3048">W228/W250</f>
        <v>3.5320500840964303E-2</v>
      </c>
      <c r="CF228" s="128">
        <f t="shared" ref="CF228" si="3049">X228/X250</f>
        <v>3.4444871724441023E-2</v>
      </c>
      <c r="CG228" s="129">
        <f t="shared" ref="CG228" si="3050">Y228/Y250</f>
        <v>5.9953505444757124E-2</v>
      </c>
      <c r="CH228" s="130">
        <f t="shared" ref="CH228" si="3051">Z228/Z250</f>
        <v>3.2215797419318085E-2</v>
      </c>
      <c r="CI228" s="128">
        <f t="shared" ref="CI228" si="3052">AA228/AA250</f>
        <v>2.8534818392390714E-2</v>
      </c>
      <c r="CJ228" s="134">
        <f t="shared" ref="CJ228" si="3053">AB228/AB250</f>
        <v>3.8631512491356761E-2</v>
      </c>
      <c r="CK228" s="135">
        <f t="shared" ref="CK228" si="3054">AC228/AC250</f>
        <v>2.9898362933429987E-2</v>
      </c>
    </row>
    <row r="229" spans="1:89" ht="14.25" thickTop="1" thickBot="1" x14ac:dyDescent="0.25">
      <c r="A229" s="136" t="s">
        <v>19</v>
      </c>
      <c r="B229" s="175">
        <v>1020</v>
      </c>
      <c r="C229" s="176">
        <v>1078</v>
      </c>
      <c r="D229" s="177">
        <v>609</v>
      </c>
      <c r="E229" s="178">
        <v>486</v>
      </c>
      <c r="F229" s="175">
        <v>1742</v>
      </c>
      <c r="G229" s="179">
        <v>1206</v>
      </c>
      <c r="H229" s="177">
        <v>2144</v>
      </c>
      <c r="I229" s="178">
        <v>1766</v>
      </c>
      <c r="J229" s="175">
        <v>134</v>
      </c>
      <c r="K229" s="179">
        <v>428</v>
      </c>
      <c r="L229" s="177">
        <v>991</v>
      </c>
      <c r="M229" s="175">
        <v>935</v>
      </c>
      <c r="N229" s="180">
        <v>2486</v>
      </c>
      <c r="O229" s="181">
        <v>2243</v>
      </c>
      <c r="P229" s="175">
        <v>1370</v>
      </c>
      <c r="Q229" s="179">
        <v>1207</v>
      </c>
      <c r="R229" s="177">
        <v>1471</v>
      </c>
      <c r="S229" s="178">
        <v>1188</v>
      </c>
      <c r="T229" s="175">
        <v>248</v>
      </c>
      <c r="U229" s="179">
        <v>527</v>
      </c>
      <c r="V229" s="177">
        <v>987</v>
      </c>
      <c r="W229" s="178">
        <v>1419</v>
      </c>
      <c r="X229" s="175">
        <v>1214</v>
      </c>
      <c r="Y229" s="179">
        <v>692</v>
      </c>
      <c r="Z229" s="177">
        <v>1794</v>
      </c>
      <c r="AA229" s="175">
        <v>1842</v>
      </c>
      <c r="AB229" s="156">
        <f t="shared" si="2999"/>
        <v>16210</v>
      </c>
      <c r="AC229" s="157">
        <f t="shared" si="3000"/>
        <v>15017</v>
      </c>
      <c r="AE229" s="229" t="s">
        <v>13</v>
      </c>
      <c r="AF229" s="20">
        <f t="shared" ref="AF229:BG229" si="3055">SUM(AF226:AF228)</f>
        <v>2530</v>
      </c>
      <c r="AG229" s="21">
        <f t="shared" si="3055"/>
        <v>2235</v>
      </c>
      <c r="AH229" s="20">
        <f t="shared" si="3055"/>
        <v>1278</v>
      </c>
      <c r="AI229" s="21">
        <f t="shared" si="3055"/>
        <v>1117</v>
      </c>
      <c r="AJ229" s="20">
        <f t="shared" si="3055"/>
        <v>3151</v>
      </c>
      <c r="AK229" s="21">
        <f t="shared" si="3055"/>
        <v>2209</v>
      </c>
      <c r="AL229" s="20">
        <f t="shared" si="3055"/>
        <v>4204</v>
      </c>
      <c r="AM229" s="21">
        <f t="shared" si="3055"/>
        <v>4180</v>
      </c>
      <c r="AN229" s="20">
        <f t="shared" si="3055"/>
        <v>267</v>
      </c>
      <c r="AO229" s="21">
        <f t="shared" si="3055"/>
        <v>894</v>
      </c>
      <c r="AP229" s="20">
        <f t="shared" si="3055"/>
        <v>1511</v>
      </c>
      <c r="AQ229" s="21">
        <f t="shared" si="3055"/>
        <v>2409</v>
      </c>
      <c r="AR229" s="20">
        <f t="shared" si="3055"/>
        <v>4207</v>
      </c>
      <c r="AS229" s="21">
        <f t="shared" si="3055"/>
        <v>4621</v>
      </c>
      <c r="AT229" s="20">
        <f t="shared" si="3055"/>
        <v>2377</v>
      </c>
      <c r="AU229" s="21">
        <f t="shared" si="3055"/>
        <v>2057</v>
      </c>
      <c r="AV229" s="20">
        <f t="shared" si="3055"/>
        <v>3236</v>
      </c>
      <c r="AW229" s="21">
        <f t="shared" si="3055"/>
        <v>2239</v>
      </c>
      <c r="AX229" s="20">
        <f t="shared" si="3055"/>
        <v>525</v>
      </c>
      <c r="AY229" s="21">
        <f t="shared" si="3055"/>
        <v>921</v>
      </c>
      <c r="AZ229" s="20">
        <f t="shared" si="3055"/>
        <v>1759</v>
      </c>
      <c r="BA229" s="21">
        <f t="shared" si="3055"/>
        <v>2734</v>
      </c>
      <c r="BB229" s="20">
        <f t="shared" si="3055"/>
        <v>2108</v>
      </c>
      <c r="BC229" s="21">
        <f t="shared" si="3055"/>
        <v>1686</v>
      </c>
      <c r="BD229" s="20">
        <f t="shared" si="3055"/>
        <v>3775</v>
      </c>
      <c r="BE229" s="21">
        <f t="shared" si="3055"/>
        <v>4293</v>
      </c>
      <c r="BF229" s="160">
        <f t="shared" si="3055"/>
        <v>30928</v>
      </c>
      <c r="BG229" s="161">
        <f t="shared" si="3055"/>
        <v>31595</v>
      </c>
      <c r="BI229" s="136" t="s">
        <v>19</v>
      </c>
      <c r="BJ229" s="128">
        <f>B229/B250</f>
        <v>5.0360422632566404E-2</v>
      </c>
      <c r="BK229" s="129">
        <f t="shared" ref="BK229" si="3056">C229/C250</f>
        <v>4.4145951922683155E-2</v>
      </c>
      <c r="BL229" s="130">
        <f t="shared" ref="BL229" si="3057">D229/D250</f>
        <v>6.5406508430888202E-2</v>
      </c>
      <c r="BM229" s="131">
        <f t="shared" ref="BM229" si="3058">E229/E250</f>
        <v>4.9571603427172581E-2</v>
      </c>
      <c r="BN229" s="128">
        <f t="shared" ref="BN229" si="3059">F229/F250</f>
        <v>8.8651399491094143E-2</v>
      </c>
      <c r="BO229" s="129">
        <f t="shared" ref="BO229" si="3060">G229/G250</f>
        <v>5.0333889816360604E-2</v>
      </c>
      <c r="BP229" s="130">
        <f t="shared" ref="BP229" si="3061">H229/H250</f>
        <v>5.9654980523094044E-2</v>
      </c>
      <c r="BQ229" s="131">
        <f t="shared" ref="BQ229" si="3062">I229/I250</f>
        <v>4.2757184708132584E-2</v>
      </c>
      <c r="BR229" s="128">
        <f t="shared" ref="BR229" si="3063">J229/J250</f>
        <v>2.9837452683144066E-2</v>
      </c>
      <c r="BS229" s="129">
        <f t="shared" ref="BS229" si="3064">K229/K250</f>
        <v>9.4273127753303959E-2</v>
      </c>
      <c r="BT229" s="130">
        <f t="shared" ref="BT229" si="3065">L229/L250</f>
        <v>6.0367933723196883E-2</v>
      </c>
      <c r="BU229" s="128">
        <f t="shared" ref="BU229" si="3066">M229/M250</f>
        <v>6.1351706036745404E-2</v>
      </c>
      <c r="BV229" s="132">
        <f t="shared" ref="BV229" si="3067">N229/N250</f>
        <v>6.5158703116399763E-2</v>
      </c>
      <c r="BW229" s="133">
        <f t="shared" ref="BW229" si="3068">O229/O250</f>
        <v>6.4907254680672516E-2</v>
      </c>
      <c r="BX229" s="128">
        <f t="shared" ref="BX229" si="3069">P229/P250</f>
        <v>7.0098239869013507E-2</v>
      </c>
      <c r="BY229" s="129">
        <f t="shared" ref="BY229" si="3070">Q229/Q250</f>
        <v>7.7040914023105894E-2</v>
      </c>
      <c r="BZ229" s="130">
        <f t="shared" ref="BZ229" si="3071">R229/R250</f>
        <v>5.9656095384864952E-2</v>
      </c>
      <c r="CA229" s="131">
        <f t="shared" ref="CA229" si="3072">S229/S250</f>
        <v>5.6287311664929403E-2</v>
      </c>
      <c r="CB229" s="128">
        <f t="shared" ref="CB229" si="3073">T229/T250</f>
        <v>5.4940186087727071E-2</v>
      </c>
      <c r="CC229" s="129">
        <f t="shared" ref="CC229" si="3074">U229/U250</f>
        <v>0.12825504989048431</v>
      </c>
      <c r="CD229" s="130">
        <f t="shared" ref="CD229" si="3075">V229/V250</f>
        <v>4.9690379096813168E-2</v>
      </c>
      <c r="CE229" s="131">
        <f t="shared" ref="CE229" si="3076">W229/W250</f>
        <v>6.629601943561951E-2</v>
      </c>
      <c r="CF229" s="128">
        <f t="shared" ref="CF229" si="3077">X229/X250</f>
        <v>6.6692303466461572E-2</v>
      </c>
      <c r="CG229" s="129">
        <f t="shared" ref="CG229" si="3078">Y229/Y250</f>
        <v>8.4669032179126386E-2</v>
      </c>
      <c r="CH229" s="130">
        <f t="shared" ref="CH229" si="3079">Z229/Z250</f>
        <v>5.1100920044435581E-2</v>
      </c>
      <c r="CI229" s="128">
        <f t="shared" ref="CI229" si="3080">AA229/AA250</f>
        <v>4.5389581587896112E-2</v>
      </c>
      <c r="CJ229" s="134">
        <f t="shared" ref="CJ229" si="3081">AB229/AB250</f>
        <v>6.0916032829269759E-2</v>
      </c>
      <c r="CK229" s="135">
        <f t="shared" ref="CK229" si="3082">AC229/AC250</f>
        <v>5.6697021867826505E-2</v>
      </c>
    </row>
    <row r="230" spans="1:89" ht="13.5" thickTop="1" x14ac:dyDescent="0.2">
      <c r="A230" s="145" t="s">
        <v>20</v>
      </c>
      <c r="B230" s="182">
        <v>1314</v>
      </c>
      <c r="C230" s="183">
        <v>1077</v>
      </c>
      <c r="D230" s="184">
        <v>674</v>
      </c>
      <c r="E230" s="185">
        <v>585</v>
      </c>
      <c r="F230" s="182">
        <v>1639</v>
      </c>
      <c r="G230" s="186">
        <v>1228</v>
      </c>
      <c r="H230" s="184">
        <v>2083</v>
      </c>
      <c r="I230" s="185">
        <v>2147</v>
      </c>
      <c r="J230" s="182">
        <v>125</v>
      </c>
      <c r="K230" s="186">
        <v>455</v>
      </c>
      <c r="L230" s="184">
        <v>817</v>
      </c>
      <c r="M230" s="182">
        <v>1150</v>
      </c>
      <c r="N230" s="187">
        <v>2214</v>
      </c>
      <c r="O230" s="188">
        <v>2441</v>
      </c>
      <c r="P230" s="182">
        <v>1210</v>
      </c>
      <c r="Q230" s="186">
        <v>1136</v>
      </c>
      <c r="R230" s="184">
        <v>1698</v>
      </c>
      <c r="S230" s="185">
        <v>1206</v>
      </c>
      <c r="T230" s="182">
        <v>315</v>
      </c>
      <c r="U230" s="186">
        <v>563</v>
      </c>
      <c r="V230" s="184">
        <v>999</v>
      </c>
      <c r="W230" s="185">
        <v>1330</v>
      </c>
      <c r="X230" s="182">
        <v>1182</v>
      </c>
      <c r="Y230" s="186">
        <v>887</v>
      </c>
      <c r="Z230" s="184">
        <v>1947</v>
      </c>
      <c r="AA230" s="182">
        <v>1939</v>
      </c>
      <c r="AB230" s="156">
        <f t="shared" si="2999"/>
        <v>16217</v>
      </c>
      <c r="AC230" s="157">
        <f t="shared" si="3000"/>
        <v>16144</v>
      </c>
      <c r="BI230" s="145" t="s">
        <v>20</v>
      </c>
      <c r="BJ230" s="128">
        <f>B230/B250</f>
        <v>6.4876073861953196E-2</v>
      </c>
      <c r="BK230" s="129">
        <f t="shared" ref="BK230" si="3083">C230/C250</f>
        <v>4.410500020475859E-2</v>
      </c>
      <c r="BL230" s="130">
        <f t="shared" ref="BL230" si="3084">D230/D250</f>
        <v>7.2387498657501881E-2</v>
      </c>
      <c r="BM230" s="131">
        <f t="shared" ref="BM230" si="3085">E230/E250</f>
        <v>5.9669522643818848E-2</v>
      </c>
      <c r="BN230" s="128">
        <f t="shared" ref="BN230" si="3086">F230/F250</f>
        <v>8.3409669211195928E-2</v>
      </c>
      <c r="BO230" s="129">
        <f t="shared" ref="BO230" si="3087">G230/G250</f>
        <v>5.1252086811352252E-2</v>
      </c>
      <c r="BP230" s="130">
        <f t="shared" ref="BP230" si="3088">H230/H250</f>
        <v>5.7957707289927655E-2</v>
      </c>
      <c r="BQ230" s="131">
        <f t="shared" ref="BQ230" si="3089">I230/I250</f>
        <v>5.1981696244824828E-2</v>
      </c>
      <c r="BR230" s="128">
        <f t="shared" ref="BR230" si="3090">J230/J250</f>
        <v>2.7833444667112003E-2</v>
      </c>
      <c r="BS230" s="129">
        <f t="shared" ref="BS230" si="3091">K230/K250</f>
        <v>0.10022026431718062</v>
      </c>
      <c r="BT230" s="130">
        <f t="shared" ref="BT230" si="3092">L230/L250</f>
        <v>4.9768518518518517E-2</v>
      </c>
      <c r="BU230" s="128">
        <f t="shared" ref="BU230" si="3093">M230/M250</f>
        <v>7.5459317585301833E-2</v>
      </c>
      <c r="BV230" s="132">
        <f t="shared" ref="BV230" si="3094">N230/N250</f>
        <v>5.8029512751290854E-2</v>
      </c>
      <c r="BW230" s="133">
        <f t="shared" ref="BW230" si="3095">O230/O250</f>
        <v>7.0636918714008734E-2</v>
      </c>
      <c r="BX230" s="128">
        <f t="shared" ref="BX230" si="3096">P230/P250</f>
        <v>6.1911584117887844E-2</v>
      </c>
      <c r="BY230" s="129">
        <f t="shared" ref="BY230" si="3097">Q230/Q250</f>
        <v>7.2509095551158489E-2</v>
      </c>
      <c r="BZ230" s="130">
        <f t="shared" ref="BZ230" si="3098">R230/R250</f>
        <v>6.8862032606050769E-2</v>
      </c>
      <c r="CA230" s="131">
        <f t="shared" ref="CA230" si="3099">S230/S250</f>
        <v>5.7140149720458638E-2</v>
      </c>
      <c r="CB230" s="128">
        <f t="shared" ref="CB230" si="3100">T230/T250</f>
        <v>6.9782897651750109E-2</v>
      </c>
      <c r="CC230" s="129">
        <f t="shared" ref="CC230" si="3101">U230/U250</f>
        <v>0.13701630567047943</v>
      </c>
      <c r="CD230" s="130">
        <f t="shared" ref="CD230" si="3102">V230/V250</f>
        <v>5.0294517444494792E-2</v>
      </c>
      <c r="CE230" s="131">
        <f t="shared" ref="CE230" si="3103">W230/W250</f>
        <v>6.2137918146140905E-2</v>
      </c>
      <c r="CF230" s="128">
        <f t="shared" ref="CF230" si="3104">X230/X250</f>
        <v>6.493435148052519E-2</v>
      </c>
      <c r="CG230" s="129">
        <f t="shared" ref="CG230" si="3105">Y230/Y250</f>
        <v>0.10852808026428484</v>
      </c>
      <c r="CH230" s="130">
        <f t="shared" ref="CH230" si="3106">Z230/Z250</f>
        <v>5.5459025265616545E-2</v>
      </c>
      <c r="CI230" s="128">
        <f t="shared" ref="CI230" si="3107">AA230/AA250</f>
        <v>4.7779803853925384E-2</v>
      </c>
      <c r="CJ230" s="134">
        <f t="shared" ref="CJ230" si="3108">AB230/AB250</f>
        <v>6.0942338333884495E-2</v>
      </c>
      <c r="CK230" s="135">
        <f t="shared" ref="CK230" si="3109">AC230/AC250</f>
        <v>6.0952035761749429E-2</v>
      </c>
    </row>
    <row r="231" spans="1:89" ht="13.5" thickBot="1" x14ac:dyDescent="0.25">
      <c r="A231" s="136" t="s">
        <v>21</v>
      </c>
      <c r="B231" s="175">
        <v>1216</v>
      </c>
      <c r="C231" s="176">
        <v>1158</v>
      </c>
      <c r="D231" s="177">
        <v>604</v>
      </c>
      <c r="E231" s="178">
        <v>532</v>
      </c>
      <c r="F231" s="175">
        <v>1512</v>
      </c>
      <c r="G231" s="179">
        <v>981</v>
      </c>
      <c r="H231" s="177">
        <v>2121</v>
      </c>
      <c r="I231" s="178">
        <v>2033</v>
      </c>
      <c r="J231" s="175">
        <v>142</v>
      </c>
      <c r="K231" s="179">
        <v>439</v>
      </c>
      <c r="L231" s="177">
        <v>694</v>
      </c>
      <c r="M231" s="175">
        <v>1259</v>
      </c>
      <c r="N231" s="180">
        <v>1993</v>
      </c>
      <c r="O231" s="181">
        <v>2180</v>
      </c>
      <c r="P231" s="175">
        <v>1167</v>
      </c>
      <c r="Q231" s="179">
        <v>921</v>
      </c>
      <c r="R231" s="177">
        <v>1538</v>
      </c>
      <c r="S231" s="178">
        <v>1033</v>
      </c>
      <c r="T231" s="175">
        <v>210</v>
      </c>
      <c r="U231" s="179">
        <v>358</v>
      </c>
      <c r="V231" s="177">
        <v>760</v>
      </c>
      <c r="W231" s="178">
        <v>1404</v>
      </c>
      <c r="X231" s="175">
        <v>926</v>
      </c>
      <c r="Y231" s="179">
        <v>799</v>
      </c>
      <c r="Z231" s="177">
        <v>1828</v>
      </c>
      <c r="AA231" s="175">
        <v>2354</v>
      </c>
      <c r="AB231" s="156">
        <f t="shared" si="2999"/>
        <v>14711</v>
      </c>
      <c r="AC231" s="157">
        <f t="shared" si="3000"/>
        <v>15451</v>
      </c>
      <c r="AE231" s="232" t="s">
        <v>85</v>
      </c>
      <c r="BI231" s="136" t="s">
        <v>21</v>
      </c>
      <c r="BJ231" s="128">
        <f>B231/B250</f>
        <v>6.0037523452157598E-2</v>
      </c>
      <c r="BK231" s="129">
        <f t="shared" ref="BK231" si="3110">C231/C250</f>
        <v>4.742208935664851E-2</v>
      </c>
      <c r="BL231" s="130">
        <f t="shared" ref="BL231" si="3111">D231/D250</f>
        <v>6.4869509182687149E-2</v>
      </c>
      <c r="BM231" s="131">
        <f t="shared" ref="BM231" si="3112">E231/E250</f>
        <v>5.4263565891472867E-2</v>
      </c>
      <c r="BN231" s="128">
        <f t="shared" ref="BN231" si="3113">F231/F250</f>
        <v>7.6946564885496185E-2</v>
      </c>
      <c r="BO231" s="129">
        <f t="shared" ref="BO231" si="3114">G231/G250</f>
        <v>4.0943238731218697E-2</v>
      </c>
      <c r="BP231" s="130">
        <f t="shared" ref="BP231" si="3115">H231/H250</f>
        <v>5.9015025041736224E-2</v>
      </c>
      <c r="BQ231" s="131">
        <f t="shared" ref="BQ231" si="3116">I231/I250</f>
        <v>4.9221606178727936E-2</v>
      </c>
      <c r="BR231" s="128">
        <f t="shared" ref="BR231" si="3117">J231/J250</f>
        <v>3.1618793141839234E-2</v>
      </c>
      <c r="BS231" s="129">
        <f t="shared" ref="BS231" si="3118">K231/K250</f>
        <v>9.6696035242290743E-2</v>
      </c>
      <c r="BT231" s="130">
        <f t="shared" ref="BT231" si="3119">L231/L250</f>
        <v>4.2275828460038987E-2</v>
      </c>
      <c r="BU231" s="128">
        <f t="shared" ref="BU231" si="3120">M231/M250</f>
        <v>8.261154855643045E-2</v>
      </c>
      <c r="BV231" s="132">
        <f t="shared" ref="BV231" si="3121">N231/N250</f>
        <v>5.2237045579639874E-2</v>
      </c>
      <c r="BW231" s="133">
        <f t="shared" ref="BW231" si="3122">O231/O250</f>
        <v>6.3084179760974621E-2</v>
      </c>
      <c r="BX231" s="128">
        <f t="shared" ref="BX231" si="3123">P231/P250</f>
        <v>5.9711420384772819E-2</v>
      </c>
      <c r="BY231" s="129">
        <f t="shared" ref="BY231" si="3124">Q231/Q250</f>
        <v>5.8785983276951552E-2</v>
      </c>
      <c r="BZ231" s="130">
        <f t="shared" ref="BZ231" si="3125">R231/R250</f>
        <v>6.2373266282747995E-2</v>
      </c>
      <c r="CA231" s="131">
        <f t="shared" ref="CA231" si="3126">S231/S250</f>
        <v>4.8943428408983226E-2</v>
      </c>
      <c r="CB231" s="128">
        <f t="shared" ref="CB231" si="3127">T231/T250</f>
        <v>4.652193176783341E-2</v>
      </c>
      <c r="CC231" s="129">
        <f t="shared" ref="CC231" si="3128">U231/U250</f>
        <v>8.7125821367729381E-2</v>
      </c>
      <c r="CD231" s="130">
        <f t="shared" ref="CD231" si="3129">V231/V250</f>
        <v>3.8262095353169212E-2</v>
      </c>
      <c r="CE231" s="131">
        <f t="shared" ref="CE231" si="3130">W231/W250</f>
        <v>6.5595215847505134E-2</v>
      </c>
      <c r="CF231" s="128">
        <f t="shared" ref="CF231" si="3131">X231/X250</f>
        <v>5.0870735593034115E-2</v>
      </c>
      <c r="CG231" s="129">
        <f t="shared" ref="CG231" si="3132">Y231/Y250</f>
        <v>9.776092010277744E-2</v>
      </c>
      <c r="CH231" s="130">
        <f t="shared" ref="CH231" si="3133">Z231/Z250</f>
        <v>5.2069387871364683E-2</v>
      </c>
      <c r="CI231" s="128">
        <f t="shared" ref="CI231" si="3134">AA231/AA250</f>
        <v>5.8006012517865066E-2</v>
      </c>
      <c r="CJ231" s="134">
        <f t="shared" ref="CJ231" si="3135">AB231/AB250</f>
        <v>5.5282896912485342E-2</v>
      </c>
      <c r="CK231" s="135">
        <f t="shared" ref="CK231" si="3136">AC231/AC250</f>
        <v>5.8335598646852727E-2</v>
      </c>
    </row>
    <row r="232" spans="1:89" ht="14.25" thickTop="1" thickBot="1" x14ac:dyDescent="0.25">
      <c r="A232" s="145" t="s">
        <v>22</v>
      </c>
      <c r="B232" s="182">
        <v>1276</v>
      </c>
      <c r="C232" s="183">
        <v>1019</v>
      </c>
      <c r="D232" s="184">
        <v>569</v>
      </c>
      <c r="E232" s="185">
        <v>534</v>
      </c>
      <c r="F232" s="182">
        <v>1426</v>
      </c>
      <c r="G232" s="186">
        <v>719</v>
      </c>
      <c r="H232" s="184">
        <v>2252</v>
      </c>
      <c r="I232" s="185">
        <v>1891</v>
      </c>
      <c r="J232" s="182">
        <v>166</v>
      </c>
      <c r="K232" s="186">
        <v>493</v>
      </c>
      <c r="L232" s="184">
        <v>548</v>
      </c>
      <c r="M232" s="182">
        <v>1322</v>
      </c>
      <c r="N232" s="187">
        <v>1836</v>
      </c>
      <c r="O232" s="188">
        <v>2418</v>
      </c>
      <c r="P232" s="182">
        <v>1035</v>
      </c>
      <c r="Q232" s="186">
        <v>727</v>
      </c>
      <c r="R232" s="184">
        <v>1640</v>
      </c>
      <c r="S232" s="185">
        <v>1057</v>
      </c>
      <c r="T232" s="182">
        <v>171</v>
      </c>
      <c r="U232" s="186">
        <v>297</v>
      </c>
      <c r="V232" s="184">
        <v>729</v>
      </c>
      <c r="W232" s="185">
        <v>1580</v>
      </c>
      <c r="X232" s="182">
        <v>916</v>
      </c>
      <c r="Y232" s="186">
        <v>511</v>
      </c>
      <c r="Z232" s="184">
        <v>1981</v>
      </c>
      <c r="AA232" s="182">
        <v>1944</v>
      </c>
      <c r="AB232" s="156">
        <f t="shared" si="2999"/>
        <v>14545</v>
      </c>
      <c r="AC232" s="157">
        <f t="shared" si="3000"/>
        <v>14512</v>
      </c>
      <c r="AE232" s="299" t="s">
        <v>0</v>
      </c>
      <c r="AF232" s="301" t="s">
        <v>1</v>
      </c>
      <c r="AG232" s="302"/>
      <c r="AH232" s="301" t="s">
        <v>2</v>
      </c>
      <c r="AI232" s="302"/>
      <c r="AJ232" s="301" t="s">
        <v>3</v>
      </c>
      <c r="AK232" s="302"/>
      <c r="AL232" s="301" t="s">
        <v>4</v>
      </c>
      <c r="AM232" s="302"/>
      <c r="AN232" s="301" t="s">
        <v>5</v>
      </c>
      <c r="AO232" s="302"/>
      <c r="AP232" s="301" t="s">
        <v>6</v>
      </c>
      <c r="AQ232" s="302"/>
      <c r="AR232" s="301" t="s">
        <v>7</v>
      </c>
      <c r="AS232" s="302"/>
      <c r="AT232" s="301" t="s">
        <v>8</v>
      </c>
      <c r="AU232" s="302"/>
      <c r="AV232" s="301" t="s">
        <v>9</v>
      </c>
      <c r="AW232" s="302"/>
      <c r="AX232" s="301" t="s">
        <v>10</v>
      </c>
      <c r="AY232" s="302"/>
      <c r="AZ232" s="301" t="s">
        <v>11</v>
      </c>
      <c r="BA232" s="302"/>
      <c r="BB232" s="301" t="s">
        <v>12</v>
      </c>
      <c r="BC232" s="302"/>
      <c r="BD232" s="304" t="s">
        <v>40</v>
      </c>
      <c r="BE232" s="305"/>
      <c r="BF232" s="306" t="s">
        <v>41</v>
      </c>
      <c r="BG232" s="307"/>
      <c r="BI232" s="145" t="s">
        <v>22</v>
      </c>
      <c r="BJ232" s="128">
        <f>B232/B250</f>
        <v>6.2999901254073273E-2</v>
      </c>
      <c r="BK232" s="129">
        <f t="shared" ref="BK232" si="3137">C232/C250</f>
        <v>4.1729800565133708E-2</v>
      </c>
      <c r="BL232" s="130">
        <f t="shared" ref="BL232" si="3138">D232/D250</f>
        <v>6.1110514445279776E-2</v>
      </c>
      <c r="BM232" s="131">
        <f t="shared" ref="BM232" si="3139">E232/E250</f>
        <v>5.4467564259485922E-2</v>
      </c>
      <c r="BN232" s="128">
        <f t="shared" ref="BN232" si="3140">F232/F250</f>
        <v>7.2569974554707373E-2</v>
      </c>
      <c r="BO232" s="129">
        <f t="shared" ref="BO232" si="3141">G232/G250</f>
        <v>3.0008347245409014E-2</v>
      </c>
      <c r="BP232" s="130">
        <f t="shared" ref="BP232" si="3142">H232/H250</f>
        <v>6.2659988870339453E-2</v>
      </c>
      <c r="BQ232" s="131">
        <f t="shared" ref="BQ232" si="3143">I232/I250</f>
        <v>4.5783599254291457E-2</v>
      </c>
      <c r="BR232" s="128">
        <f t="shared" ref="BR232" si="3144">J232/J250</f>
        <v>3.6962814517924741E-2</v>
      </c>
      <c r="BS232" s="129">
        <f t="shared" ref="BS232" si="3145">K232/K250</f>
        <v>0.10859030837004405</v>
      </c>
      <c r="BT232" s="130">
        <f t="shared" ref="BT232" si="3146">L232/L250</f>
        <v>3.3382066276803117E-2</v>
      </c>
      <c r="BU232" s="128">
        <f t="shared" ref="BU232" si="3147">M232/M250</f>
        <v>8.6745406824146984E-2</v>
      </c>
      <c r="BV232" s="132">
        <f t="shared" ref="BV232" si="3148">N232/N250</f>
        <v>4.8122034964485097E-2</v>
      </c>
      <c r="BW232" s="133">
        <f t="shared" ref="BW232" si="3149">O232/O250</f>
        <v>6.9971351679833316E-2</v>
      </c>
      <c r="BX232" s="128">
        <f t="shared" ref="BX232" si="3150">P232/P250</f>
        <v>5.2957429390094145E-2</v>
      </c>
      <c r="BY232" s="129">
        <f t="shared" ref="BY232" si="3151">Q232/Q250</f>
        <v>4.6403268015574137E-2</v>
      </c>
      <c r="BZ232" s="130">
        <f t="shared" ref="BZ232" si="3152">R232/R250</f>
        <v>6.6509854813853519E-2</v>
      </c>
      <c r="CA232" s="131">
        <f t="shared" ref="CA232" si="3153">S232/S250</f>
        <v>5.0080545816355536E-2</v>
      </c>
      <c r="CB232" s="128">
        <f t="shared" ref="CB232" si="3154">T232/T250</f>
        <v>3.7882144439521488E-2</v>
      </c>
      <c r="CC232" s="129">
        <f t="shared" ref="CC232" si="3155">U232/U250</f>
        <v>7.2280360184959841E-2</v>
      </c>
      <c r="CD232" s="130">
        <f t="shared" ref="CD232" si="3156">V232/V250</f>
        <v>3.6701404621658357E-2</v>
      </c>
      <c r="CE232" s="131">
        <f t="shared" ref="CE232" si="3157">W232/W250</f>
        <v>7.3817977948047092E-2</v>
      </c>
      <c r="CF232" s="128">
        <f t="shared" ref="CF232" si="3158">X232/X250</f>
        <v>5.0321375597428997E-2</v>
      </c>
      <c r="CG232" s="129">
        <f t="shared" ref="CG232" si="3159">Y232/Y250</f>
        <v>6.2522941392389578E-2</v>
      </c>
      <c r="CH232" s="130">
        <f t="shared" ref="CH232" si="3160">Z232/Z250</f>
        <v>5.6427493092545647E-2</v>
      </c>
      <c r="CI232" s="128">
        <f t="shared" ref="CI232" si="3161">AA232/AA250</f>
        <v>4.7903011187225862E-2</v>
      </c>
      <c r="CJ232" s="134">
        <f t="shared" ref="CJ232" si="3162">AB232/AB250</f>
        <v>5.465908066019301E-2</v>
      </c>
      <c r="CK232" s="135">
        <f t="shared" ref="CK232" si="3163">AC232/AC250</f>
        <v>5.4790382989005681E-2</v>
      </c>
    </row>
    <row r="233" spans="1:89" ht="15" thickTop="1" thickBot="1" x14ac:dyDescent="0.3">
      <c r="A233" s="136" t="s">
        <v>23</v>
      </c>
      <c r="B233" s="175">
        <v>1251</v>
      </c>
      <c r="C233" s="176">
        <v>1293</v>
      </c>
      <c r="D233" s="177">
        <v>478</v>
      </c>
      <c r="E233" s="178">
        <v>435</v>
      </c>
      <c r="F233" s="175">
        <v>1165</v>
      </c>
      <c r="G233" s="179">
        <v>696</v>
      </c>
      <c r="H233" s="177">
        <v>2009</v>
      </c>
      <c r="I233" s="178">
        <v>1716</v>
      </c>
      <c r="J233" s="175">
        <v>141</v>
      </c>
      <c r="K233" s="179">
        <v>372</v>
      </c>
      <c r="L233" s="177">
        <v>511</v>
      </c>
      <c r="M233" s="175">
        <v>1100</v>
      </c>
      <c r="N233" s="180">
        <v>1569</v>
      </c>
      <c r="O233" s="181">
        <v>1995</v>
      </c>
      <c r="P233" s="175">
        <v>1172</v>
      </c>
      <c r="Q233" s="179">
        <v>642</v>
      </c>
      <c r="R233" s="177">
        <v>1493</v>
      </c>
      <c r="S233" s="178">
        <v>898</v>
      </c>
      <c r="T233" s="175">
        <v>233</v>
      </c>
      <c r="U233" s="179">
        <v>186</v>
      </c>
      <c r="V233" s="177">
        <v>629</v>
      </c>
      <c r="W233" s="178">
        <v>1453</v>
      </c>
      <c r="X233" s="175">
        <v>740</v>
      </c>
      <c r="Y233" s="179">
        <v>396</v>
      </c>
      <c r="Z233" s="177">
        <v>1817</v>
      </c>
      <c r="AA233" s="175">
        <v>1917</v>
      </c>
      <c r="AB233" s="156">
        <f t="shared" si="2999"/>
        <v>13208</v>
      </c>
      <c r="AC233" s="157">
        <f t="shared" si="3000"/>
        <v>13099</v>
      </c>
      <c r="AE233" s="300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6.1765577169941743E-2</v>
      </c>
      <c r="BK233" s="129">
        <f t="shared" ref="BK233" si="3164">C233/C250</f>
        <v>5.2950571276465047E-2</v>
      </c>
      <c r="BL233" s="130">
        <f t="shared" ref="BL233" si="3165">D233/D250</f>
        <v>5.1337128128020618E-2</v>
      </c>
      <c r="BM233" s="131">
        <f t="shared" ref="BM233" si="3166">E233/E250</f>
        <v>4.4369645042839655E-2</v>
      </c>
      <c r="BN233" s="128">
        <f t="shared" ref="BN233" si="3167">F233/F250</f>
        <v>5.9287531806615779E-2</v>
      </c>
      <c r="BO233" s="129">
        <f t="shared" ref="BO233" si="3168">G233/G250</f>
        <v>2.9048414023372288E-2</v>
      </c>
      <c r="BP233" s="130">
        <f t="shared" ref="BP233" si="3169">H233/H250</f>
        <v>5.5898720089037283E-2</v>
      </c>
      <c r="BQ233" s="131">
        <f t="shared" ref="BQ233" si="3170">I233/I250</f>
        <v>4.1546618889669033E-2</v>
      </c>
      <c r="BR233" s="128">
        <f t="shared" ref="BR233" si="3171">J233/J250</f>
        <v>3.1396125584502339E-2</v>
      </c>
      <c r="BS233" s="129">
        <f t="shared" ref="BS233" si="3172">K233/K250</f>
        <v>8.1938325991189428E-2</v>
      </c>
      <c r="BT233" s="130">
        <f t="shared" ref="BT233" si="3173">L233/L250</f>
        <v>3.1128167641325536E-2</v>
      </c>
      <c r="BU233" s="128">
        <f t="shared" ref="BU233" si="3174">M233/M250</f>
        <v>7.217847769028872E-2</v>
      </c>
      <c r="BV233" s="132">
        <f t="shared" ref="BV233" si="3175">N233/N250</f>
        <v>4.1123895892852459E-2</v>
      </c>
      <c r="BW233" s="133">
        <f t="shared" ref="BW233" si="3176">O233/O250</f>
        <v>5.7730705790433198E-2</v>
      </c>
      <c r="BX233" s="128">
        <f t="shared" ref="BX233" si="3177">P233/P250</f>
        <v>5.9967253376995495E-2</v>
      </c>
      <c r="BY233" s="129">
        <f t="shared" ref="BY233" si="3178">Q233/Q250</f>
        <v>4.0977851535073724E-2</v>
      </c>
      <c r="BZ233" s="130">
        <f t="shared" ref="BZ233" si="3179">R233/R250</f>
        <v>6.0548300754319086E-2</v>
      </c>
      <c r="CA233" s="131">
        <f t="shared" ref="CA233" si="3180">S233/S250</f>
        <v>4.2547142992513977E-2</v>
      </c>
      <c r="CB233" s="128">
        <f t="shared" ref="CB233" si="3181">T233/T250</f>
        <v>5.1617190961453258E-2</v>
      </c>
      <c r="CC233" s="129">
        <f t="shared" ref="CC233" si="3182">U233/U250</f>
        <v>4.5266488196641516E-2</v>
      </c>
      <c r="CD233" s="130">
        <f t="shared" ref="CD233" si="3183">V233/V250</f>
        <v>3.1666918390978203E-2</v>
      </c>
      <c r="CE233" s="131">
        <f t="shared" ref="CE233" si="3184">W233/W250</f>
        <v>6.7884507568678754E-2</v>
      </c>
      <c r="CF233" s="128">
        <f t="shared" ref="CF233" si="3185">X233/X250</f>
        <v>4.0652639674778883E-2</v>
      </c>
      <c r="CG233" s="129">
        <f t="shared" ref="CG233" si="3186">Y233/Y250</f>
        <v>4.8452220726783311E-2</v>
      </c>
      <c r="CH233" s="130">
        <f t="shared" ref="CH233" si="3187">Z233/Z250</f>
        <v>5.175606004500527E-2</v>
      </c>
      <c r="CI233" s="128">
        <f t="shared" ref="CI233" si="3188">AA233/AA250</f>
        <v>4.7237691587403284E-2</v>
      </c>
      <c r="CJ233" s="134">
        <f t="shared" ref="CJ233" si="3189">AB233/AB250</f>
        <v>4.9634729278778225E-2</v>
      </c>
      <c r="CK233" s="135">
        <f t="shared" ref="CK233" si="3190">AC233/AC250</f>
        <v>4.9455569650839679E-2</v>
      </c>
    </row>
    <row r="234" spans="1:89" ht="13.5" thickTop="1" x14ac:dyDescent="0.2">
      <c r="A234" s="145" t="s">
        <v>24</v>
      </c>
      <c r="B234" s="189">
        <v>1244</v>
      </c>
      <c r="C234" s="183">
        <v>1236</v>
      </c>
      <c r="D234" s="184">
        <v>606</v>
      </c>
      <c r="E234" s="185">
        <v>376</v>
      </c>
      <c r="F234" s="182">
        <v>1229</v>
      </c>
      <c r="G234" s="186">
        <v>726</v>
      </c>
      <c r="H234" s="184">
        <v>2224</v>
      </c>
      <c r="I234" s="185">
        <v>1814</v>
      </c>
      <c r="J234" s="182">
        <v>163</v>
      </c>
      <c r="K234" s="186">
        <v>330</v>
      </c>
      <c r="L234" s="184">
        <v>473</v>
      </c>
      <c r="M234" s="182">
        <v>1169</v>
      </c>
      <c r="N234" s="187">
        <v>1576</v>
      </c>
      <c r="O234" s="190">
        <v>2146</v>
      </c>
      <c r="P234" s="182">
        <v>1055</v>
      </c>
      <c r="Q234" s="186">
        <v>561</v>
      </c>
      <c r="R234" s="184">
        <v>1426</v>
      </c>
      <c r="S234" s="185">
        <v>863</v>
      </c>
      <c r="T234" s="182">
        <v>167</v>
      </c>
      <c r="U234" s="186">
        <v>187</v>
      </c>
      <c r="V234" s="184">
        <v>715</v>
      </c>
      <c r="W234" s="191">
        <v>1417</v>
      </c>
      <c r="X234" s="182">
        <v>873</v>
      </c>
      <c r="Y234" s="186">
        <v>332</v>
      </c>
      <c r="Z234" s="184">
        <v>2018</v>
      </c>
      <c r="AA234" s="182">
        <v>2191</v>
      </c>
      <c r="AB234" s="156">
        <f t="shared" si="2999"/>
        <v>13769</v>
      </c>
      <c r="AC234" s="157">
        <f t="shared" si="3000"/>
        <v>13348</v>
      </c>
      <c r="AE234" s="235" t="str">
        <f>$AE$17</f>
        <v>17:00 - 17:59</v>
      </c>
      <c r="AF234" s="125">
        <f t="shared" ref="AF234:AU235" si="3191">SUMIF($A$9:$A$32,$AE234,B$226:B$249)</f>
        <v>1475</v>
      </c>
      <c r="AG234" s="172">
        <f t="shared" si="3191"/>
        <v>2347</v>
      </c>
      <c r="AH234" s="126">
        <f t="shared" si="3191"/>
        <v>652</v>
      </c>
      <c r="AI234" s="166">
        <f t="shared" si="3191"/>
        <v>981</v>
      </c>
      <c r="AJ234" s="125">
        <f t="shared" si="3191"/>
        <v>1058</v>
      </c>
      <c r="AK234" s="127">
        <f t="shared" si="3191"/>
        <v>2934</v>
      </c>
      <c r="AL234" s="126">
        <f t="shared" si="3191"/>
        <v>2581</v>
      </c>
      <c r="AM234" s="166">
        <f t="shared" si="3191"/>
        <v>4072</v>
      </c>
      <c r="AN234" s="125">
        <f t="shared" si="3191"/>
        <v>574</v>
      </c>
      <c r="AO234" s="127">
        <f t="shared" si="3191"/>
        <v>188</v>
      </c>
      <c r="AP234" s="126">
        <f t="shared" si="3191"/>
        <v>1632</v>
      </c>
      <c r="AQ234" s="125">
        <f t="shared" si="3191"/>
        <v>772</v>
      </c>
      <c r="AR234" s="165">
        <f t="shared" si="3191"/>
        <v>3674</v>
      </c>
      <c r="AS234" s="167">
        <f t="shared" si="3191"/>
        <v>2275</v>
      </c>
      <c r="AT234" s="125">
        <f t="shared" si="3191"/>
        <v>1686</v>
      </c>
      <c r="AU234" s="127">
        <f t="shared" si="3191"/>
        <v>1093</v>
      </c>
      <c r="AV234" s="126">
        <f t="shared" ref="AP234:BE235" si="3192">SUMIF($A$9:$A$32,$AE234,R$226:R$249)</f>
        <v>2073</v>
      </c>
      <c r="AW234" s="166">
        <f t="shared" si="3192"/>
        <v>1847</v>
      </c>
      <c r="AX234" s="125">
        <f t="shared" si="3192"/>
        <v>590</v>
      </c>
      <c r="AY234" s="127">
        <f t="shared" si="3192"/>
        <v>150</v>
      </c>
      <c r="AZ234" s="126">
        <f t="shared" si="3192"/>
        <v>1900</v>
      </c>
      <c r="BA234" s="166">
        <f t="shared" si="3192"/>
        <v>1462</v>
      </c>
      <c r="BB234" s="125">
        <f t="shared" si="3192"/>
        <v>1879</v>
      </c>
      <c r="BC234" s="127">
        <f t="shared" si="3192"/>
        <v>493</v>
      </c>
      <c r="BD234" s="170">
        <f t="shared" si="3192"/>
        <v>2783</v>
      </c>
      <c r="BE234" s="171">
        <f t="shared" si="3192"/>
        <v>3718</v>
      </c>
      <c r="BF234" s="156">
        <f>AF234+AH234+AJ234+AL234+AN234+AP234+AR234+AT234+AV234+AX234+AZ234+BB234+BD234</f>
        <v>22557</v>
      </c>
      <c r="BG234" s="157">
        <f>AG234+AI234+AK234+AM234+AO234+AQ234+AS234+AU234+AW234+AY234+BA234+BC234+BE234</f>
        <v>22332</v>
      </c>
      <c r="BI234" s="145" t="s">
        <v>24</v>
      </c>
      <c r="BJ234" s="128">
        <f>B234/B250</f>
        <v>6.1419966426384913E-2</v>
      </c>
      <c r="BK234" s="129">
        <f t="shared" ref="BK234" si="3193">C234/C250</f>
        <v>5.0616323354764729E-2</v>
      </c>
      <c r="BL234" s="130">
        <f t="shared" ref="BL234" si="3194">D234/D250</f>
        <v>6.5084308881967562E-2</v>
      </c>
      <c r="BM234" s="131">
        <f t="shared" ref="BM234" si="3195">E234/E250</f>
        <v>3.8351693186454511E-2</v>
      </c>
      <c r="BN234" s="128">
        <f t="shared" ref="BN234" si="3196">F234/F250</f>
        <v>6.2544529262086521E-2</v>
      </c>
      <c r="BO234" s="129">
        <f t="shared" ref="BO234" si="3197">G234/G250</f>
        <v>3.0300500834724541E-2</v>
      </c>
      <c r="BP234" s="130">
        <f t="shared" ref="BP234" si="3198">H234/H250</f>
        <v>6.188091263216472E-2</v>
      </c>
      <c r="BQ234" s="131">
        <f t="shared" ref="BQ234" si="3199">I234/I250</f>
        <v>4.3919327893857586E-2</v>
      </c>
      <c r="BR234" s="128">
        <f t="shared" ref="BR234" si="3200">J234/J250</f>
        <v>3.629481184591405E-2</v>
      </c>
      <c r="BS234" s="129">
        <f t="shared" ref="BS234" si="3201">K234/K250</f>
        <v>7.268722466960352E-2</v>
      </c>
      <c r="BT234" s="130">
        <f t="shared" ref="BT234" si="3202">L234/L250</f>
        <v>2.8813352826510721E-2</v>
      </c>
      <c r="BU234" s="128">
        <f t="shared" ref="BU234" si="3203">M234/M250</f>
        <v>7.6706036745406825E-2</v>
      </c>
      <c r="BV234" s="132">
        <f t="shared" ref="BV234" si="3204">N234/N250</f>
        <v>4.1307367703719233E-2</v>
      </c>
      <c r="BW234" s="133">
        <f t="shared" ref="BW234" si="3205">O234/O250</f>
        <v>6.2100298058280524E-2</v>
      </c>
      <c r="BX234" s="128">
        <f t="shared" ref="BX234" si="3206">P234/P250</f>
        <v>5.3980761358984858E-2</v>
      </c>
      <c r="BY234" s="129">
        <f t="shared" ref="BY234" si="3207">Q234/Q250</f>
        <v>3.5807748771302737E-2</v>
      </c>
      <c r="BZ234" s="130">
        <f t="shared" ref="BZ234" si="3208">R234/R250</f>
        <v>5.7831129856436042E-2</v>
      </c>
      <c r="CA234" s="131">
        <f t="shared" ref="CA234" si="3209">S234/S250</f>
        <v>4.0888846773429355E-2</v>
      </c>
      <c r="CB234" s="128">
        <f t="shared" ref="CB234" si="3210">T234/T250</f>
        <v>3.6996012405848475E-2</v>
      </c>
      <c r="CC234" s="129">
        <f t="shared" ref="CC234" si="3211">U234/U250</f>
        <v>4.5509856412752493E-2</v>
      </c>
      <c r="CD234" s="130">
        <f t="shared" ref="CD234" si="3212">V234/V250</f>
        <v>3.5996576549363141E-2</v>
      </c>
      <c r="CE234" s="131">
        <f t="shared" ref="CE234" si="3213">W234/W250</f>
        <v>6.6202578957204258E-2</v>
      </c>
      <c r="CF234" s="128">
        <f t="shared" ref="CF234" si="3214">X234/X250</f>
        <v>4.795912761632698E-2</v>
      </c>
      <c r="CG234" s="129">
        <f t="shared" ref="CG234" si="3215">Y234/Y250</f>
        <v>4.0621558791141564E-2</v>
      </c>
      <c r="CH234" s="130">
        <f t="shared" ref="CH234" si="3216">Z234/Z250</f>
        <v>5.748141396302732E-2</v>
      </c>
      <c r="CI234" s="128">
        <f t="shared" ref="CI234" si="3217">AA234/AA250</f>
        <v>5.3989453452269479E-2</v>
      </c>
      <c r="CJ234" s="134">
        <f t="shared" ref="CJ234" si="3218">AB234/AB250</f>
        <v>5.1742927577187868E-2</v>
      </c>
      <c r="CK234" s="135">
        <f t="shared" ref="CK234" si="3219">AC234/AC250</f>
        <v>5.0395674761386976E-2</v>
      </c>
    </row>
    <row r="235" spans="1:89" x14ac:dyDescent="0.2">
      <c r="A235" s="136" t="s">
        <v>25</v>
      </c>
      <c r="B235" s="192">
        <v>1366</v>
      </c>
      <c r="C235" s="176">
        <v>1518</v>
      </c>
      <c r="D235" s="177">
        <v>616</v>
      </c>
      <c r="E235" s="178">
        <v>497</v>
      </c>
      <c r="F235" s="175">
        <v>1148</v>
      </c>
      <c r="G235" s="179">
        <v>872</v>
      </c>
      <c r="H235" s="177">
        <v>2311</v>
      </c>
      <c r="I235" s="178">
        <v>2049</v>
      </c>
      <c r="J235" s="175">
        <v>226</v>
      </c>
      <c r="K235" s="176">
        <v>233</v>
      </c>
      <c r="L235" s="177">
        <v>621</v>
      </c>
      <c r="M235" s="175">
        <v>1240</v>
      </c>
      <c r="N235" s="180">
        <v>1901</v>
      </c>
      <c r="O235" s="193">
        <v>2096</v>
      </c>
      <c r="P235" s="175">
        <v>1181</v>
      </c>
      <c r="Q235" s="176">
        <v>723</v>
      </c>
      <c r="R235" s="177">
        <v>1511</v>
      </c>
      <c r="S235" s="178">
        <v>1028</v>
      </c>
      <c r="T235" s="184">
        <v>186</v>
      </c>
      <c r="U235" s="175">
        <v>191</v>
      </c>
      <c r="V235" s="177">
        <v>871</v>
      </c>
      <c r="W235" s="194">
        <v>1462</v>
      </c>
      <c r="X235" s="175">
        <v>1097</v>
      </c>
      <c r="Y235" s="179">
        <v>339</v>
      </c>
      <c r="Z235" s="177">
        <v>2018</v>
      </c>
      <c r="AA235" s="175">
        <v>2517</v>
      </c>
      <c r="AB235" s="156">
        <f t="shared" si="2999"/>
        <v>15053</v>
      </c>
      <c r="AC235" s="157">
        <f t="shared" si="3000"/>
        <v>14765</v>
      </c>
      <c r="AE235" s="237" t="str">
        <f>$AE$18</f>
        <v>18:00 - 18:59</v>
      </c>
      <c r="AF235" s="125">
        <f t="shared" si="3191"/>
        <v>1423</v>
      </c>
      <c r="AG235" s="176">
        <f t="shared" si="3191"/>
        <v>2093</v>
      </c>
      <c r="AH235" s="177">
        <f t="shared" si="3191"/>
        <v>501</v>
      </c>
      <c r="AI235" s="178">
        <f t="shared" si="3191"/>
        <v>947</v>
      </c>
      <c r="AJ235" s="238">
        <f t="shared" si="3191"/>
        <v>878</v>
      </c>
      <c r="AK235" s="179">
        <f t="shared" si="3191"/>
        <v>2425</v>
      </c>
      <c r="AL235" s="177">
        <f t="shared" si="3191"/>
        <v>2484</v>
      </c>
      <c r="AM235" s="178">
        <f t="shared" si="3191"/>
        <v>3590</v>
      </c>
      <c r="AN235" s="238">
        <f t="shared" si="3191"/>
        <v>473</v>
      </c>
      <c r="AO235" s="179">
        <f t="shared" si="3191"/>
        <v>199</v>
      </c>
      <c r="AP235" s="177">
        <f t="shared" si="3192"/>
        <v>1544</v>
      </c>
      <c r="AQ235" s="238">
        <f t="shared" si="3192"/>
        <v>771</v>
      </c>
      <c r="AR235" s="180">
        <f t="shared" si="3192"/>
        <v>2925</v>
      </c>
      <c r="AS235" s="181">
        <f t="shared" si="3192"/>
        <v>2162</v>
      </c>
      <c r="AT235" s="238">
        <f t="shared" si="3192"/>
        <v>1454</v>
      </c>
      <c r="AU235" s="179">
        <f t="shared" si="3192"/>
        <v>1230</v>
      </c>
      <c r="AV235" s="177">
        <f t="shared" si="3192"/>
        <v>1804</v>
      </c>
      <c r="AW235" s="178">
        <f t="shared" si="3192"/>
        <v>1883</v>
      </c>
      <c r="AX235" s="238">
        <f t="shared" si="3192"/>
        <v>424</v>
      </c>
      <c r="AY235" s="179">
        <f t="shared" si="3192"/>
        <v>202</v>
      </c>
      <c r="AZ235" s="177">
        <f t="shared" si="3192"/>
        <v>1891</v>
      </c>
      <c r="BA235" s="178">
        <f t="shared" si="3192"/>
        <v>1350</v>
      </c>
      <c r="BB235" s="238">
        <f t="shared" si="3192"/>
        <v>1592</v>
      </c>
      <c r="BC235" s="179">
        <f t="shared" si="3192"/>
        <v>521</v>
      </c>
      <c r="BD235" s="177">
        <f t="shared" si="3192"/>
        <v>2810</v>
      </c>
      <c r="BE235" s="238">
        <f t="shared" si="3192"/>
        <v>3270</v>
      </c>
      <c r="BF235" s="158">
        <f>SUM(AF235,AH235,AJ235,AL235,AN235,AP235,AR235,AT235,AV235,AX235,AZ235,BB235,BD235)</f>
        <v>20203</v>
      </c>
      <c r="BG235" s="159">
        <f>SUM(AG235,AI235,AK235,AM235,AO235,AQ235,AS235,AU235,AW235,AY235,BA235,BC235,BE235)</f>
        <v>20643</v>
      </c>
      <c r="BI235" s="136" t="s">
        <v>25</v>
      </c>
      <c r="BJ235" s="128">
        <f>B235/B250</f>
        <v>6.7443467956946779E-2</v>
      </c>
      <c r="BK235" s="129">
        <f t="shared" ref="BK235" si="3220">C235/C250</f>
        <v>6.2164707809492611E-2</v>
      </c>
      <c r="BL235" s="130">
        <f t="shared" ref="BL235" si="3221">D235/D250</f>
        <v>6.6158307378369668E-2</v>
      </c>
      <c r="BM235" s="131">
        <f t="shared" ref="BM235" si="3222">E235/E250</f>
        <v>5.0693594451244391E-2</v>
      </c>
      <c r="BN235" s="128">
        <f t="shared" ref="BN235" si="3223">F235/F250</f>
        <v>5.8422391857506362E-2</v>
      </c>
      <c r="BO235" s="129">
        <f t="shared" ref="BO235" si="3224">G235/G250</f>
        <v>3.6393989983305508E-2</v>
      </c>
      <c r="BP235" s="130">
        <f t="shared" ref="BP235" si="3225">H235/H250</f>
        <v>6.4301613800779076E-2</v>
      </c>
      <c r="BQ235" s="131">
        <f t="shared" ref="BQ235" si="3226">I235/I250</f>
        <v>4.9608987240636275E-2</v>
      </c>
      <c r="BR235" s="128">
        <f t="shared" ref="BR235" si="3227">J235/J250</f>
        <v>5.0322867958138499E-2</v>
      </c>
      <c r="BS235" s="129">
        <f t="shared" ref="BS235" si="3228">K235/K250</f>
        <v>5.1321585903083701E-2</v>
      </c>
      <c r="BT235" s="130">
        <f t="shared" ref="BT235" si="3229">L235/L250</f>
        <v>3.7828947368421052E-2</v>
      </c>
      <c r="BU235" s="128">
        <f t="shared" ref="BU235" si="3230">M235/M250</f>
        <v>8.1364829396325458E-2</v>
      </c>
      <c r="BV235" s="132">
        <f t="shared" ref="BV235" si="3231">N235/N250</f>
        <v>4.9825701779676566E-2</v>
      </c>
      <c r="BW235" s="133">
        <f t="shared" ref="BW235" si="3232">O235/O250</f>
        <v>6.0653413201377432E-2</v>
      </c>
      <c r="BX235" s="128">
        <f t="shared" ref="BX235" si="3233">P235/P250</f>
        <v>6.0427752762996313E-2</v>
      </c>
      <c r="BY235" s="129">
        <f t="shared" ref="BY235" si="3234">Q235/Q250</f>
        <v>4.6147954298844704E-2</v>
      </c>
      <c r="BZ235" s="130">
        <f t="shared" ref="BZ235" si="3235">R235/R250</f>
        <v>6.1278286965690647E-2</v>
      </c>
      <c r="CA235" s="131">
        <f t="shared" ref="CA235" si="3236">S235/S250</f>
        <v>4.8706528949113995E-2</v>
      </c>
      <c r="CB235" s="128">
        <f t="shared" ref="CB235" si="3237">T235/T250</f>
        <v>4.1205139565795301E-2</v>
      </c>
      <c r="CC235" s="129">
        <f t="shared" ref="CC235" si="3238">U235/U250</f>
        <v>4.6483329277196402E-2</v>
      </c>
      <c r="CD235" s="130">
        <f t="shared" ref="CD235" si="3239">V235/V250</f>
        <v>4.3850375069224186E-2</v>
      </c>
      <c r="CE235" s="131">
        <f t="shared" ref="CE235" si="3240">W235/W250</f>
        <v>6.8304989721547374E-2</v>
      </c>
      <c r="CF235" s="128">
        <f t="shared" ref="CF235" si="3241">X235/X250</f>
        <v>6.0264791517881666E-2</v>
      </c>
      <c r="CG235" s="129">
        <f t="shared" ref="CG235" si="3242">Y235/Y250</f>
        <v>4.1478037440352382E-2</v>
      </c>
      <c r="CH235" s="130">
        <f t="shared" ref="CH235" si="3243">Z235/Z250</f>
        <v>5.748141396302732E-2</v>
      </c>
      <c r="CI235" s="128">
        <f t="shared" ref="CI235" si="3244">AA235/AA250</f>
        <v>6.2022571583460646E-2</v>
      </c>
      <c r="CJ235" s="134">
        <f t="shared" ref="CJ235" si="3245">AB235/AB250</f>
        <v>5.6568108709376785E-2</v>
      </c>
      <c r="CK235" s="135">
        <f t="shared" ref="CK235" si="3246">AC235/AC250</f>
        <v>5.5745590189682254E-2</v>
      </c>
    </row>
    <row r="236" spans="1:89" ht="13.5" thickBot="1" x14ac:dyDescent="0.25">
      <c r="A236" s="145" t="s">
        <v>26</v>
      </c>
      <c r="B236" s="189">
        <v>1230</v>
      </c>
      <c r="C236" s="183">
        <v>1465</v>
      </c>
      <c r="D236" s="184">
        <v>538</v>
      </c>
      <c r="E236" s="185">
        <v>485</v>
      </c>
      <c r="F236" s="182">
        <v>1065</v>
      </c>
      <c r="G236" s="186">
        <v>951</v>
      </c>
      <c r="H236" s="184">
        <v>2101</v>
      </c>
      <c r="I236" s="185">
        <v>1981</v>
      </c>
      <c r="J236" s="182">
        <v>213</v>
      </c>
      <c r="K236" s="183">
        <v>202</v>
      </c>
      <c r="L236" s="184">
        <v>722</v>
      </c>
      <c r="M236" s="182">
        <v>995</v>
      </c>
      <c r="N236" s="187">
        <v>1815</v>
      </c>
      <c r="O236" s="190">
        <v>2035</v>
      </c>
      <c r="P236" s="182">
        <v>1126</v>
      </c>
      <c r="Q236" s="183">
        <v>786</v>
      </c>
      <c r="R236" s="184">
        <v>1389</v>
      </c>
      <c r="S236" s="185">
        <v>1061</v>
      </c>
      <c r="T236" s="182">
        <v>159</v>
      </c>
      <c r="U236" s="186">
        <v>204</v>
      </c>
      <c r="V236" s="184">
        <v>829</v>
      </c>
      <c r="W236" s="191">
        <v>1330</v>
      </c>
      <c r="X236" s="182">
        <v>1030</v>
      </c>
      <c r="Y236" s="186">
        <v>308</v>
      </c>
      <c r="Z236" s="184">
        <v>2045</v>
      </c>
      <c r="AA236" s="182">
        <v>2441</v>
      </c>
      <c r="AB236" s="156">
        <f t="shared" si="2999"/>
        <v>14262</v>
      </c>
      <c r="AC236" s="157">
        <f t="shared" si="3000"/>
        <v>14244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6.0728744939271252E-2</v>
      </c>
      <c r="BK236" s="129">
        <f t="shared" ref="BK236" si="3247">C236/C250</f>
        <v>5.9994266759490558E-2</v>
      </c>
      <c r="BL236" s="130">
        <f t="shared" ref="BL236" si="3248">D236/D250</f>
        <v>5.778111910643325E-2</v>
      </c>
      <c r="BM236" s="131">
        <f t="shared" ref="BM236" si="3249">E236/E250</f>
        <v>4.9469604243166057E-2</v>
      </c>
      <c r="BN236" s="128">
        <f t="shared" ref="BN236" si="3250">F236/F250</f>
        <v>5.4198473282442747E-2</v>
      </c>
      <c r="BO236" s="129">
        <f t="shared" ref="BO236" si="3251">G236/G250</f>
        <v>3.9691151919866441E-2</v>
      </c>
      <c r="BP236" s="130">
        <f t="shared" ref="BP236" si="3252">H236/H250</f>
        <v>5.8458542014468561E-2</v>
      </c>
      <c r="BQ236" s="131">
        <f t="shared" ref="BQ236" si="3253">I236/I250</f>
        <v>4.7962617727525844E-2</v>
      </c>
      <c r="BR236" s="128">
        <f t="shared" ref="BR236" si="3254">J236/J250</f>
        <v>4.7428189712758854E-2</v>
      </c>
      <c r="BS236" s="129">
        <f t="shared" ref="BS236" si="3255">K236/K250</f>
        <v>4.4493392070484583E-2</v>
      </c>
      <c r="BT236" s="130">
        <f t="shared" ref="BT236" si="3256">L236/L250</f>
        <v>4.3981481481481483E-2</v>
      </c>
      <c r="BU236" s="128">
        <f t="shared" ref="BU236" si="3257">M236/M250</f>
        <v>6.5288713910761159E-2</v>
      </c>
      <c r="BV236" s="132">
        <f t="shared" ref="BV236" si="3258">N236/N250</f>
        <v>4.7571619531884782E-2</v>
      </c>
      <c r="BW236" s="133">
        <f t="shared" ref="BW236" si="3259">O236/O250</f>
        <v>5.8888213675955668E-2</v>
      </c>
      <c r="BX236" s="128">
        <f t="shared" ref="BX236" si="3260">P236/P250</f>
        <v>5.7613589848546871E-2</v>
      </c>
      <c r="BY236" s="129">
        <f t="shared" ref="BY236" si="3261">Q236/Q250</f>
        <v>5.016914533733325E-2</v>
      </c>
      <c r="BZ236" s="130">
        <f t="shared" ref="BZ236" si="3262">R236/R250</f>
        <v>5.6330602644172278E-2</v>
      </c>
      <c r="CA236" s="131">
        <f t="shared" ref="CA236" si="3263">S236/S250</f>
        <v>5.0270065384250925E-2</v>
      </c>
      <c r="CB236" s="128">
        <f t="shared" ref="CB236" si="3264">T236/T250</f>
        <v>3.5223748338502434E-2</v>
      </c>
      <c r="CC236" s="129">
        <f t="shared" ref="CC236" si="3265">U236/U250</f>
        <v>4.9647116086639083E-2</v>
      </c>
      <c r="CD236" s="130">
        <f t="shared" ref="CD236" si="3266">V236/V250</f>
        <v>4.1735890852338517E-2</v>
      </c>
      <c r="CE236" s="131">
        <f t="shared" ref="CE236" si="3267">W236/W250</f>
        <v>6.2137918146140905E-2</v>
      </c>
      <c r="CF236" s="128">
        <f t="shared" ref="CF236" si="3268">X236/X250</f>
        <v>5.6584079547327366E-2</v>
      </c>
      <c r="CG236" s="129">
        <f t="shared" ref="CG236" si="3269">Y236/Y250</f>
        <v>3.7685060565275909E-2</v>
      </c>
      <c r="CH236" s="130">
        <f t="shared" ref="CH236" si="3270">Z236/Z250</f>
        <v>5.8250491355000426E-2</v>
      </c>
      <c r="CI236" s="128">
        <f t="shared" ref="CI236" si="3271">AA236/AA250</f>
        <v>6.0149820117293383E-2</v>
      </c>
      <c r="CJ236" s="134">
        <f t="shared" ref="CJ236" si="3272">AB236/AB250</f>
        <v>5.3595586687911492E-2</v>
      </c>
      <c r="CK236" s="135">
        <f t="shared" ref="CK236" si="3273">AC236/AC250</f>
        <v>5.377854295034433E-2</v>
      </c>
    </row>
    <row r="237" spans="1:89" ht="14.25" thickTop="1" thickBot="1" x14ac:dyDescent="0.25">
      <c r="A237" s="136" t="s">
        <v>27</v>
      </c>
      <c r="B237" s="192">
        <v>1243</v>
      </c>
      <c r="C237" s="176">
        <v>1674</v>
      </c>
      <c r="D237" s="177">
        <v>551</v>
      </c>
      <c r="E237" s="178">
        <v>525</v>
      </c>
      <c r="F237" s="175">
        <v>936</v>
      </c>
      <c r="G237" s="179">
        <v>1119</v>
      </c>
      <c r="H237" s="177">
        <v>2098</v>
      </c>
      <c r="I237" s="178">
        <v>2537</v>
      </c>
      <c r="J237" s="175">
        <v>227</v>
      </c>
      <c r="K237" s="176">
        <v>225</v>
      </c>
      <c r="L237" s="177">
        <v>710</v>
      </c>
      <c r="M237" s="175">
        <v>888</v>
      </c>
      <c r="N237" s="180">
        <v>1985</v>
      </c>
      <c r="O237" s="193">
        <v>1800</v>
      </c>
      <c r="P237" s="175">
        <v>1150</v>
      </c>
      <c r="Q237" s="176">
        <v>688</v>
      </c>
      <c r="R237" s="177">
        <v>1333</v>
      </c>
      <c r="S237" s="178">
        <v>1020</v>
      </c>
      <c r="T237" s="175">
        <v>248</v>
      </c>
      <c r="U237" s="179">
        <v>125</v>
      </c>
      <c r="V237" s="177">
        <v>1057</v>
      </c>
      <c r="W237" s="194">
        <v>1225</v>
      </c>
      <c r="X237" s="175">
        <v>924</v>
      </c>
      <c r="Y237" s="179">
        <v>320</v>
      </c>
      <c r="Z237" s="177">
        <v>2037</v>
      </c>
      <c r="AA237" s="175">
        <v>2333</v>
      </c>
      <c r="AB237" s="156">
        <f t="shared" si="2999"/>
        <v>14499</v>
      </c>
      <c r="AC237" s="157">
        <f t="shared" si="3000"/>
        <v>14479</v>
      </c>
      <c r="AE237" s="229" t="s">
        <v>13</v>
      </c>
      <c r="AF237" s="20">
        <f t="shared" ref="AF237:BG237" si="3274">SUM(AF234:AF236)</f>
        <v>2898</v>
      </c>
      <c r="AG237" s="21">
        <f t="shared" si="3274"/>
        <v>4440</v>
      </c>
      <c r="AH237" s="20">
        <f t="shared" si="3274"/>
        <v>1153</v>
      </c>
      <c r="AI237" s="21">
        <f t="shared" si="3274"/>
        <v>1928</v>
      </c>
      <c r="AJ237" s="20">
        <f t="shared" si="3274"/>
        <v>1936</v>
      </c>
      <c r="AK237" s="21">
        <f t="shared" si="3274"/>
        <v>5359</v>
      </c>
      <c r="AL237" s="20">
        <f t="shared" si="3274"/>
        <v>5065</v>
      </c>
      <c r="AM237" s="21">
        <f t="shared" si="3274"/>
        <v>7662</v>
      </c>
      <c r="AN237" s="20">
        <f t="shared" si="3274"/>
        <v>1047</v>
      </c>
      <c r="AO237" s="21">
        <f t="shared" si="3274"/>
        <v>387</v>
      </c>
      <c r="AP237" s="20">
        <f t="shared" si="3274"/>
        <v>3176</v>
      </c>
      <c r="AQ237" s="21">
        <f t="shared" si="3274"/>
        <v>1543</v>
      </c>
      <c r="AR237" s="20">
        <f t="shared" si="3274"/>
        <v>6599</v>
      </c>
      <c r="AS237" s="21">
        <f t="shared" si="3274"/>
        <v>4437</v>
      </c>
      <c r="AT237" s="20">
        <f t="shared" si="3274"/>
        <v>3140</v>
      </c>
      <c r="AU237" s="21">
        <f t="shared" si="3274"/>
        <v>2323</v>
      </c>
      <c r="AV237" s="20">
        <f t="shared" si="3274"/>
        <v>3877</v>
      </c>
      <c r="AW237" s="21">
        <f t="shared" si="3274"/>
        <v>3730</v>
      </c>
      <c r="AX237" s="20">
        <f t="shared" si="3274"/>
        <v>1014</v>
      </c>
      <c r="AY237" s="21">
        <f t="shared" si="3274"/>
        <v>352</v>
      </c>
      <c r="AZ237" s="20">
        <f t="shared" si="3274"/>
        <v>3791</v>
      </c>
      <c r="BA237" s="21">
        <f t="shared" si="3274"/>
        <v>2812</v>
      </c>
      <c r="BB237" s="20">
        <f t="shared" si="3274"/>
        <v>3471</v>
      </c>
      <c r="BC237" s="21">
        <f t="shared" si="3274"/>
        <v>1014</v>
      </c>
      <c r="BD237" s="20">
        <f t="shared" si="3274"/>
        <v>5593</v>
      </c>
      <c r="BE237" s="21">
        <f t="shared" si="3274"/>
        <v>6988</v>
      </c>
      <c r="BF237" s="160">
        <f t="shared" si="3274"/>
        <v>42760</v>
      </c>
      <c r="BG237" s="161">
        <f t="shared" si="3274"/>
        <v>42975</v>
      </c>
      <c r="BI237" s="136" t="s">
        <v>27</v>
      </c>
      <c r="BJ237" s="128">
        <f>B237/B250</f>
        <v>6.1370593463019651E-2</v>
      </c>
      <c r="BK237" s="129">
        <f t="shared" ref="BK237" si="3275">C237/C250</f>
        <v>6.855317580572505E-2</v>
      </c>
      <c r="BL237" s="130">
        <f t="shared" ref="BL237" si="3276">D237/D250</f>
        <v>5.917731715175599E-2</v>
      </c>
      <c r="BM237" s="131">
        <f t="shared" ref="BM237" si="3277">E237/E250</f>
        <v>5.3549571603427173E-2</v>
      </c>
      <c r="BN237" s="128">
        <f t="shared" ref="BN237" si="3278">F237/F250</f>
        <v>4.7633587786259542E-2</v>
      </c>
      <c r="BO237" s="129">
        <f t="shared" ref="BO237" si="3279">G237/G250</f>
        <v>4.6702838063439063E-2</v>
      </c>
      <c r="BP237" s="130">
        <f t="shared" ref="BP237" si="3280">H237/H250</f>
        <v>5.8375069560378405E-2</v>
      </c>
      <c r="BQ237" s="131">
        <f t="shared" ref="BQ237" si="3281">I237/I250</f>
        <v>6.1424109628840519E-2</v>
      </c>
      <c r="BR237" s="128">
        <f t="shared" ref="BR237" si="3282">J237/J250</f>
        <v>5.0545535515475394E-2</v>
      </c>
      <c r="BS237" s="129">
        <f t="shared" ref="BS237" si="3283">K237/K250</f>
        <v>4.9559471365638763E-2</v>
      </c>
      <c r="BT237" s="130">
        <f t="shared" ref="BT237" si="3284">L237/L250</f>
        <v>4.3250487329434699E-2</v>
      </c>
      <c r="BU237" s="128">
        <f t="shared" ref="BU237" si="3285">M237/M250</f>
        <v>5.826771653543307E-2</v>
      </c>
      <c r="BV237" s="132">
        <f t="shared" ref="BV237" si="3286">N237/N250</f>
        <v>5.2027363510077841E-2</v>
      </c>
      <c r="BW237" s="133">
        <f t="shared" ref="BW237" si="3287">O237/O250</f>
        <v>5.2087854848511153E-2</v>
      </c>
      <c r="BX237" s="128">
        <f t="shared" ref="BX237" si="3288">P237/P250</f>
        <v>5.8841588211215719E-2</v>
      </c>
      <c r="BY237" s="129">
        <f t="shared" ref="BY237" si="3289">Q237/Q250</f>
        <v>4.3913959277462181E-2</v>
      </c>
      <c r="BZ237" s="130">
        <f t="shared" ref="BZ237" si="3290">R237/R250</f>
        <v>5.4059534431016305E-2</v>
      </c>
      <c r="CA237" s="131">
        <f t="shared" ref="CA237" si="3291">S237/S250</f>
        <v>4.8327489813323223E-2</v>
      </c>
      <c r="CB237" s="128">
        <f t="shared" ref="CB237" si="3292">T237/T250</f>
        <v>5.4940186087727071E-2</v>
      </c>
      <c r="CC237" s="129">
        <f t="shared" ref="CC237" si="3293">U237/U250</f>
        <v>3.0421027013871987E-2</v>
      </c>
      <c r="CD237" s="130">
        <f t="shared" ref="CD237" si="3294">V237/V250</f>
        <v>5.3214519458289283E-2</v>
      </c>
      <c r="CE237" s="131">
        <f t="shared" ref="CE237" si="3295">W237/W250</f>
        <v>5.7232293029340311E-2</v>
      </c>
      <c r="CF237" s="128">
        <f t="shared" ref="CF237" si="3296">X237/X250</f>
        <v>5.0760863593913089E-2</v>
      </c>
      <c r="CG237" s="129">
        <f t="shared" ref="CG237" si="3297">Y237/Y250</f>
        <v>3.9153309678208736E-2</v>
      </c>
      <c r="CH237" s="130">
        <f t="shared" ref="CH237" si="3298">Z237/Z250</f>
        <v>5.8022616572193576E-2</v>
      </c>
      <c r="CI237" s="128">
        <f t="shared" ref="CI237" si="3299">AA237/AA250</f>
        <v>5.7488541718003057E-2</v>
      </c>
      <c r="CJ237" s="134">
        <f t="shared" ref="CJ237" si="3300">AB237/AB250</f>
        <v>5.4486215915581879E-2</v>
      </c>
      <c r="CK237" s="135">
        <f t="shared" ref="CK237" si="3301">AC237/AC250</f>
        <v>5.4665790745439168E-2</v>
      </c>
    </row>
    <row r="238" spans="1:89" ht="13.5" thickTop="1" x14ac:dyDescent="0.2">
      <c r="A238" s="145" t="s">
        <v>28</v>
      </c>
      <c r="B238" s="189">
        <v>1195</v>
      </c>
      <c r="C238" s="183">
        <v>1549</v>
      </c>
      <c r="D238" s="184">
        <v>577</v>
      </c>
      <c r="E238" s="185">
        <v>489</v>
      </c>
      <c r="F238" s="182">
        <v>918</v>
      </c>
      <c r="G238" s="186">
        <v>1499</v>
      </c>
      <c r="H238" s="184">
        <v>2124</v>
      </c>
      <c r="I238" s="185">
        <v>2659</v>
      </c>
      <c r="J238" s="182">
        <v>334</v>
      </c>
      <c r="K238" s="183">
        <v>183</v>
      </c>
      <c r="L238" s="184">
        <v>1196</v>
      </c>
      <c r="M238" s="182">
        <v>816</v>
      </c>
      <c r="N238" s="187">
        <v>2367</v>
      </c>
      <c r="O238" s="190">
        <v>1811</v>
      </c>
      <c r="P238" s="182">
        <v>1327</v>
      </c>
      <c r="Q238" s="183">
        <v>826</v>
      </c>
      <c r="R238" s="184">
        <v>1403</v>
      </c>
      <c r="S238" s="185">
        <v>1352</v>
      </c>
      <c r="T238" s="182">
        <v>334</v>
      </c>
      <c r="U238" s="186">
        <v>110</v>
      </c>
      <c r="V238" s="184">
        <v>1323</v>
      </c>
      <c r="W238" s="191">
        <v>1191</v>
      </c>
      <c r="X238" s="182">
        <v>1163</v>
      </c>
      <c r="Y238" s="186">
        <v>348</v>
      </c>
      <c r="Z238" s="184">
        <v>2269</v>
      </c>
      <c r="AA238" s="182">
        <v>2826</v>
      </c>
      <c r="AB238" s="156">
        <f t="shared" si="2999"/>
        <v>16530</v>
      </c>
      <c r="AC238" s="157">
        <f t="shared" si="3000"/>
        <v>15659</v>
      </c>
      <c r="BI238" s="145" t="s">
        <v>28</v>
      </c>
      <c r="BJ238" s="128">
        <f>B238/B250</f>
        <v>5.9000691221487114E-2</v>
      </c>
      <c r="BK238" s="129">
        <f t="shared" ref="BK238" si="3302">C238/C250</f>
        <v>6.3434211065154178E-2</v>
      </c>
      <c r="BL238" s="130">
        <f t="shared" ref="BL238" si="3303">D238/D250</f>
        <v>6.1969713242401463E-2</v>
      </c>
      <c r="BM238" s="131">
        <f t="shared" ref="BM238" si="3304">E238/E250</f>
        <v>4.9877600979192166E-2</v>
      </c>
      <c r="BN238" s="128">
        <f t="shared" ref="BN238" si="3305">F238/F250</f>
        <v>4.6717557251908397E-2</v>
      </c>
      <c r="BO238" s="129">
        <f t="shared" ref="BO238" si="3306">G238/G250</f>
        <v>6.256260434056761E-2</v>
      </c>
      <c r="BP238" s="130">
        <f t="shared" ref="BP238" si="3307">H238/H250</f>
        <v>5.909849749582638E-2</v>
      </c>
      <c r="BQ238" s="131">
        <f t="shared" ref="BQ238" si="3308">I238/I250</f>
        <v>6.4377890225891576E-2</v>
      </c>
      <c r="BR238" s="128">
        <f t="shared" ref="BR238" si="3309">J238/J250</f>
        <v>7.4370964150523272E-2</v>
      </c>
      <c r="BS238" s="129">
        <f t="shared" ref="BS238" si="3310">K238/K250</f>
        <v>4.0308370044052862E-2</v>
      </c>
      <c r="BT238" s="130">
        <f t="shared" ref="BT238" si="3311">L238/L250</f>
        <v>7.2855750487329438E-2</v>
      </c>
      <c r="BU238" s="128">
        <f t="shared" ref="BU238" si="3312">M238/M250</f>
        <v>5.3543307086614172E-2</v>
      </c>
      <c r="BV238" s="132">
        <f t="shared" ref="BV238" si="3313">N238/N250</f>
        <v>6.2039682331664611E-2</v>
      </c>
      <c r="BW238" s="133">
        <f t="shared" ref="BW238" si="3314">O238/O250</f>
        <v>5.2406169517029838E-2</v>
      </c>
      <c r="BX238" s="128">
        <f t="shared" ref="BX238" si="3315">P238/P250</f>
        <v>6.7898076135898489E-2</v>
      </c>
      <c r="BY238" s="129">
        <f t="shared" ref="BY238" si="3316">Q238/Q250</f>
        <v>5.2722282504627564E-2</v>
      </c>
      <c r="BZ238" s="130">
        <f t="shared" ref="BZ238" si="3317">R238/R250</f>
        <v>5.6898369697461273E-2</v>
      </c>
      <c r="CA238" s="131">
        <f t="shared" ref="CA238" si="3318">S238/S250</f>
        <v>6.4057613948640194E-2</v>
      </c>
      <c r="CB238" s="128">
        <f t="shared" ref="CB238" si="3319">T238/T250</f>
        <v>7.3992024811696949E-2</v>
      </c>
      <c r="CC238" s="129">
        <f t="shared" ref="CC238" si="3320">U238/U250</f>
        <v>2.6770503772207351E-2</v>
      </c>
      <c r="CD238" s="130">
        <f t="shared" ref="CD238" si="3321">V238/V250</f>
        <v>6.6606252831898499E-2</v>
      </c>
      <c r="CE238" s="131">
        <f t="shared" ref="CE238" si="3322">W238/W250</f>
        <v>5.5643804896281068E-2</v>
      </c>
      <c r="CF238" s="128">
        <f t="shared" ref="CF238" si="3323">X238/X250</f>
        <v>6.3890567488875463E-2</v>
      </c>
      <c r="CG238" s="129">
        <f t="shared" ref="CG238" si="3324">Y238/Y250</f>
        <v>4.2579224275052001E-2</v>
      </c>
      <c r="CH238" s="130">
        <f t="shared" ref="CH238" si="3325">Z238/Z250</f>
        <v>6.4630985273592165E-2</v>
      </c>
      <c r="CI238" s="128">
        <f t="shared" ref="CI238" si="3326">AA238/AA250</f>
        <v>6.9636784781430192E-2</v>
      </c>
      <c r="CJ238" s="134">
        <f t="shared" ref="CJ238" si="3327">AB238/AB250</f>
        <v>6.2118570183086315E-2</v>
      </c>
      <c r="CK238" s="135">
        <f t="shared" ref="CK238" si="3328">AC238/AC250</f>
        <v>5.9120907333574967E-2</v>
      </c>
    </row>
    <row r="239" spans="1:89" x14ac:dyDescent="0.2">
      <c r="A239" s="136" t="s">
        <v>29</v>
      </c>
      <c r="B239" s="192">
        <v>1332</v>
      </c>
      <c r="C239" s="176">
        <v>1916</v>
      </c>
      <c r="D239" s="177">
        <v>783</v>
      </c>
      <c r="E239" s="178">
        <v>599</v>
      </c>
      <c r="F239" s="175">
        <v>1045</v>
      </c>
      <c r="G239" s="179">
        <v>2377</v>
      </c>
      <c r="H239" s="177">
        <v>2402</v>
      </c>
      <c r="I239" s="178">
        <v>3358</v>
      </c>
      <c r="J239" s="175">
        <v>571</v>
      </c>
      <c r="K239" s="176">
        <v>179</v>
      </c>
      <c r="L239" s="177">
        <v>1747</v>
      </c>
      <c r="M239" s="175">
        <v>813</v>
      </c>
      <c r="N239" s="180">
        <v>3000</v>
      </c>
      <c r="O239" s="193">
        <v>2052</v>
      </c>
      <c r="P239" s="175">
        <v>1762</v>
      </c>
      <c r="Q239" s="176">
        <v>975</v>
      </c>
      <c r="R239" s="177">
        <v>1956</v>
      </c>
      <c r="S239" s="178">
        <v>1680</v>
      </c>
      <c r="T239" s="175">
        <v>543</v>
      </c>
      <c r="U239" s="179">
        <v>168</v>
      </c>
      <c r="V239" s="177">
        <v>1851</v>
      </c>
      <c r="W239" s="194">
        <v>1379</v>
      </c>
      <c r="X239" s="175">
        <v>1789</v>
      </c>
      <c r="Y239" s="179">
        <v>496</v>
      </c>
      <c r="Z239" s="177">
        <v>2470</v>
      </c>
      <c r="AA239" s="175">
        <v>3442</v>
      </c>
      <c r="AB239" s="156">
        <f t="shared" si="2999"/>
        <v>21251</v>
      </c>
      <c r="AC239" s="157">
        <f t="shared" si="3000"/>
        <v>19434</v>
      </c>
      <c r="BI239" s="136" t="s">
        <v>29</v>
      </c>
      <c r="BJ239" s="128">
        <f>B239/B250</f>
        <v>6.5764787202527902E-2</v>
      </c>
      <c r="BK239" s="129">
        <f t="shared" ref="BK239" si="3329">C239/C250</f>
        <v>7.8463491543470251E-2</v>
      </c>
      <c r="BL239" s="130">
        <f t="shared" ref="BL239" si="3330">D239/D250</f>
        <v>8.4094082268284825E-2</v>
      </c>
      <c r="BM239" s="131">
        <f t="shared" ref="BM239" si="3331">E239/E250</f>
        <v>6.1097511219910243E-2</v>
      </c>
      <c r="BN239" s="128">
        <f t="shared" ref="BN239" si="3332">F239/F250</f>
        <v>5.3180661577608146E-2</v>
      </c>
      <c r="BO239" s="129">
        <f t="shared" ref="BO239" si="3333">G239/G250</f>
        <v>9.920701168614357E-2</v>
      </c>
      <c r="BP239" s="130">
        <f t="shared" ref="BP239" si="3334">H239/H250</f>
        <v>6.6833611574846963E-2</v>
      </c>
      <c r="BQ239" s="131">
        <f t="shared" ref="BQ239" si="3335">I239/I250</f>
        <v>8.1301600368012011E-2</v>
      </c>
      <c r="BR239" s="128">
        <f t="shared" ref="BR239" si="3336">J239/J250</f>
        <v>0.12714317523936763</v>
      </c>
      <c r="BS239" s="129">
        <f t="shared" ref="BS239" si="3337">K239/K250</f>
        <v>3.9427312775330396E-2</v>
      </c>
      <c r="BT239" s="130">
        <f t="shared" ref="BT239" si="3338">L239/L250</f>
        <v>0.10642056530214425</v>
      </c>
      <c r="BU239" s="128">
        <f t="shared" ref="BU239" si="3339">M239/M250</f>
        <v>5.3346456692913387E-2</v>
      </c>
      <c r="BV239" s="132">
        <f t="shared" ref="BV239" si="3340">N239/N250</f>
        <v>7.8630776085759968E-2</v>
      </c>
      <c r="BW239" s="133">
        <f t="shared" ref="BW239" si="3341">O239/O250</f>
        <v>5.938015452730272E-2</v>
      </c>
      <c r="BX239" s="128">
        <f t="shared" ref="BX239" si="3342">P239/P250</f>
        <v>9.0155546459271388E-2</v>
      </c>
      <c r="BY239" s="129">
        <f t="shared" ref="BY239" si="3343">Q239/Q250</f>
        <v>6.2232718452798874E-2</v>
      </c>
      <c r="BZ239" s="130">
        <f t="shared" ref="BZ239" si="3344">R239/R250</f>
        <v>7.9325168302376514E-2</v>
      </c>
      <c r="CA239" s="131">
        <f t="shared" ref="CA239" si="3345">S239/S250</f>
        <v>7.9598218516061789E-2</v>
      </c>
      <c r="CB239" s="128">
        <f t="shared" ref="CB239" si="3346">T239/T250</f>
        <v>0.1202924235711121</v>
      </c>
      <c r="CC239" s="129">
        <f t="shared" ref="CC239" si="3347">U239/U250</f>
        <v>4.0885860306643949E-2</v>
      </c>
      <c r="CD239" s="130">
        <f t="shared" ref="CD239" si="3348">V239/V250</f>
        <v>9.3188340129889746E-2</v>
      </c>
      <c r="CE239" s="131">
        <f t="shared" ref="CE239" si="3349">W239/W250</f>
        <v>6.4427209867314525E-2</v>
      </c>
      <c r="CF239" s="128">
        <f t="shared" ref="CF239" si="3350">X239/X250</f>
        <v>9.8280503213755976E-2</v>
      </c>
      <c r="CG239" s="129">
        <f t="shared" ref="CG239" si="3351">Y239/Y250</f>
        <v>6.0687630001223541E-2</v>
      </c>
      <c r="CH239" s="130">
        <f t="shared" ref="CH239" si="3352">Z239/Z250</f>
        <v>7.0356339191614214E-2</v>
      </c>
      <c r="CI239" s="128">
        <f t="shared" ref="CI239" si="3353">AA239/AA250</f>
        <v>8.4815928244049085E-2</v>
      </c>
      <c r="CJ239" s="134">
        <f t="shared" ref="CJ239" si="3354">AB239/AB250</f>
        <v>7.9859754081111151E-2</v>
      </c>
      <c r="CK239" s="135">
        <f t="shared" ref="CK239" si="3355">AC239/AC250</f>
        <v>7.3373504893077202E-2</v>
      </c>
    </row>
    <row r="240" spans="1:89" x14ac:dyDescent="0.2">
      <c r="A240" s="145" t="s">
        <v>30</v>
      </c>
      <c r="B240" s="189">
        <v>1475</v>
      </c>
      <c r="C240" s="183">
        <v>2347</v>
      </c>
      <c r="D240" s="184">
        <v>652</v>
      </c>
      <c r="E240" s="185">
        <v>981</v>
      </c>
      <c r="F240" s="182">
        <v>1058</v>
      </c>
      <c r="G240" s="186">
        <v>2934</v>
      </c>
      <c r="H240" s="184">
        <v>2581</v>
      </c>
      <c r="I240" s="185">
        <v>4072</v>
      </c>
      <c r="J240" s="182">
        <v>574</v>
      </c>
      <c r="K240" s="183">
        <v>188</v>
      </c>
      <c r="L240" s="184">
        <v>1632</v>
      </c>
      <c r="M240" s="182">
        <v>772</v>
      </c>
      <c r="N240" s="187">
        <v>3674</v>
      </c>
      <c r="O240" s="190">
        <v>2275</v>
      </c>
      <c r="P240" s="182">
        <v>1686</v>
      </c>
      <c r="Q240" s="183">
        <v>1093</v>
      </c>
      <c r="R240" s="184">
        <v>2073</v>
      </c>
      <c r="S240" s="185">
        <v>1847</v>
      </c>
      <c r="T240" s="182">
        <v>590</v>
      </c>
      <c r="U240" s="186">
        <v>150</v>
      </c>
      <c r="V240" s="184">
        <v>1900</v>
      </c>
      <c r="W240" s="191">
        <v>1462</v>
      </c>
      <c r="X240" s="182">
        <v>1879</v>
      </c>
      <c r="Y240" s="186">
        <v>493</v>
      </c>
      <c r="Z240" s="184">
        <v>2783</v>
      </c>
      <c r="AA240" s="182">
        <v>3718</v>
      </c>
      <c r="AB240" s="156">
        <f t="shared" si="2999"/>
        <v>22557</v>
      </c>
      <c r="AC240" s="157">
        <f t="shared" si="3000"/>
        <v>22332</v>
      </c>
      <c r="BI240" s="145" t="s">
        <v>30</v>
      </c>
      <c r="BJ240" s="128">
        <f>B240/B250</f>
        <v>7.2825120963760245E-2</v>
      </c>
      <c r="BK240" s="129">
        <f t="shared" ref="BK240" si="3356">C240/C250</f>
        <v>9.61136819689586E-2</v>
      </c>
      <c r="BL240" s="130">
        <f t="shared" ref="BL240" si="3357">D240/D250</f>
        <v>7.0024701965417255E-2</v>
      </c>
      <c r="BM240" s="131">
        <f t="shared" ref="BM240" si="3358">E240/E250</f>
        <v>0.10006119951040392</v>
      </c>
      <c r="BN240" s="128">
        <f t="shared" ref="BN240" si="3359">F240/F250</f>
        <v>5.3842239185750637E-2</v>
      </c>
      <c r="BO240" s="129">
        <f t="shared" ref="BO240" si="3360">G240/G250</f>
        <v>0.12245409015025041</v>
      </c>
      <c r="BP240" s="130">
        <f t="shared" ref="BP240" si="3361">H240/H250</f>
        <v>7.1814134668892596E-2</v>
      </c>
      <c r="BQ240" s="131">
        <f t="shared" ref="BQ240" si="3362">I240/I250</f>
        <v>9.8588480255671504E-2</v>
      </c>
      <c r="BR240" s="128">
        <f t="shared" ref="BR240" si="3363">J240/J250</f>
        <v>0.1278111779113783</v>
      </c>
      <c r="BS240" s="129">
        <f t="shared" ref="BS240" si="3364">K240/K250</f>
        <v>4.1409691629955947E-2</v>
      </c>
      <c r="BT240" s="130">
        <f t="shared" ref="BT240" si="3365">L240/L250</f>
        <v>9.9415204678362568E-2</v>
      </c>
      <c r="BU240" s="128">
        <f t="shared" ref="BU240" si="3366">M240/M250</f>
        <v>5.0656167979002624E-2</v>
      </c>
      <c r="BV240" s="132">
        <f t="shared" ref="BV240" si="3367">N240/N250</f>
        <v>9.6296490446360711E-2</v>
      </c>
      <c r="BW240" s="133">
        <f t="shared" ref="BW240" si="3368">O240/O250</f>
        <v>6.5833260989090495E-2</v>
      </c>
      <c r="BX240" s="128">
        <f t="shared" ref="BX240" si="3369">P240/P250</f>
        <v>8.6266884977486691E-2</v>
      </c>
      <c r="BY240" s="129">
        <f t="shared" ref="BY240" si="3370">Q240/Q250</f>
        <v>6.9764473096317101E-2</v>
      </c>
      <c r="BZ240" s="130">
        <f t="shared" ref="BZ240" si="3371">R240/R250</f>
        <v>8.4070078676291668E-2</v>
      </c>
      <c r="CA240" s="131">
        <f t="shared" ref="CA240" si="3372">S240/S250</f>
        <v>8.7510660475694113E-2</v>
      </c>
      <c r="CB240" s="128">
        <f t="shared" ref="CB240" si="3373">T240/T250</f>
        <v>0.13070447496677004</v>
      </c>
      <c r="CC240" s="129">
        <f t="shared" ref="CC240" si="3374">U240/U250</f>
        <v>3.6505232416646383E-2</v>
      </c>
      <c r="CD240" s="130">
        <f t="shared" ref="CD240" si="3375">V240/V250</f>
        <v>9.5655238382923016E-2</v>
      </c>
      <c r="CE240" s="131">
        <f t="shared" ref="CE240" si="3376">W240/W250</f>
        <v>6.8304989721547374E-2</v>
      </c>
      <c r="CF240" s="128">
        <f t="shared" ref="CF240" si="3377">X240/X250</f>
        <v>0.10322474317420205</v>
      </c>
      <c r="CG240" s="129">
        <f t="shared" ref="CG240" si="3378">Y240/Y250</f>
        <v>6.0320567722990333E-2</v>
      </c>
      <c r="CH240" s="130">
        <f t="shared" ref="CH240" si="3379">Z240/Z250</f>
        <v>7.9271940068932123E-2</v>
      </c>
      <c r="CI240" s="128">
        <f t="shared" ref="CI240" si="3380">AA240/AA250</f>
        <v>9.1616973042235469E-2</v>
      </c>
      <c r="CJ240" s="134">
        <f t="shared" ref="CJ240" si="3381">AB240/AB250</f>
        <v>8.4767609656374948E-2</v>
      </c>
      <c r="CK240" s="135">
        <f t="shared" ref="CK240" si="3382">AC240/AC250</f>
        <v>8.431496919173613E-2</v>
      </c>
    </row>
    <row r="241" spans="1:89" x14ac:dyDescent="0.2">
      <c r="A241" s="136" t="s">
        <v>31</v>
      </c>
      <c r="B241" s="192">
        <v>1423</v>
      </c>
      <c r="C241" s="176">
        <v>2093</v>
      </c>
      <c r="D241" s="177">
        <v>501</v>
      </c>
      <c r="E241" s="178">
        <v>947</v>
      </c>
      <c r="F241" s="175">
        <v>878</v>
      </c>
      <c r="G241" s="179">
        <v>2425</v>
      </c>
      <c r="H241" s="177">
        <v>2484</v>
      </c>
      <c r="I241" s="178">
        <v>3590</v>
      </c>
      <c r="J241" s="175">
        <v>473</v>
      </c>
      <c r="K241" s="176">
        <v>199</v>
      </c>
      <c r="L241" s="177">
        <v>1544</v>
      </c>
      <c r="M241" s="175">
        <v>771</v>
      </c>
      <c r="N241" s="180">
        <v>2925</v>
      </c>
      <c r="O241" s="193">
        <v>2162</v>
      </c>
      <c r="P241" s="175">
        <v>1454</v>
      </c>
      <c r="Q241" s="176">
        <v>1230</v>
      </c>
      <c r="R241" s="177">
        <v>1804</v>
      </c>
      <c r="S241" s="178">
        <v>1883</v>
      </c>
      <c r="T241" s="175">
        <v>424</v>
      </c>
      <c r="U241" s="179">
        <v>202</v>
      </c>
      <c r="V241" s="177">
        <v>1891</v>
      </c>
      <c r="W241" s="194">
        <v>1350</v>
      </c>
      <c r="X241" s="175">
        <v>1592</v>
      </c>
      <c r="Y241" s="179">
        <v>521</v>
      </c>
      <c r="Z241" s="177">
        <v>2810</v>
      </c>
      <c r="AA241" s="175">
        <v>3270</v>
      </c>
      <c r="AB241" s="156">
        <f t="shared" si="2999"/>
        <v>20203</v>
      </c>
      <c r="AC241" s="157">
        <f t="shared" si="3000"/>
        <v>20643</v>
      </c>
      <c r="BI241" s="136" t="s">
        <v>31</v>
      </c>
      <c r="BJ241" s="128">
        <f>B241/B250</f>
        <v>7.0257726868766662E-2</v>
      </c>
      <c r="BK241" s="129">
        <f t="shared" ref="BK241" si="3383">C241/C250</f>
        <v>8.5711945616118598E-2</v>
      </c>
      <c r="BL241" s="130">
        <f t="shared" ref="BL241" si="3384">D241/D250</f>
        <v>5.3807324669745464E-2</v>
      </c>
      <c r="BM241" s="131">
        <f t="shared" ref="BM241" si="3385">E241/E250</f>
        <v>9.6593227254181971E-2</v>
      </c>
      <c r="BN241" s="128">
        <f t="shared" ref="BN241" si="3386">F241/F250</f>
        <v>4.4681933842239188E-2</v>
      </c>
      <c r="BO241" s="129">
        <f t="shared" ref="BO241" si="3387">G241/G250</f>
        <v>0.10121035058430718</v>
      </c>
      <c r="BP241" s="130">
        <f t="shared" ref="BP241" si="3388">H241/H250</f>
        <v>6.9115191986644411E-2</v>
      </c>
      <c r="BQ241" s="131">
        <f t="shared" ref="BQ241" si="3389">I241/I250</f>
        <v>8.6918625765682878E-2</v>
      </c>
      <c r="BR241" s="128">
        <f t="shared" ref="BR241" si="3390">J241/J250</f>
        <v>0.10532175462035182</v>
      </c>
      <c r="BS241" s="129">
        <f t="shared" ref="BS241" si="3391">K241/K250</f>
        <v>4.3832599118942731E-2</v>
      </c>
      <c r="BT241" s="130">
        <f t="shared" ref="BT241" si="3392">L241/L250</f>
        <v>9.4054580896686155E-2</v>
      </c>
      <c r="BU241" s="128">
        <f t="shared" ref="BU241" si="3393">M241/M250</f>
        <v>5.059055118110236E-2</v>
      </c>
      <c r="BV241" s="132">
        <f t="shared" ref="BV241" si="3394">N241/N250</f>
        <v>7.6665006683615963E-2</v>
      </c>
      <c r="BW241" s="133">
        <f t="shared" ref="BW241" si="3395">O241/O250</f>
        <v>6.2563301212489514E-2</v>
      </c>
      <c r="BX241" s="128">
        <f t="shared" ref="BX241" si="3396">P241/P250</f>
        <v>7.4396234138354486E-2</v>
      </c>
      <c r="BY241" s="129">
        <f t="shared" ref="BY241" si="3397">Q241/Q250</f>
        <v>7.8508967894300119E-2</v>
      </c>
      <c r="BZ241" s="130">
        <f t="shared" ref="BZ241" si="3398">R241/R250</f>
        <v>7.3160840295238866E-2</v>
      </c>
      <c r="CA241" s="131">
        <f t="shared" ref="CA241" si="3399">S241/S250</f>
        <v>8.9216336586752584E-2</v>
      </c>
      <c r="CB241" s="128">
        <f t="shared" ref="CB241" si="3400">T241/T250</f>
        <v>9.3929995569339828E-2</v>
      </c>
      <c r="CC241" s="129">
        <f t="shared" ref="CC241" si="3401">U241/U250</f>
        <v>4.9160379654417136E-2</v>
      </c>
      <c r="CD241" s="130">
        <f t="shared" ref="CD241" si="3402">V241/V250</f>
        <v>9.5202134622161802E-2</v>
      </c>
      <c r="CE241" s="131">
        <f t="shared" ref="CE241" si="3403">W241/W250</f>
        <v>6.3072322930293398E-2</v>
      </c>
      <c r="CF241" s="128">
        <f t="shared" ref="CF241" si="3404">X241/X250</f>
        <v>8.7458111300335109E-2</v>
      </c>
      <c r="CG241" s="129">
        <f t="shared" ref="CG241" si="3405">Y241/Y250</f>
        <v>6.3746482319833597E-2</v>
      </c>
      <c r="CH241" s="130">
        <f t="shared" ref="CH241" si="3406">Z241/Z250</f>
        <v>8.0041017460905237E-2</v>
      </c>
      <c r="CI241" s="128">
        <f t="shared" ref="CI241" si="3407">AA241/AA250</f>
        <v>8.0577595978512648E-2</v>
      </c>
      <c r="CJ241" s="134">
        <f t="shared" ref="CJ241" si="3408">AB241/AB250</f>
        <v>7.5921444247361927E-2</v>
      </c>
      <c r="CK241" s="135">
        <f t="shared" ref="CK241" si="3409">AC241/AC250</f>
        <v>7.793811163465024E-2</v>
      </c>
    </row>
    <row r="242" spans="1:89" x14ac:dyDescent="0.2">
      <c r="A242" s="145" t="s">
        <v>32</v>
      </c>
      <c r="B242" s="189">
        <v>1352</v>
      </c>
      <c r="C242" s="183">
        <v>2024</v>
      </c>
      <c r="D242" s="184">
        <v>442</v>
      </c>
      <c r="E242" s="185">
        <v>813</v>
      </c>
      <c r="F242" s="182">
        <v>803</v>
      </c>
      <c r="G242" s="186">
        <v>2240</v>
      </c>
      <c r="H242" s="184">
        <v>2408</v>
      </c>
      <c r="I242" s="185">
        <v>3372</v>
      </c>
      <c r="J242" s="182">
        <v>323</v>
      </c>
      <c r="K242" s="183">
        <v>162</v>
      </c>
      <c r="L242" s="184">
        <v>1316</v>
      </c>
      <c r="M242" s="182">
        <v>617</v>
      </c>
      <c r="N242" s="187">
        <v>2903</v>
      </c>
      <c r="O242" s="190">
        <v>1995</v>
      </c>
      <c r="P242" s="182">
        <v>936</v>
      </c>
      <c r="Q242" s="183">
        <v>1086</v>
      </c>
      <c r="R242" s="184">
        <v>1309</v>
      </c>
      <c r="S242" s="185">
        <v>1611</v>
      </c>
      <c r="T242" s="182">
        <v>236</v>
      </c>
      <c r="U242" s="186">
        <v>199</v>
      </c>
      <c r="V242" s="184">
        <v>1767</v>
      </c>
      <c r="W242" s="191">
        <v>1074</v>
      </c>
      <c r="X242" s="182">
        <v>1110</v>
      </c>
      <c r="Y242" s="186">
        <v>492</v>
      </c>
      <c r="Z242" s="184">
        <v>2506</v>
      </c>
      <c r="AA242" s="182">
        <v>2805</v>
      </c>
      <c r="AB242" s="156">
        <f t="shared" si="2999"/>
        <v>17411</v>
      </c>
      <c r="AC242" s="157">
        <f t="shared" si="3000"/>
        <v>18490</v>
      </c>
      <c r="BI242" s="145" t="s">
        <v>32</v>
      </c>
      <c r="BJ242" s="128">
        <f>B242/B250</f>
        <v>6.6752246469833118E-2</v>
      </c>
      <c r="BK242" s="129">
        <f t="shared" ref="BK242" si="3410">C242/C250</f>
        <v>8.2886277079323473E-2</v>
      </c>
      <c r="BL242" s="130">
        <f t="shared" ref="BL242" si="3411">D242/D250</f>
        <v>4.7470733540973045E-2</v>
      </c>
      <c r="BM242" s="131">
        <f t="shared" ref="BM242" si="3412">E242/E250</f>
        <v>8.292533659730722E-2</v>
      </c>
      <c r="BN242" s="128">
        <f t="shared" ref="BN242" si="3413">F242/F250</f>
        <v>4.0865139949109418E-2</v>
      </c>
      <c r="BO242" s="129">
        <f t="shared" ref="BO242" si="3414">G242/G250</f>
        <v>9.3489148580968282E-2</v>
      </c>
      <c r="BP242" s="130">
        <f t="shared" ref="BP242" si="3415">H242/H250</f>
        <v>6.7000556483027274E-2</v>
      </c>
      <c r="BQ242" s="131">
        <f t="shared" ref="BQ242" si="3416">I242/I250</f>
        <v>8.1640558797181809E-2</v>
      </c>
      <c r="BR242" s="128">
        <f t="shared" ref="BR242" si="3417">J242/J250</f>
        <v>7.1921621019817417E-2</v>
      </c>
      <c r="BS242" s="129">
        <f t="shared" ref="BS242" si="3418">K242/K250</f>
        <v>3.5682819383259914E-2</v>
      </c>
      <c r="BT242" s="130">
        <f t="shared" ref="BT242" si="3419">L242/L250</f>
        <v>8.0165692007797273E-2</v>
      </c>
      <c r="BU242" s="128">
        <f t="shared" ref="BU242" si="3420">M242/M250</f>
        <v>4.0485564304461943E-2</v>
      </c>
      <c r="BV242" s="132">
        <f t="shared" ref="BV242" si="3421">N242/N250</f>
        <v>7.608838099232039E-2</v>
      </c>
      <c r="BW242" s="133">
        <f t="shared" ref="BW242" si="3422">O242/O250</f>
        <v>5.7730705790433198E-2</v>
      </c>
      <c r="BX242" s="128">
        <f t="shared" ref="BX242" si="3423">P242/P250</f>
        <v>4.7891936144085143E-2</v>
      </c>
      <c r="BY242" s="129">
        <f t="shared" ref="BY242" si="3424">Q242/Q250</f>
        <v>6.9317674092040593E-2</v>
      </c>
      <c r="BZ242" s="130">
        <f t="shared" ref="BZ242" si="3425">R242/R250</f>
        <v>5.3086219482520888E-2</v>
      </c>
      <c r="CA242" s="131">
        <f t="shared" ref="CA242" si="3426">S242/S250</f>
        <v>7.6329005969866387E-2</v>
      </c>
      <c r="CB242" s="128">
        <f t="shared" ref="CB242" si="3427">T242/T250</f>
        <v>5.2281789986708016E-2</v>
      </c>
      <c r="CC242" s="129">
        <f t="shared" ref="CC242" si="3428">U242/U250</f>
        <v>4.8430275006084204E-2</v>
      </c>
      <c r="CD242" s="130">
        <f t="shared" ref="CD242" si="3429">V242/V250</f>
        <v>8.8959371696118408E-2</v>
      </c>
      <c r="CE242" s="131">
        <f t="shared" ref="CE242" si="3430">W242/W250</f>
        <v>5.0177536908988976E-2</v>
      </c>
      <c r="CF242" s="128">
        <f t="shared" ref="CF242" si="3431">X242/X250</f>
        <v>6.0978959512168321E-2</v>
      </c>
      <c r="CG242" s="129">
        <f t="shared" ref="CG242" si="3432">Y242/Y250</f>
        <v>6.0198213630245932E-2</v>
      </c>
      <c r="CH242" s="130">
        <f t="shared" ref="CH242" si="3433">Z242/Z250</f>
        <v>7.1381775714245019E-2</v>
      </c>
      <c r="CI242" s="128">
        <f t="shared" ref="CI242" si="3434">AA242/AA250</f>
        <v>6.911931398156819E-2</v>
      </c>
      <c r="CJ242" s="134">
        <f t="shared" ref="CJ242" si="3435">AB242/AB250</f>
        <v>6.5429305835312507E-2</v>
      </c>
      <c r="CK242" s="135">
        <f t="shared" ref="CK242" si="3436">AC242/AC250</f>
        <v>6.9809411622568568E-2</v>
      </c>
    </row>
    <row r="243" spans="1:89" x14ac:dyDescent="0.2">
      <c r="A243" s="136" t="s">
        <v>33</v>
      </c>
      <c r="B243" s="192">
        <v>1140</v>
      </c>
      <c r="C243" s="176">
        <v>1436</v>
      </c>
      <c r="D243" s="177">
        <v>349</v>
      </c>
      <c r="E243" s="178">
        <v>594</v>
      </c>
      <c r="F243" s="175">
        <v>788</v>
      </c>
      <c r="G243" s="179">
        <v>1611</v>
      </c>
      <c r="H243" s="177">
        <v>1841</v>
      </c>
      <c r="I243" s="178">
        <v>2664</v>
      </c>
      <c r="J243" s="175">
        <v>293</v>
      </c>
      <c r="K243" s="176">
        <v>101</v>
      </c>
      <c r="L243" s="177">
        <v>973</v>
      </c>
      <c r="M243" s="175">
        <v>488</v>
      </c>
      <c r="N243" s="180">
        <v>2046</v>
      </c>
      <c r="O243" s="193">
        <v>1769</v>
      </c>
      <c r="P243" s="175">
        <v>583</v>
      </c>
      <c r="Q243" s="176">
        <v>1115</v>
      </c>
      <c r="R243" s="177">
        <v>975</v>
      </c>
      <c r="S243" s="178">
        <v>1416</v>
      </c>
      <c r="T243" s="175">
        <v>156</v>
      </c>
      <c r="U243" s="179">
        <v>177</v>
      </c>
      <c r="V243" s="177">
        <v>1392</v>
      </c>
      <c r="W243" s="194">
        <v>831</v>
      </c>
      <c r="X243" s="175">
        <v>661</v>
      </c>
      <c r="Y243" s="179">
        <v>429</v>
      </c>
      <c r="Z243" s="177">
        <v>2155</v>
      </c>
      <c r="AA243" s="175">
        <v>2266</v>
      </c>
      <c r="AB243" s="156">
        <f t="shared" si="2999"/>
        <v>13352</v>
      </c>
      <c r="AC243" s="157">
        <f t="shared" si="3000"/>
        <v>14897</v>
      </c>
      <c r="BI243" s="136" t="s">
        <v>33</v>
      </c>
      <c r="BJ243" s="128">
        <f>B243/B250</f>
        <v>5.6285178236397747E-2</v>
      </c>
      <c r="BK243" s="129">
        <f t="shared" ref="BK243" si="3437">C243/C250</f>
        <v>5.8806666939678121E-2</v>
      </c>
      <c r="BL243" s="130">
        <f t="shared" ref="BL243" si="3438">D243/D250</f>
        <v>3.7482547524433467E-2</v>
      </c>
      <c r="BM243" s="131">
        <f t="shared" ref="BM243" si="3439">E243/E250</f>
        <v>6.0587515299877603E-2</v>
      </c>
      <c r="BN243" s="128">
        <f t="shared" ref="BN243" si="3440">F243/F250</f>
        <v>4.0101781170483464E-2</v>
      </c>
      <c r="BO243" s="129">
        <f t="shared" ref="BO243" si="3441">G243/G250</f>
        <v>6.7237061769616024E-2</v>
      </c>
      <c r="BP243" s="130">
        <f t="shared" ref="BP243" si="3442">H243/H250</f>
        <v>5.1224262659988869E-2</v>
      </c>
      <c r="BQ243" s="131">
        <f t="shared" ref="BQ243" si="3443">I243/I250</f>
        <v>6.4498946807737934E-2</v>
      </c>
      <c r="BR243" s="128">
        <f t="shared" ref="BR243" si="3444">J243/J250</f>
        <v>6.5241594299710534E-2</v>
      </c>
      <c r="BS243" s="129">
        <f t="shared" ref="BS243" si="3445">K243/K250</f>
        <v>2.2246696035242292E-2</v>
      </c>
      <c r="BT243" s="130">
        <f t="shared" ref="BT243" si="3446">L243/L250</f>
        <v>5.9271442495126704E-2</v>
      </c>
      <c r="BU243" s="128">
        <f t="shared" ref="BU243" si="3447">M243/M250</f>
        <v>3.2020997375328084E-2</v>
      </c>
      <c r="BV243" s="132">
        <f t="shared" ref="BV243" si="3448">N243/N250</f>
        <v>5.3626189290488298E-2</v>
      </c>
      <c r="BW243" s="133">
        <f t="shared" ref="BW243" si="3449">O243/O250</f>
        <v>5.1190786237231244E-2</v>
      </c>
      <c r="BX243" s="128">
        <f t="shared" ref="BX243" si="3450">P243/P250</f>
        <v>2.9830126893164142E-2</v>
      </c>
      <c r="BY243" s="129">
        <f t="shared" ref="BY243" si="3451">Q243/Q250</f>
        <v>7.1168698538328967E-2</v>
      </c>
      <c r="BZ243" s="130">
        <f t="shared" ref="BZ243" si="3452">R243/R250</f>
        <v>3.9540919782626326E-2</v>
      </c>
      <c r="CA243" s="131">
        <f t="shared" ref="CA243" si="3453">S243/S250</f>
        <v>6.7089927034966357E-2</v>
      </c>
      <c r="CB243" s="128">
        <f t="shared" ref="CB243" si="3454">T243/T250</f>
        <v>3.4559149313247675E-2</v>
      </c>
      <c r="CC243" s="129">
        <f t="shared" ref="CC243" si="3455">U243/U250</f>
        <v>4.3076174251642736E-2</v>
      </c>
      <c r="CD243" s="130">
        <f t="shared" ref="CD243" si="3456">V243/V250</f>
        <v>7.0080048331067818E-2</v>
      </c>
      <c r="CE243" s="131">
        <f t="shared" ref="CE243" si="3457">W243/W250</f>
        <v>3.8824518781536164E-2</v>
      </c>
      <c r="CF243" s="128">
        <f t="shared" ref="CF243" si="3458">X243/X250</f>
        <v>3.6312695709498431E-2</v>
      </c>
      <c r="CG243" s="129">
        <f t="shared" ref="CG243" si="3459">Y243/Y250</f>
        <v>5.2489905787348586E-2</v>
      </c>
      <c r="CH243" s="130">
        <f t="shared" ref="CH243" si="3460">Z243/Z250</f>
        <v>6.1383769618594583E-2</v>
      </c>
      <c r="CI243" s="128">
        <f t="shared" ref="CI243" si="3461">AA243/AA250</f>
        <v>5.5837563451776651E-2</v>
      </c>
      <c r="CJ243" s="134">
        <f t="shared" ref="CJ243" si="3462">AB243/AB250</f>
        <v>5.017587108799567E-2</v>
      </c>
      <c r="CK243" s="135">
        <f t="shared" ref="CK243" si="3463">AC243/AC250</f>
        <v>5.6243959163948289E-2</v>
      </c>
    </row>
    <row r="244" spans="1:89" x14ac:dyDescent="0.2">
      <c r="A244" s="145" t="s">
        <v>34</v>
      </c>
      <c r="B244" s="189">
        <v>369</v>
      </c>
      <c r="C244" s="183">
        <v>870</v>
      </c>
      <c r="D244" s="184">
        <v>154</v>
      </c>
      <c r="E244" s="185">
        <v>487</v>
      </c>
      <c r="F244" s="182">
        <v>287</v>
      </c>
      <c r="G244" s="186">
        <v>1230</v>
      </c>
      <c r="H244" s="184">
        <v>913</v>
      </c>
      <c r="I244" s="185">
        <v>1971</v>
      </c>
      <c r="J244" s="182">
        <v>266</v>
      </c>
      <c r="K244" s="183">
        <v>81</v>
      </c>
      <c r="L244" s="184">
        <v>809</v>
      </c>
      <c r="M244" s="182">
        <v>284</v>
      </c>
      <c r="N244" s="187">
        <v>1766</v>
      </c>
      <c r="O244" s="190">
        <v>1261</v>
      </c>
      <c r="P244" s="182">
        <v>459</v>
      </c>
      <c r="Q244" s="183">
        <v>906</v>
      </c>
      <c r="R244" s="184">
        <v>600</v>
      </c>
      <c r="S244" s="185">
        <v>1055</v>
      </c>
      <c r="T244" s="182">
        <v>106</v>
      </c>
      <c r="U244" s="186">
        <v>171</v>
      </c>
      <c r="V244" s="184">
        <v>1201</v>
      </c>
      <c r="W244" s="191">
        <v>717</v>
      </c>
      <c r="X244" s="182">
        <v>427</v>
      </c>
      <c r="Y244" s="186">
        <v>315</v>
      </c>
      <c r="Z244" s="184">
        <v>1433</v>
      </c>
      <c r="AA244" s="182">
        <v>1588</v>
      </c>
      <c r="AB244" s="156">
        <f t="shared" si="2999"/>
        <v>8790</v>
      </c>
      <c r="AC244" s="157">
        <f t="shared" si="3000"/>
        <v>10936</v>
      </c>
      <c r="BI244" s="145" t="s">
        <v>34</v>
      </c>
      <c r="BJ244" s="128">
        <f>B244/B250</f>
        <v>1.8218623481781375E-2</v>
      </c>
      <c r="BK244" s="129">
        <f t="shared" ref="BK244" si="3464">C244/C250</f>
        <v>3.5627994594373234E-2</v>
      </c>
      <c r="BL244" s="130">
        <f t="shared" ref="BL244" si="3465">D244/D250</f>
        <v>1.6539576844592417E-2</v>
      </c>
      <c r="BM244" s="131">
        <f t="shared" ref="BM244" si="3466">E244/E250</f>
        <v>4.9673602611179112E-2</v>
      </c>
      <c r="BN244" s="128">
        <f t="shared" ref="BN244" si="3467">F244/F250</f>
        <v>1.460559796437659E-2</v>
      </c>
      <c r="BO244" s="129">
        <f t="shared" ref="BO244" si="3468">G244/G250</f>
        <v>5.1335559265442407E-2</v>
      </c>
      <c r="BP244" s="130">
        <f t="shared" ref="BP244" si="3469">H244/H250</f>
        <v>2.540345019476906E-2</v>
      </c>
      <c r="BQ244" s="131">
        <f t="shared" ref="BQ244" si="3470">I244/I250</f>
        <v>4.7720504563833137E-2</v>
      </c>
      <c r="BR244" s="128">
        <f t="shared" ref="BR244" si="3471">J244/J250</f>
        <v>5.9229570251614343E-2</v>
      </c>
      <c r="BS244" s="129">
        <f t="shared" ref="BS244" si="3472">K244/K250</f>
        <v>1.7841409691629957E-2</v>
      </c>
      <c r="BT244" s="130">
        <f t="shared" ref="BT244" si="3473">L244/L250</f>
        <v>4.9281189083820662E-2</v>
      </c>
      <c r="BU244" s="128">
        <f t="shared" ref="BU244" si="3474">M244/M250</f>
        <v>1.863517060367454E-2</v>
      </c>
      <c r="BV244" s="132">
        <f t="shared" ref="BV244" si="3475">N244/N250</f>
        <v>4.628731685581737E-2</v>
      </c>
      <c r="BW244" s="133">
        <f t="shared" ref="BW244" si="3476">O244/O250</f>
        <v>3.6490436091095868E-2</v>
      </c>
      <c r="BX244" s="128">
        <f t="shared" ref="BX244" si="3477">P244/P250</f>
        <v>2.3485468686041754E-2</v>
      </c>
      <c r="BY244" s="129">
        <f t="shared" ref="BY244" si="3478">Q244/Q250</f>
        <v>5.7828556839216186E-2</v>
      </c>
      <c r="BZ244" s="130">
        <f t="shared" ref="BZ244" si="3479">R244/R250</f>
        <v>2.4332873712385433E-2</v>
      </c>
      <c r="CA244" s="131">
        <f t="shared" ref="CA244" si="3480">S244/S250</f>
        <v>4.9985786032407845E-2</v>
      </c>
      <c r="CB244" s="128">
        <f t="shared" ref="CB244" si="3481">T244/T250</f>
        <v>2.3482498892334957E-2</v>
      </c>
      <c r="CC244" s="129">
        <f t="shared" ref="CC244" si="3482">U244/U250</f>
        <v>4.1615964954976881E-2</v>
      </c>
      <c r="CD244" s="130">
        <f t="shared" ref="CD244" si="3483">V244/V250</f>
        <v>6.0464179630468712E-2</v>
      </c>
      <c r="CE244" s="131">
        <f t="shared" ref="CE244" si="3484">W244/W250</f>
        <v>3.3498411511866943E-2</v>
      </c>
      <c r="CF244" s="128">
        <f t="shared" ref="CF244" si="3485">X244/X250</f>
        <v>2.3457671812338626E-2</v>
      </c>
      <c r="CG244" s="129">
        <f t="shared" ref="CG244" si="3486">Y244/Y250</f>
        <v>3.8541539214486727E-2</v>
      </c>
      <c r="CH244" s="130">
        <f t="shared" ref="CH244" si="3487">Z244/Z250</f>
        <v>4.0818070470276586E-2</v>
      </c>
      <c r="CI244" s="128">
        <f t="shared" ref="CI244" si="3488">AA244/AA250</f>
        <v>3.9130649056231828E-2</v>
      </c>
      <c r="CJ244" s="134">
        <f t="shared" ref="CJ244" si="3489">AB244/AB250</f>
        <v>3.3032197937648437E-2</v>
      </c>
      <c r="CK244" s="135">
        <f t="shared" ref="CK244" si="3490">AC244/AC250</f>
        <v>4.1289114413434816E-2</v>
      </c>
    </row>
    <row r="245" spans="1:89" x14ac:dyDescent="0.2">
      <c r="A245" s="136" t="s">
        <v>35</v>
      </c>
      <c r="B245" s="192">
        <v>0</v>
      </c>
      <c r="C245" s="176">
        <v>422</v>
      </c>
      <c r="D245" s="177">
        <v>2</v>
      </c>
      <c r="E245" s="178">
        <v>283</v>
      </c>
      <c r="F245" s="175">
        <v>15</v>
      </c>
      <c r="G245" s="179">
        <v>715</v>
      </c>
      <c r="H245" s="177">
        <v>132</v>
      </c>
      <c r="I245" s="178">
        <v>879</v>
      </c>
      <c r="J245" s="175">
        <v>55</v>
      </c>
      <c r="K245" s="176">
        <v>59</v>
      </c>
      <c r="L245" s="177">
        <v>540</v>
      </c>
      <c r="M245" s="175">
        <v>72</v>
      </c>
      <c r="N245" s="180">
        <v>457</v>
      </c>
      <c r="O245" s="193">
        <v>283</v>
      </c>
      <c r="P245" s="175">
        <v>89</v>
      </c>
      <c r="Q245" s="176">
        <v>229</v>
      </c>
      <c r="R245" s="177">
        <v>158</v>
      </c>
      <c r="S245" s="178">
        <v>134</v>
      </c>
      <c r="T245" s="175">
        <v>7</v>
      </c>
      <c r="U245" s="179">
        <v>12</v>
      </c>
      <c r="V245" s="177">
        <v>359</v>
      </c>
      <c r="W245" s="194">
        <v>24</v>
      </c>
      <c r="X245" s="175">
        <v>53</v>
      </c>
      <c r="Y245" s="179">
        <v>5</v>
      </c>
      <c r="Z245" s="177">
        <v>65</v>
      </c>
      <c r="AA245" s="175">
        <v>31</v>
      </c>
      <c r="AB245" s="156">
        <f t="shared" si="2999"/>
        <v>1932</v>
      </c>
      <c r="AC245" s="157">
        <f t="shared" si="3000"/>
        <v>3148</v>
      </c>
      <c r="BI245" s="136" t="s">
        <v>35</v>
      </c>
      <c r="BJ245" s="128">
        <f>B245/B250</f>
        <v>0</v>
      </c>
      <c r="BK245" s="129">
        <f t="shared" ref="BK245" si="3491">C245/C250</f>
        <v>1.7281624964167248E-2</v>
      </c>
      <c r="BL245" s="130">
        <f t="shared" ref="BL245" si="3492">D245/D250</f>
        <v>2.14799699280421E-4</v>
      </c>
      <c r="BM245" s="131">
        <f t="shared" ref="BM245" si="3493">E245/E250</f>
        <v>2.886576907384741E-2</v>
      </c>
      <c r="BN245" s="128">
        <f t="shared" ref="BN245" si="3494">F245/F250</f>
        <v>7.6335877862595419E-4</v>
      </c>
      <c r="BO245" s="129">
        <f t="shared" ref="BO245" si="3495">G245/G250</f>
        <v>2.9841402337228713E-2</v>
      </c>
      <c r="BP245" s="130">
        <f t="shared" ref="BP245" si="3496">H245/H250</f>
        <v>3.6727879799666112E-3</v>
      </c>
      <c r="BQ245" s="131">
        <f t="shared" ref="BQ245" si="3497">I245/I250</f>
        <v>2.1281747088589206E-2</v>
      </c>
      <c r="BR245" s="128">
        <f t="shared" ref="BR245" si="3498">J245/J250</f>
        <v>1.2246715653529281E-2</v>
      </c>
      <c r="BS245" s="129">
        <f t="shared" ref="BS245" si="3499">K245/K250</f>
        <v>1.2995594713656388E-2</v>
      </c>
      <c r="BT245" s="130">
        <f t="shared" ref="BT245" si="3500">L245/L250</f>
        <v>3.2894736842105261E-2</v>
      </c>
      <c r="BU245" s="128">
        <f t="shared" ref="BU245" si="3501">M245/M250</f>
        <v>4.7244094488188976E-3</v>
      </c>
      <c r="BV245" s="132">
        <f t="shared" ref="BV245" si="3502">N245/N250</f>
        <v>1.1978088223730768E-2</v>
      </c>
      <c r="BW245" s="133">
        <f t="shared" ref="BW245" si="3503">O245/O250</f>
        <v>8.1893682900714762E-3</v>
      </c>
      <c r="BX245" s="128">
        <f t="shared" ref="BX245" si="3504">P245/P250</f>
        <v>4.5538272615636508E-3</v>
      </c>
      <c r="BY245" s="129">
        <f t="shared" ref="BY245" si="3505">Q245/Q250</f>
        <v>1.4616710282759942E-2</v>
      </c>
      <c r="BZ245" s="130">
        <f t="shared" ref="BZ245" si="3506">R245/R250</f>
        <v>6.4076567442614973E-3</v>
      </c>
      <c r="CA245" s="131">
        <f t="shared" ref="CA245" si="3507">S245/S250</f>
        <v>6.3489055244954039E-3</v>
      </c>
      <c r="CB245" s="128">
        <f t="shared" ref="CB245" si="3508">T245/T250</f>
        <v>1.5507310589277803E-3</v>
      </c>
      <c r="CC245" s="129">
        <f t="shared" ref="CC245" si="3509">U245/U250</f>
        <v>2.9204185933317107E-3</v>
      </c>
      <c r="CD245" s="130">
        <f t="shared" ref="CD245" si="3510">V245/V250</f>
        <v>1.8073805568141772E-2</v>
      </c>
      <c r="CE245" s="131">
        <f t="shared" ref="CE245" si="3511">W245/W250</f>
        <v>1.1212857409829938E-3</v>
      </c>
      <c r="CF245" s="128">
        <f t="shared" ref="CF245" si="3512">X245/X250</f>
        <v>2.9116079767071363E-3</v>
      </c>
      <c r="CG245" s="129">
        <f t="shared" ref="CG245" si="3513">Y245/Y250</f>
        <v>6.1177046372201151E-4</v>
      </c>
      <c r="CH245" s="130">
        <f t="shared" ref="CH245" si="3514">Z245/Z250</f>
        <v>1.851482610305637E-3</v>
      </c>
      <c r="CI245" s="128">
        <f t="shared" ref="CI245" si="3515">AA245/AA250</f>
        <v>7.6388546646296391E-4</v>
      </c>
      <c r="CJ245" s="134">
        <f t="shared" ref="CJ245" si="3516">AB245/AB250</f>
        <v>7.260319273667438E-3</v>
      </c>
      <c r="CK245" s="135">
        <f t="shared" ref="CK245" si="3517">AC245/AC250</f>
        <v>1.1885344931738553E-2</v>
      </c>
    </row>
    <row r="246" spans="1:89" x14ac:dyDescent="0.2">
      <c r="A246" s="145" t="s">
        <v>36</v>
      </c>
      <c r="B246" s="189"/>
      <c r="C246" s="183"/>
      <c r="D246" s="184"/>
      <c r="E246" s="185"/>
      <c r="F246" s="182"/>
      <c r="G246" s="186"/>
      <c r="H246" s="184"/>
      <c r="I246" s="185"/>
      <c r="J246" s="182"/>
      <c r="K246" s="186"/>
      <c r="L246" s="184"/>
      <c r="M246" s="182"/>
      <c r="N246" s="187"/>
      <c r="O246" s="190"/>
      <c r="P246" s="182"/>
      <c r="Q246" s="186"/>
      <c r="R246" s="184"/>
      <c r="S246" s="185"/>
      <c r="T246" s="182"/>
      <c r="U246" s="186"/>
      <c r="V246" s="184"/>
      <c r="W246" s="185"/>
      <c r="X246" s="182"/>
      <c r="Y246" s="186"/>
      <c r="Z246" s="184"/>
      <c r="AA246" s="182"/>
      <c r="AB246" s="156">
        <f t="shared" si="2999"/>
        <v>0</v>
      </c>
      <c r="AC246" s="157">
        <f t="shared" si="3000"/>
        <v>0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0</v>
      </c>
      <c r="BU246" s="128">
        <f t="shared" ref="BU246" si="3528">M246/M250</f>
        <v>0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0</v>
      </c>
      <c r="CK246" s="135">
        <f t="shared" ref="CK246" si="3544">AC246/AC250</f>
        <v>0</v>
      </c>
    </row>
    <row r="247" spans="1:89" x14ac:dyDescent="0.2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29" t="s">
        <v>13</v>
      </c>
      <c r="B250" s="20">
        <f t="shared" ref="B250" si="3629">SUM(B227:B249)</f>
        <v>20254</v>
      </c>
      <c r="C250" s="21">
        <f t="shared" ref="C250" si="3630">SUM(C227:C249)</f>
        <v>24419</v>
      </c>
      <c r="D250" s="20">
        <f t="shared" ref="D250" si="3631">SUM(D227:D249)</f>
        <v>9311</v>
      </c>
      <c r="E250" s="21">
        <f t="shared" ref="E250" si="3632">SUM(E227:E249)</f>
        <v>9804</v>
      </c>
      <c r="F250" s="20">
        <f t="shared" ref="F250" si="3633">SUM(F227:F249)</f>
        <v>19650</v>
      </c>
      <c r="G250" s="21">
        <f t="shared" ref="G250" si="3634">SUM(G227:G249)</f>
        <v>23960</v>
      </c>
      <c r="H250" s="20">
        <f t="shared" ref="H250" si="3635">SUM(H227:H249)</f>
        <v>35940</v>
      </c>
      <c r="I250" s="21">
        <f t="shared" ref="I250" si="3636">SUM(I227:I249)</f>
        <v>41303</v>
      </c>
      <c r="J250" s="20">
        <f t="shared" ref="J250" si="3637">SUM(J227:J249)</f>
        <v>4491</v>
      </c>
      <c r="K250" s="21">
        <f t="shared" ref="K250" si="3638">SUM(K227:K249)</f>
        <v>4540</v>
      </c>
      <c r="L250" s="20">
        <f t="shared" ref="L250" si="3639">SUM(L227:L249)</f>
        <v>16416</v>
      </c>
      <c r="M250" s="21">
        <f t="shared" ref="M250" si="3640">SUM(M227:M249)</f>
        <v>15240</v>
      </c>
      <c r="N250" s="20">
        <f t="shared" ref="N250" si="3641">SUM(N227:N249)</f>
        <v>38153</v>
      </c>
      <c r="O250" s="21">
        <f t="shared" ref="O250" si="3642">SUM(O227:O249)</f>
        <v>34557</v>
      </c>
      <c r="P250" s="20">
        <f t="shared" ref="P250" si="3643">SUM(P227:P249)</f>
        <v>19544</v>
      </c>
      <c r="Q250" s="21">
        <f t="shared" ref="Q250" si="3644">SUM(Q227:Q249)</f>
        <v>15667</v>
      </c>
      <c r="R250" s="20">
        <f t="shared" ref="R250" si="3645">SUM(R227:R249)</f>
        <v>24658</v>
      </c>
      <c r="S250" s="21">
        <f t="shared" ref="S250" si="3646">SUM(S227:S249)</f>
        <v>21106</v>
      </c>
      <c r="T250" s="20">
        <f t="shared" ref="T250" si="3647">SUM(T227:T249)</f>
        <v>4514</v>
      </c>
      <c r="U250" s="21">
        <f t="shared" ref="U250" si="3648">SUM(U227:U249)</f>
        <v>4109</v>
      </c>
      <c r="V250" s="20">
        <f t="shared" ref="V250" si="3649">SUM(V227:V249)</f>
        <v>19863</v>
      </c>
      <c r="W250" s="21">
        <f t="shared" ref="W250" si="3650">SUM(W227:W249)</f>
        <v>21404</v>
      </c>
      <c r="X250" s="20">
        <f t="shared" ref="X250" si="3651">SUM(X227:X249)</f>
        <v>18203</v>
      </c>
      <c r="Y250" s="21">
        <f t="shared" ref="Y250" si="3652">SUM(Y227:Y249)</f>
        <v>8173</v>
      </c>
      <c r="Z250" s="20">
        <f t="shared" ref="Z250" si="3653">SUM(Z227:Z249)</f>
        <v>35107</v>
      </c>
      <c r="AA250" s="21">
        <f t="shared" ref="AA250" si="3654">SUM(AA227:AA249)</f>
        <v>40582</v>
      </c>
      <c r="AB250" s="160">
        <f t="shared" ref="AB250:AC250" si="3655">SUM(AB226:AB249)</f>
        <v>266104</v>
      </c>
      <c r="AC250" s="161">
        <f t="shared" si="3655"/>
        <v>264864</v>
      </c>
      <c r="BI250" s="229" t="s">
        <v>13</v>
      </c>
      <c r="BJ250" s="154">
        <f>SUM(BJ226:BJ249)</f>
        <v>1</v>
      </c>
      <c r="BK250" s="155">
        <f t="shared" ref="BK250:CK250" si="3656">SUM(BK226:BK249)</f>
        <v>1</v>
      </c>
      <c r="BL250" s="154">
        <f t="shared" si="3656"/>
        <v>1</v>
      </c>
      <c r="BM250" s="155">
        <f t="shared" si="3656"/>
        <v>0.99999999999999989</v>
      </c>
      <c r="BN250" s="154">
        <f t="shared" si="3656"/>
        <v>1</v>
      </c>
      <c r="BO250" s="155">
        <f t="shared" si="3656"/>
        <v>1</v>
      </c>
      <c r="BP250" s="154">
        <f t="shared" si="3656"/>
        <v>1.0000000000000002</v>
      </c>
      <c r="BQ250" s="155">
        <f t="shared" si="3656"/>
        <v>1</v>
      </c>
      <c r="BR250" s="154">
        <f t="shared" si="3656"/>
        <v>1</v>
      </c>
      <c r="BS250" s="155">
        <f t="shared" si="3656"/>
        <v>1</v>
      </c>
      <c r="BT250" s="154">
        <f t="shared" si="3656"/>
        <v>1.0000000000000002</v>
      </c>
      <c r="BU250" s="155">
        <f t="shared" si="3656"/>
        <v>1</v>
      </c>
      <c r="BV250" s="154">
        <f t="shared" si="3656"/>
        <v>1</v>
      </c>
      <c r="BW250" s="155">
        <f t="shared" si="3656"/>
        <v>1.0000000000000002</v>
      </c>
      <c r="BX250" s="154">
        <f t="shared" si="3656"/>
        <v>1</v>
      </c>
      <c r="BY250" s="155">
        <f t="shared" si="3656"/>
        <v>0.99999999999999989</v>
      </c>
      <c r="BZ250" s="154">
        <f t="shared" si="3656"/>
        <v>1</v>
      </c>
      <c r="CA250" s="155">
        <f t="shared" si="3656"/>
        <v>0.99999999999999989</v>
      </c>
      <c r="CB250" s="154">
        <f t="shared" si="3656"/>
        <v>1.0000000000000002</v>
      </c>
      <c r="CC250" s="155">
        <f t="shared" si="3656"/>
        <v>1.0000000000000002</v>
      </c>
      <c r="CD250" s="154">
        <f t="shared" si="3656"/>
        <v>0.99999999999999989</v>
      </c>
      <c r="CE250" s="155">
        <f t="shared" si="3656"/>
        <v>1</v>
      </c>
      <c r="CF250" s="154">
        <f t="shared" si="3656"/>
        <v>1</v>
      </c>
      <c r="CG250" s="155">
        <f t="shared" si="3656"/>
        <v>0.99999999999999989</v>
      </c>
      <c r="CH250" s="154">
        <f t="shared" si="3656"/>
        <v>0.99999999999999989</v>
      </c>
      <c r="CI250" s="155">
        <f t="shared" si="3656"/>
        <v>1.0000000000000002</v>
      </c>
      <c r="CJ250" s="154">
        <f t="shared" si="3656"/>
        <v>0.99999999999999989</v>
      </c>
      <c r="CK250" s="155">
        <f t="shared" si="3656"/>
        <v>1.0000000000000002</v>
      </c>
    </row>
    <row r="251" spans="1:89" ht="13.5" thickTop="1" x14ac:dyDescent="0.2">
      <c r="A251" s="173"/>
    </row>
    <row r="253" spans="1:89" x14ac:dyDescent="0.2">
      <c r="A253" s="303">
        <f>+A222+1</f>
        <v>44843</v>
      </c>
      <c r="B253" s="303"/>
      <c r="C253" s="303"/>
      <c r="D253" s="303"/>
      <c r="BI253" s="308">
        <f>+BI222+1</f>
        <v>44843</v>
      </c>
      <c r="BJ253" s="308"/>
      <c r="BK253" s="308"/>
      <c r="BL253" s="308"/>
    </row>
    <row r="254" spans="1:89" ht="13.5" thickBot="1" x14ac:dyDescent="0.25">
      <c r="AE254" s="232" t="s">
        <v>84</v>
      </c>
    </row>
    <row r="255" spans="1:89" ht="14.25" thickTop="1" thickBot="1" x14ac:dyDescent="0.25">
      <c r="A255" s="299" t="s">
        <v>0</v>
      </c>
      <c r="B255" s="301" t="s">
        <v>1</v>
      </c>
      <c r="C255" s="302"/>
      <c r="D255" s="301" t="s">
        <v>2</v>
      </c>
      <c r="E255" s="302"/>
      <c r="F255" s="301" t="s">
        <v>3</v>
      </c>
      <c r="G255" s="302"/>
      <c r="H255" s="301" t="s">
        <v>4</v>
      </c>
      <c r="I255" s="302"/>
      <c r="J255" s="301" t="s">
        <v>5</v>
      </c>
      <c r="K255" s="302"/>
      <c r="L255" s="301" t="s">
        <v>6</v>
      </c>
      <c r="M255" s="302"/>
      <c r="N255" s="301" t="s">
        <v>7</v>
      </c>
      <c r="O255" s="302"/>
      <c r="P255" s="301" t="s">
        <v>8</v>
      </c>
      <c r="Q255" s="302"/>
      <c r="R255" s="301" t="s">
        <v>9</v>
      </c>
      <c r="S255" s="302"/>
      <c r="T255" s="301" t="s">
        <v>10</v>
      </c>
      <c r="U255" s="302"/>
      <c r="V255" s="301" t="s">
        <v>11</v>
      </c>
      <c r="W255" s="302"/>
      <c r="X255" s="301" t="s">
        <v>12</v>
      </c>
      <c r="Y255" s="302"/>
      <c r="Z255" s="304" t="s">
        <v>40</v>
      </c>
      <c r="AA255" s="305"/>
      <c r="AB255" s="306" t="s">
        <v>41</v>
      </c>
      <c r="AC255" s="307"/>
      <c r="AE255" s="299" t="s">
        <v>0</v>
      </c>
      <c r="AF255" s="301" t="s">
        <v>1</v>
      </c>
      <c r="AG255" s="302"/>
      <c r="AH255" s="301" t="s">
        <v>2</v>
      </c>
      <c r="AI255" s="302"/>
      <c r="AJ255" s="301" t="s">
        <v>3</v>
      </c>
      <c r="AK255" s="302"/>
      <c r="AL255" s="301" t="s">
        <v>4</v>
      </c>
      <c r="AM255" s="302"/>
      <c r="AN255" s="301" t="s">
        <v>5</v>
      </c>
      <c r="AO255" s="302"/>
      <c r="AP255" s="301" t="s">
        <v>6</v>
      </c>
      <c r="AQ255" s="302"/>
      <c r="AR255" s="301" t="s">
        <v>7</v>
      </c>
      <c r="AS255" s="302"/>
      <c r="AT255" s="301" t="s">
        <v>8</v>
      </c>
      <c r="AU255" s="302"/>
      <c r="AV255" s="301" t="s">
        <v>9</v>
      </c>
      <c r="AW255" s="302"/>
      <c r="AX255" s="301" t="s">
        <v>10</v>
      </c>
      <c r="AY255" s="302"/>
      <c r="AZ255" s="301" t="s">
        <v>11</v>
      </c>
      <c r="BA255" s="302"/>
      <c r="BB255" s="301" t="s">
        <v>12</v>
      </c>
      <c r="BC255" s="302"/>
      <c r="BD255" s="304" t="s">
        <v>40</v>
      </c>
      <c r="BE255" s="305"/>
      <c r="BF255" s="306" t="s">
        <v>41</v>
      </c>
      <c r="BG255" s="307"/>
      <c r="BI255" s="299" t="s">
        <v>0</v>
      </c>
      <c r="BJ255" s="301" t="s">
        <v>1</v>
      </c>
      <c r="BK255" s="302"/>
      <c r="BL255" s="301" t="s">
        <v>2</v>
      </c>
      <c r="BM255" s="302"/>
      <c r="BN255" s="301" t="s">
        <v>3</v>
      </c>
      <c r="BO255" s="302"/>
      <c r="BP255" s="301" t="s">
        <v>4</v>
      </c>
      <c r="BQ255" s="302"/>
      <c r="BR255" s="301" t="s">
        <v>5</v>
      </c>
      <c r="BS255" s="302"/>
      <c r="BT255" s="301" t="s">
        <v>6</v>
      </c>
      <c r="BU255" s="302"/>
      <c r="BV255" s="301" t="s">
        <v>7</v>
      </c>
      <c r="BW255" s="302"/>
      <c r="BX255" s="301" t="s">
        <v>8</v>
      </c>
      <c r="BY255" s="302"/>
      <c r="BZ255" s="301" t="s">
        <v>9</v>
      </c>
      <c r="CA255" s="302"/>
      <c r="CB255" s="301" t="s">
        <v>10</v>
      </c>
      <c r="CC255" s="302"/>
      <c r="CD255" s="301" t="s">
        <v>11</v>
      </c>
      <c r="CE255" s="302"/>
      <c r="CF255" s="301" t="s">
        <v>12</v>
      </c>
      <c r="CG255" s="302"/>
      <c r="CH255" s="304" t="s">
        <v>40</v>
      </c>
      <c r="CI255" s="305"/>
      <c r="CJ255" s="301" t="s">
        <v>41</v>
      </c>
      <c r="CK255" s="302"/>
    </row>
    <row r="256" spans="1:89" ht="15" thickTop="1" thickBot="1" x14ac:dyDescent="0.3">
      <c r="A256" s="300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0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0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635</v>
      </c>
      <c r="AG257" s="172">
        <f t="shared" ref="AG257:AV258" si="3657">SUMIF($A$9:$A$32,$AE257,C$257:C$280)</f>
        <v>619</v>
      </c>
      <c r="AH257" s="126">
        <f t="shared" si="3657"/>
        <v>332</v>
      </c>
      <c r="AI257" s="166">
        <f t="shared" si="3657"/>
        <v>280</v>
      </c>
      <c r="AJ257" s="125">
        <f t="shared" si="3657"/>
        <v>946</v>
      </c>
      <c r="AK257" s="127">
        <f t="shared" si="3657"/>
        <v>684</v>
      </c>
      <c r="AL257" s="126">
        <f t="shared" si="3657"/>
        <v>1275</v>
      </c>
      <c r="AM257" s="166">
        <f t="shared" si="3657"/>
        <v>1163</v>
      </c>
      <c r="AN257" s="125">
        <f t="shared" si="3657"/>
        <v>85</v>
      </c>
      <c r="AO257" s="127">
        <f t="shared" si="3657"/>
        <v>154</v>
      </c>
      <c r="AP257" s="126">
        <f t="shared" si="3657"/>
        <v>372</v>
      </c>
      <c r="AQ257" s="125">
        <f t="shared" si="3657"/>
        <v>611</v>
      </c>
      <c r="AR257" s="165">
        <f t="shared" si="3657"/>
        <v>1291</v>
      </c>
      <c r="AS257" s="167">
        <f t="shared" si="3657"/>
        <v>1338</v>
      </c>
      <c r="AT257" s="125">
        <f t="shared" si="3657"/>
        <v>676</v>
      </c>
      <c r="AU257" s="127">
        <f t="shared" si="3657"/>
        <v>664</v>
      </c>
      <c r="AV257" s="126">
        <f t="shared" si="3657"/>
        <v>937</v>
      </c>
      <c r="AW257" s="166">
        <f t="shared" ref="AW257:BE258" si="3658">SUMIF($A$9:$A$32,$AE257,S$257:S$280)</f>
        <v>689</v>
      </c>
      <c r="AX257" s="125">
        <f t="shared" si="3658"/>
        <v>160</v>
      </c>
      <c r="AY257" s="127">
        <f t="shared" si="3658"/>
        <v>160</v>
      </c>
      <c r="AZ257" s="126">
        <f t="shared" si="3658"/>
        <v>475</v>
      </c>
      <c r="BA257" s="166">
        <f t="shared" si="3658"/>
        <v>782</v>
      </c>
      <c r="BB257" s="125">
        <f t="shared" si="3658"/>
        <v>638</v>
      </c>
      <c r="BC257" s="127">
        <f t="shared" si="3658"/>
        <v>317</v>
      </c>
      <c r="BD257" s="170">
        <f t="shared" si="3658"/>
        <v>1304</v>
      </c>
      <c r="BE257" s="171">
        <f t="shared" si="3658"/>
        <v>1283</v>
      </c>
      <c r="BF257" s="156">
        <f>AF257+AH257+AJ257+AL257+AN257+AP257+AR257+AT257+AV257+AX257+AZ257+BB257+BD257</f>
        <v>9126</v>
      </c>
      <c r="BG257" s="157">
        <f>AG257+AI257+AK257+AM257+AO257+AQ257+AS257+AU257+AW257+AY257+BA257+BC257+BE257</f>
        <v>8744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75">
        <v>129</v>
      </c>
      <c r="C258" s="176">
        <v>0</v>
      </c>
      <c r="D258" s="177">
        <v>71</v>
      </c>
      <c r="E258" s="178">
        <v>1</v>
      </c>
      <c r="F258" s="175">
        <v>263</v>
      </c>
      <c r="G258" s="179">
        <v>11</v>
      </c>
      <c r="H258" s="177">
        <v>231</v>
      </c>
      <c r="I258" s="178">
        <v>33</v>
      </c>
      <c r="J258" s="175">
        <v>3</v>
      </c>
      <c r="K258" s="179">
        <v>13</v>
      </c>
      <c r="L258" s="177">
        <v>32</v>
      </c>
      <c r="M258" s="175">
        <v>25</v>
      </c>
      <c r="N258" s="180">
        <v>108</v>
      </c>
      <c r="O258" s="181">
        <v>87</v>
      </c>
      <c r="P258" s="175">
        <v>45</v>
      </c>
      <c r="Q258" s="179">
        <v>38</v>
      </c>
      <c r="R258" s="177">
        <v>18</v>
      </c>
      <c r="S258" s="178">
        <v>52</v>
      </c>
      <c r="T258" s="175">
        <v>2</v>
      </c>
      <c r="U258" s="179">
        <v>12</v>
      </c>
      <c r="V258" s="177">
        <v>8</v>
      </c>
      <c r="W258" s="178">
        <v>5</v>
      </c>
      <c r="X258" s="175">
        <v>2</v>
      </c>
      <c r="Y258" s="179">
        <v>0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912</v>
      </c>
      <c r="AC258" s="157">
        <f t="shared" ref="AC258:AC277" si="3687">C258+E258+G258+I258+K258+M258+O258+Q258+S258+U258+W258+Y258+AA258</f>
        <v>277</v>
      </c>
      <c r="AE258" s="237" t="str">
        <f>$AE$10</f>
        <v>08:00 - 08:59</v>
      </c>
      <c r="AF258" s="125">
        <f>SUMIF($A$9:$A$32,$AE258,B$257:B$280)</f>
        <v>867</v>
      </c>
      <c r="AG258" s="176">
        <f t="shared" si="3657"/>
        <v>632</v>
      </c>
      <c r="AH258" s="177">
        <f t="shared" si="3657"/>
        <v>382</v>
      </c>
      <c r="AI258" s="178">
        <f t="shared" si="3657"/>
        <v>290</v>
      </c>
      <c r="AJ258" s="238">
        <f t="shared" si="3657"/>
        <v>1154</v>
      </c>
      <c r="AK258" s="179">
        <f t="shared" si="3657"/>
        <v>723</v>
      </c>
      <c r="AL258" s="177">
        <f t="shared" si="3657"/>
        <v>1539</v>
      </c>
      <c r="AM258" s="178">
        <f t="shared" si="3657"/>
        <v>1347</v>
      </c>
      <c r="AN258" s="238">
        <f t="shared" si="3657"/>
        <v>98</v>
      </c>
      <c r="AO258" s="179">
        <f t="shared" si="3657"/>
        <v>204</v>
      </c>
      <c r="AP258" s="177">
        <f t="shared" si="3657"/>
        <v>308</v>
      </c>
      <c r="AQ258" s="238">
        <f t="shared" si="3657"/>
        <v>768</v>
      </c>
      <c r="AR258" s="180">
        <f t="shared" si="3657"/>
        <v>1378</v>
      </c>
      <c r="AS258" s="181">
        <f t="shared" si="3657"/>
        <v>1486</v>
      </c>
      <c r="AT258" s="238">
        <f t="shared" si="3657"/>
        <v>822</v>
      </c>
      <c r="AU258" s="179">
        <f t="shared" si="3657"/>
        <v>611</v>
      </c>
      <c r="AV258" s="177">
        <f t="shared" si="3657"/>
        <v>1094</v>
      </c>
      <c r="AW258" s="178">
        <f t="shared" si="3658"/>
        <v>680</v>
      </c>
      <c r="AX258" s="238">
        <f t="shared" si="3658"/>
        <v>148</v>
      </c>
      <c r="AY258" s="179">
        <f t="shared" si="3658"/>
        <v>148</v>
      </c>
      <c r="AZ258" s="177">
        <f t="shared" si="3658"/>
        <v>422</v>
      </c>
      <c r="BA258" s="178">
        <f t="shared" si="3658"/>
        <v>902</v>
      </c>
      <c r="BB258" s="238">
        <f t="shared" si="3658"/>
        <v>632</v>
      </c>
      <c r="BC258" s="179">
        <f t="shared" si="3658"/>
        <v>322</v>
      </c>
      <c r="BD258" s="177">
        <f t="shared" si="3658"/>
        <v>1604</v>
      </c>
      <c r="BE258" s="238">
        <f t="shared" si="3658"/>
        <v>1593</v>
      </c>
      <c r="BF258" s="158">
        <f>SUM(AF258,AH258,AJ258,AL258,AN258,AP258,AR258,AT258,AV258,AX258,AZ258,BB258,BD258)</f>
        <v>10448</v>
      </c>
      <c r="BG258" s="159">
        <f>SUM(AG258,AI258,AK258,AM258,AO258,AQ258,AS258,AU258,AW258,AY258,BA258,BC258,BE258)</f>
        <v>9706</v>
      </c>
      <c r="BI258" s="136" t="s">
        <v>17</v>
      </c>
      <c r="BJ258" s="128">
        <f>B258/B281</f>
        <v>7.2492273110424275E-3</v>
      </c>
      <c r="BK258" s="129">
        <f t="shared" ref="BK258" si="3688">C258/C281</f>
        <v>0</v>
      </c>
      <c r="BL258" s="130">
        <f t="shared" ref="BL258" si="3689">D258/D281</f>
        <v>1.0762467788388661E-2</v>
      </c>
      <c r="BM258" s="131">
        <f t="shared" ref="BM258" si="3690">E258/E281</f>
        <v>1.5012760846719713E-4</v>
      </c>
      <c r="BN258" s="128">
        <f t="shared" ref="BN258" si="3691">F258/F281</f>
        <v>1.6226554787759133E-2</v>
      </c>
      <c r="BO258" s="129">
        <f t="shared" ref="BO258" si="3692">G258/G281</f>
        <v>7.8700722615725833E-4</v>
      </c>
      <c r="BP258" s="130">
        <f t="shared" ref="BP258" si="3693">H258/H281</f>
        <v>7.7636620286348056E-3</v>
      </c>
      <c r="BQ258" s="131">
        <f t="shared" ref="BQ258" si="3694">I258/I281</f>
        <v>1.1507479861910242E-3</v>
      </c>
      <c r="BR258" s="128">
        <f t="shared" ref="BR258" si="3695">J258/J281</f>
        <v>1.143728555089592E-3</v>
      </c>
      <c r="BS258" s="129">
        <f t="shared" ref="BS258" si="3696">K258/K281</f>
        <v>4.2235217673814163E-3</v>
      </c>
      <c r="BT258" s="130">
        <f t="shared" ref="BT258" si="3697">L258/L281</f>
        <v>2.9820147236976984E-3</v>
      </c>
      <c r="BU258" s="128">
        <f t="shared" ref="BU258" si="3698">M258/M281</f>
        <v>2.138762939515784E-3</v>
      </c>
      <c r="BV258" s="132">
        <f t="shared" ref="BV258" si="3699">N258/N281</f>
        <v>4.0069751048120803E-3</v>
      </c>
      <c r="BW258" s="133">
        <f t="shared" ref="BW258" si="3700">O258/O281</f>
        <v>3.2518501906257007E-3</v>
      </c>
      <c r="BX258" s="128">
        <f t="shared" ref="BX258" si="3701">P258/P281</f>
        <v>3.1146179401993356E-3</v>
      </c>
      <c r="BY258" s="129">
        <f t="shared" ref="BY258" si="3702">Q258/Q281</f>
        <v>2.5894378194207838E-3</v>
      </c>
      <c r="BZ258" s="130">
        <f t="shared" ref="BZ258" si="3703">R258/R281</f>
        <v>1.0386013501817552E-3</v>
      </c>
      <c r="CA258" s="131">
        <f t="shared" ref="CA258" si="3704">S258/S281</f>
        <v>2.8424620094019896E-3</v>
      </c>
      <c r="CB258" s="128">
        <f t="shared" ref="CB258" si="3705">T258/T281</f>
        <v>1.0055304172951231E-3</v>
      </c>
      <c r="CC258" s="129">
        <f t="shared" ref="CC258" si="3706">U258/U281</f>
        <v>5.108556832694764E-3</v>
      </c>
      <c r="CD258" s="130">
        <f t="shared" ref="CD258" si="3707">V258/V281</f>
        <v>5.8918839298865815E-4</v>
      </c>
      <c r="CE258" s="131">
        <f t="shared" ref="CE258" si="3708">W258/W281</f>
        <v>2.9659508838533635E-4</v>
      </c>
      <c r="CF258" s="128">
        <f t="shared" ref="CF258" si="3709">X258/X281</f>
        <v>1.9404288347724848E-4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4.5833061115773711E-3</v>
      </c>
      <c r="CK258" s="135">
        <f t="shared" ref="CK258" si="3714">AC258/AC281</f>
        <v>1.3983189883641687E-3</v>
      </c>
    </row>
    <row r="259" spans="1:89" ht="13.5" thickBot="1" x14ac:dyDescent="0.25">
      <c r="A259" s="145" t="s">
        <v>18</v>
      </c>
      <c r="B259" s="182">
        <v>398</v>
      </c>
      <c r="C259" s="183">
        <v>157</v>
      </c>
      <c r="D259" s="184">
        <v>257</v>
      </c>
      <c r="E259" s="185">
        <v>90</v>
      </c>
      <c r="F259" s="182">
        <v>916</v>
      </c>
      <c r="G259" s="186">
        <v>240</v>
      </c>
      <c r="H259" s="184">
        <v>859</v>
      </c>
      <c r="I259" s="185">
        <v>429</v>
      </c>
      <c r="J259" s="182">
        <v>31</v>
      </c>
      <c r="K259" s="186">
        <v>88</v>
      </c>
      <c r="L259" s="184">
        <v>216</v>
      </c>
      <c r="M259" s="182">
        <v>311</v>
      </c>
      <c r="N259" s="187">
        <v>813</v>
      </c>
      <c r="O259" s="188">
        <v>749</v>
      </c>
      <c r="P259" s="182">
        <v>371</v>
      </c>
      <c r="Q259" s="186">
        <v>514</v>
      </c>
      <c r="R259" s="184">
        <v>483</v>
      </c>
      <c r="S259" s="185">
        <v>437</v>
      </c>
      <c r="T259" s="182">
        <v>75</v>
      </c>
      <c r="U259" s="186">
        <v>125</v>
      </c>
      <c r="V259" s="184">
        <v>210</v>
      </c>
      <c r="W259" s="185">
        <v>475</v>
      </c>
      <c r="X259" s="182">
        <v>362</v>
      </c>
      <c r="Y259" s="186">
        <v>244</v>
      </c>
      <c r="Z259" s="184">
        <v>823</v>
      </c>
      <c r="AA259" s="182">
        <v>669</v>
      </c>
      <c r="AB259" s="156">
        <f t="shared" si="3686"/>
        <v>5814</v>
      </c>
      <c r="AC259" s="157">
        <f t="shared" si="3687"/>
        <v>4528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2.2365833099185165E-2</v>
      </c>
      <c r="BK259" s="129">
        <f t="shared" ref="BK259" si="3715">C259/C281</f>
        <v>9.278959810874704E-3</v>
      </c>
      <c r="BL259" s="130">
        <f t="shared" ref="BL259" si="3716">D259/D281</f>
        <v>3.8957101712899803E-2</v>
      </c>
      <c r="BM259" s="131">
        <f t="shared" ref="BM259" si="3717">E259/E281</f>
        <v>1.351148476204774E-2</v>
      </c>
      <c r="BN259" s="128">
        <f t="shared" ref="BN259" si="3718">F259/F281</f>
        <v>5.6515301085883513E-2</v>
      </c>
      <c r="BO259" s="129">
        <f t="shared" ref="BO259" si="3719">G259/G281</f>
        <v>1.7171066752522002E-2</v>
      </c>
      <c r="BP259" s="130">
        <f t="shared" ref="BP259" si="3720">H259/H281</f>
        <v>2.8870067890031593E-2</v>
      </c>
      <c r="BQ259" s="131">
        <f t="shared" ref="BQ259" si="3721">I259/I281</f>
        <v>1.4959723820483314E-2</v>
      </c>
      <c r="BR259" s="128">
        <f t="shared" ref="BR259" si="3722">J259/J281</f>
        <v>1.1818528402592451E-2</v>
      </c>
      <c r="BS259" s="129">
        <f t="shared" ref="BS259" si="3723">K259/K281</f>
        <v>2.8589993502274202E-2</v>
      </c>
      <c r="BT259" s="130">
        <f t="shared" ref="BT259" si="3724">L259/L281</f>
        <v>2.0128599384959464E-2</v>
      </c>
      <c r="BU259" s="128">
        <f t="shared" ref="BU259" si="3725">M259/M281</f>
        <v>2.6606210967576354E-2</v>
      </c>
      <c r="BV259" s="132">
        <f t="shared" ref="BV259" si="3726">N259/N281</f>
        <v>3.0163618150113161E-2</v>
      </c>
      <c r="BW259" s="133">
        <f t="shared" ref="BW259" si="3727">O259/O281</f>
        <v>2.7995813710099425E-2</v>
      </c>
      <c r="BX259" s="128">
        <f t="shared" ref="BX259" si="3728">P259/P281</f>
        <v>2.5678294573643411E-2</v>
      </c>
      <c r="BY259" s="129">
        <f t="shared" ref="BY259" si="3729">Q259/Q281</f>
        <v>3.5025553662691652E-2</v>
      </c>
      <c r="BZ259" s="130">
        <f t="shared" ref="BZ259" si="3730">R259/R281</f>
        <v>2.7869136229877099E-2</v>
      </c>
      <c r="CA259" s="131">
        <f t="shared" ref="CA259" si="3731">S259/S281</f>
        <v>2.388761342516672E-2</v>
      </c>
      <c r="CB259" s="128">
        <f t="shared" ref="CB259" si="3732">T259/T281</f>
        <v>3.7707390648567117E-2</v>
      </c>
      <c r="CC259" s="129">
        <f t="shared" ref="CC259" si="3733">U259/U281</f>
        <v>5.3214133673903791E-2</v>
      </c>
      <c r="CD259" s="130">
        <f t="shared" ref="CD259" si="3734">V259/V281</f>
        <v>1.5466195315952275E-2</v>
      </c>
      <c r="CE259" s="131">
        <f t="shared" ref="CE259" si="3735">W259/W281</f>
        <v>2.8176533396606952E-2</v>
      </c>
      <c r="CF259" s="128">
        <f t="shared" ref="CF259" si="3736">X259/X281</f>
        <v>3.5121761909381974E-2</v>
      </c>
      <c r="CG259" s="129">
        <f t="shared" ref="CG259" si="3737">Y259/Y281</f>
        <v>4.2442163854583409E-2</v>
      </c>
      <c r="CH259" s="130">
        <f t="shared" ref="CH259" si="3738">Z259/Z281</f>
        <v>2.6834914734748444E-2</v>
      </c>
      <c r="CI259" s="128">
        <f t="shared" ref="CI259" si="3739">AA259/AA281</f>
        <v>2.0639229962361942E-2</v>
      </c>
      <c r="CJ259" s="134">
        <f t="shared" ref="CJ259" si="3740">AB259/AB281</f>
        <v>2.921857646130574E-2</v>
      </c>
      <c r="CK259" s="135">
        <f t="shared" ref="CK259" si="3741">AC259/AC281</f>
        <v>2.2857719780913197E-2</v>
      </c>
    </row>
    <row r="260" spans="1:89" ht="14.25" thickTop="1" thickBot="1" x14ac:dyDescent="0.25">
      <c r="A260" s="136" t="s">
        <v>19</v>
      </c>
      <c r="B260" s="175">
        <v>537</v>
      </c>
      <c r="C260" s="176">
        <v>516</v>
      </c>
      <c r="D260" s="177">
        <v>267</v>
      </c>
      <c r="E260" s="178">
        <v>226</v>
      </c>
      <c r="F260" s="175">
        <v>948</v>
      </c>
      <c r="G260" s="179">
        <v>688</v>
      </c>
      <c r="H260" s="177">
        <v>1175</v>
      </c>
      <c r="I260" s="178">
        <v>985</v>
      </c>
      <c r="J260" s="175">
        <v>64</v>
      </c>
      <c r="K260" s="179">
        <v>141</v>
      </c>
      <c r="L260" s="177">
        <v>336</v>
      </c>
      <c r="M260" s="175">
        <v>422</v>
      </c>
      <c r="N260" s="180">
        <v>1309</v>
      </c>
      <c r="O260" s="181">
        <v>1160</v>
      </c>
      <c r="P260" s="175">
        <v>598</v>
      </c>
      <c r="Q260" s="179">
        <v>962</v>
      </c>
      <c r="R260" s="177">
        <v>885</v>
      </c>
      <c r="S260" s="178">
        <v>718</v>
      </c>
      <c r="T260" s="175">
        <v>136</v>
      </c>
      <c r="U260" s="179">
        <v>180</v>
      </c>
      <c r="V260" s="177">
        <v>466</v>
      </c>
      <c r="W260" s="178">
        <v>636</v>
      </c>
      <c r="X260" s="175">
        <v>641</v>
      </c>
      <c r="Y260" s="179">
        <v>329</v>
      </c>
      <c r="Z260" s="177">
        <v>1107</v>
      </c>
      <c r="AA260" s="175">
        <v>1098</v>
      </c>
      <c r="AB260" s="156">
        <f t="shared" si="3686"/>
        <v>8469</v>
      </c>
      <c r="AC260" s="157">
        <f t="shared" si="3687"/>
        <v>8061</v>
      </c>
      <c r="AE260" s="229" t="s">
        <v>13</v>
      </c>
      <c r="AF260" s="20">
        <f t="shared" ref="AF260:BG260" si="3742">SUM(AF257:AF259)</f>
        <v>1502</v>
      </c>
      <c r="AG260" s="21">
        <f t="shared" si="3742"/>
        <v>1251</v>
      </c>
      <c r="AH260" s="20">
        <f t="shared" si="3742"/>
        <v>714</v>
      </c>
      <c r="AI260" s="21">
        <f t="shared" si="3742"/>
        <v>570</v>
      </c>
      <c r="AJ260" s="20">
        <f t="shared" si="3742"/>
        <v>2100</v>
      </c>
      <c r="AK260" s="21">
        <f t="shared" si="3742"/>
        <v>1407</v>
      </c>
      <c r="AL260" s="20">
        <f t="shared" si="3742"/>
        <v>2814</v>
      </c>
      <c r="AM260" s="21">
        <f t="shared" si="3742"/>
        <v>2510</v>
      </c>
      <c r="AN260" s="20">
        <f t="shared" si="3742"/>
        <v>183</v>
      </c>
      <c r="AO260" s="21">
        <f t="shared" si="3742"/>
        <v>358</v>
      </c>
      <c r="AP260" s="20">
        <f t="shared" si="3742"/>
        <v>680</v>
      </c>
      <c r="AQ260" s="21">
        <f t="shared" si="3742"/>
        <v>1379</v>
      </c>
      <c r="AR260" s="20">
        <f t="shared" si="3742"/>
        <v>2669</v>
      </c>
      <c r="AS260" s="21">
        <f t="shared" si="3742"/>
        <v>2824</v>
      </c>
      <c r="AT260" s="20">
        <f t="shared" si="3742"/>
        <v>1498</v>
      </c>
      <c r="AU260" s="21">
        <f t="shared" si="3742"/>
        <v>1275</v>
      </c>
      <c r="AV260" s="20">
        <f t="shared" si="3742"/>
        <v>2031</v>
      </c>
      <c r="AW260" s="21">
        <f t="shared" si="3742"/>
        <v>1369</v>
      </c>
      <c r="AX260" s="20">
        <f t="shared" si="3742"/>
        <v>308</v>
      </c>
      <c r="AY260" s="21">
        <f t="shared" si="3742"/>
        <v>308</v>
      </c>
      <c r="AZ260" s="20">
        <f t="shared" si="3742"/>
        <v>897</v>
      </c>
      <c r="BA260" s="21">
        <f t="shared" si="3742"/>
        <v>1684</v>
      </c>
      <c r="BB260" s="20">
        <f t="shared" si="3742"/>
        <v>1270</v>
      </c>
      <c r="BC260" s="21">
        <f t="shared" si="3742"/>
        <v>639</v>
      </c>
      <c r="BD260" s="20">
        <f t="shared" si="3742"/>
        <v>2908</v>
      </c>
      <c r="BE260" s="21">
        <f t="shared" si="3742"/>
        <v>2876</v>
      </c>
      <c r="BF260" s="160">
        <f t="shared" si="3742"/>
        <v>19574</v>
      </c>
      <c r="BG260" s="161">
        <f t="shared" si="3742"/>
        <v>18450</v>
      </c>
      <c r="BI260" s="136" t="s">
        <v>19</v>
      </c>
      <c r="BJ260" s="128">
        <f>B260/B281</f>
        <v>3.0177016015734758E-2</v>
      </c>
      <c r="BK260" s="129">
        <f t="shared" ref="BK260" si="3743">C260/C281</f>
        <v>3.0496453900709219E-2</v>
      </c>
      <c r="BL260" s="130">
        <f t="shared" ref="BL260" si="3744">D260/D281</f>
        <v>4.0472942246475671E-2</v>
      </c>
      <c r="BM260" s="131">
        <f t="shared" ref="BM260" si="3745">E260/E281</f>
        <v>3.3928839513586551E-2</v>
      </c>
      <c r="BN260" s="128">
        <f t="shared" ref="BN260" si="3746">F260/F281</f>
        <v>5.8489634748272457E-2</v>
      </c>
      <c r="BO260" s="129">
        <f t="shared" ref="BO260" si="3747">G260/G281</f>
        <v>4.9223724690563068E-2</v>
      </c>
      <c r="BP260" s="130">
        <f t="shared" ref="BP260" si="3748">H260/H281</f>
        <v>3.9490488673791756E-2</v>
      </c>
      <c r="BQ260" s="131">
        <f t="shared" ref="BQ260" si="3749">I260/I281</f>
        <v>3.4348083830247234E-2</v>
      </c>
      <c r="BR260" s="128">
        <f t="shared" ref="BR260" si="3750">J260/J281</f>
        <v>2.4399542508577964E-2</v>
      </c>
      <c r="BS260" s="129">
        <f t="shared" ref="BS260" si="3751">K260/K281</f>
        <v>4.5808966861598438E-2</v>
      </c>
      <c r="BT260" s="130">
        <f t="shared" ref="BT260" si="3752">L260/L281</f>
        <v>3.131115459882583E-2</v>
      </c>
      <c r="BU260" s="128">
        <f t="shared" ref="BU260" si="3753">M260/M281</f>
        <v>3.6102318419026433E-2</v>
      </c>
      <c r="BV260" s="132">
        <f t="shared" ref="BV260" si="3754">N260/N281</f>
        <v>4.8566022335176047E-2</v>
      </c>
      <c r="BW260" s="133">
        <f t="shared" ref="BW260" si="3755">O260/O281</f>
        <v>4.3358002541676009E-2</v>
      </c>
      <c r="BX260" s="128">
        <f t="shared" ref="BX260" si="3756">P260/P281</f>
        <v>4.1389811738648946E-2</v>
      </c>
      <c r="BY260" s="129">
        <f t="shared" ref="BY260" si="3757">Q260/Q281</f>
        <v>6.555366269165247E-2</v>
      </c>
      <c r="BZ260" s="130">
        <f t="shared" ref="BZ260" si="3758">R260/R281</f>
        <v>5.1064566383936298E-2</v>
      </c>
      <c r="CA260" s="131">
        <f t="shared" ref="CA260" si="3759">S260/S281</f>
        <v>3.9247840822127476E-2</v>
      </c>
      <c r="CB260" s="128">
        <f t="shared" ref="CB260" si="3760">T260/T281</f>
        <v>6.8376068376068383E-2</v>
      </c>
      <c r="CC260" s="129">
        <f t="shared" ref="CC260" si="3761">U260/U281</f>
        <v>7.662835249042145E-2</v>
      </c>
      <c r="CD260" s="130">
        <f t="shared" ref="CD260" si="3762">V260/V281</f>
        <v>3.4320223891589334E-2</v>
      </c>
      <c r="CE260" s="131">
        <f t="shared" ref="CE260" si="3763">W260/W281</f>
        <v>3.7726895242614779E-2</v>
      </c>
      <c r="CF260" s="128">
        <f t="shared" ref="CF260" si="3764">X260/X281</f>
        <v>6.2190744154458133E-2</v>
      </c>
      <c r="CG260" s="129">
        <f t="shared" ref="CG260" si="3765">Y260/Y281</f>
        <v>5.7227343885893199E-2</v>
      </c>
      <c r="CH260" s="130">
        <f t="shared" ref="CH260" si="3766">Z260/Z281</f>
        <v>3.6095079722195049E-2</v>
      </c>
      <c r="CI260" s="128">
        <f t="shared" ref="CI260" si="3767">AA260/AA281</f>
        <v>3.3874251866477446E-2</v>
      </c>
      <c r="CJ260" s="134">
        <f t="shared" ref="CJ260" si="3768">AB260/AB281</f>
        <v>4.256142484533855E-2</v>
      </c>
      <c r="CK260" s="135">
        <f t="shared" ref="CK260" si="3769">AC260/AC281</f>
        <v>4.0692596986294453E-2</v>
      </c>
    </row>
    <row r="261" spans="1:89" ht="13.5" thickTop="1" x14ac:dyDescent="0.2">
      <c r="A261" s="145" t="s">
        <v>20</v>
      </c>
      <c r="B261" s="182">
        <v>635</v>
      </c>
      <c r="C261" s="183">
        <v>619</v>
      </c>
      <c r="D261" s="184">
        <v>332</v>
      </c>
      <c r="E261" s="185">
        <v>280</v>
      </c>
      <c r="F261" s="182">
        <v>946</v>
      </c>
      <c r="G261" s="186">
        <v>684</v>
      </c>
      <c r="H261" s="184">
        <v>1275</v>
      </c>
      <c r="I261" s="185">
        <v>1163</v>
      </c>
      <c r="J261" s="182">
        <v>85</v>
      </c>
      <c r="K261" s="186">
        <v>154</v>
      </c>
      <c r="L261" s="184">
        <v>372</v>
      </c>
      <c r="M261" s="182">
        <v>611</v>
      </c>
      <c r="N261" s="187">
        <v>1291</v>
      </c>
      <c r="O261" s="188">
        <v>1338</v>
      </c>
      <c r="P261" s="182">
        <v>676</v>
      </c>
      <c r="Q261" s="186">
        <v>664</v>
      </c>
      <c r="R261" s="184">
        <v>937</v>
      </c>
      <c r="S261" s="185">
        <v>689</v>
      </c>
      <c r="T261" s="182">
        <v>160</v>
      </c>
      <c r="U261" s="186">
        <v>160</v>
      </c>
      <c r="V261" s="184">
        <v>475</v>
      </c>
      <c r="W261" s="185">
        <v>782</v>
      </c>
      <c r="X261" s="182">
        <v>638</v>
      </c>
      <c r="Y261" s="186">
        <v>317</v>
      </c>
      <c r="Z261" s="184">
        <v>1304</v>
      </c>
      <c r="AA261" s="182">
        <v>1283</v>
      </c>
      <c r="AB261" s="156">
        <f t="shared" si="3686"/>
        <v>9126</v>
      </c>
      <c r="AC261" s="157">
        <f t="shared" si="3687"/>
        <v>8744</v>
      </c>
      <c r="BI261" s="145" t="s">
        <v>20</v>
      </c>
      <c r="BJ261" s="128">
        <f>B261/B281</f>
        <v>3.568418094970497E-2</v>
      </c>
      <c r="BK261" s="129">
        <f t="shared" ref="BK261" si="3770">C261/C281</f>
        <v>3.6583924349881794E-2</v>
      </c>
      <c r="BL261" s="130">
        <f t="shared" ref="BL261" si="3771">D261/D281</f>
        <v>5.0325905714718809E-2</v>
      </c>
      <c r="BM261" s="131">
        <f t="shared" ref="BM261" si="3772">E261/E281</f>
        <v>4.2035730370815191E-2</v>
      </c>
      <c r="BN261" s="128">
        <f t="shared" ref="BN261" si="3773">F261/F281</f>
        <v>5.8366238894373146E-2</v>
      </c>
      <c r="BO261" s="129">
        <f t="shared" ref="BO261" si="3774">G261/G281</f>
        <v>4.8937540244687702E-2</v>
      </c>
      <c r="BP261" s="130">
        <f t="shared" ref="BP261" si="3775">H261/H281</f>
        <v>4.2851381326880419E-2</v>
      </c>
      <c r="BQ261" s="131">
        <f t="shared" ref="BQ261" si="3776">I261/I281</f>
        <v>4.0555148725459428E-2</v>
      </c>
      <c r="BR261" s="128">
        <f t="shared" ref="BR261" si="3777">J261/J281</f>
        <v>3.2405642394205111E-2</v>
      </c>
      <c r="BS261" s="129">
        <f t="shared" ref="BS261" si="3778">K261/K281</f>
        <v>5.0032488628979854E-2</v>
      </c>
      <c r="BT261" s="130">
        <f t="shared" ref="BT261" si="3779">L261/L281</f>
        <v>3.4665921162985745E-2</v>
      </c>
      <c r="BU261" s="128">
        <f t="shared" ref="BU261" si="3780">M261/M281</f>
        <v>5.227136624176576E-2</v>
      </c>
      <c r="BV261" s="132">
        <f t="shared" ref="BV261" si="3781">N261/N281</f>
        <v>4.7898193151040699E-2</v>
      </c>
      <c r="BW261" s="133">
        <f t="shared" ref="BW261" si="3782">O261/O281</f>
        <v>5.0011213276519396E-2</v>
      </c>
      <c r="BX261" s="128">
        <f t="shared" ref="BX261" si="3783">P261/P281</f>
        <v>4.6788482834994462E-2</v>
      </c>
      <c r="BY261" s="129">
        <f t="shared" ref="BY261" si="3784">Q261/Q281</f>
        <v>4.5247018739352642E-2</v>
      </c>
      <c r="BZ261" s="130">
        <f t="shared" ref="BZ261" si="3785">R261/R281</f>
        <v>5.4064970284461368E-2</v>
      </c>
      <c r="CA261" s="131">
        <f t="shared" ref="CA261" si="3786">S261/S281</f>
        <v>3.7662621624576363E-2</v>
      </c>
      <c r="CB261" s="128">
        <f t="shared" ref="CB261" si="3787">T261/T281</f>
        <v>8.044243338360986E-2</v>
      </c>
      <c r="CC261" s="129">
        <f t="shared" ref="CC261" si="3788">U261/U281</f>
        <v>6.8114091102596849E-2</v>
      </c>
      <c r="CD261" s="130">
        <f t="shared" ref="CD261" si="3789">V261/V281</f>
        <v>3.4983060833701576E-2</v>
      </c>
      <c r="CE261" s="131">
        <f t="shared" ref="CE261" si="3790">W261/W281</f>
        <v>4.63874718234666E-2</v>
      </c>
      <c r="CF261" s="128">
        <f t="shared" ref="CF261" si="3791">X261/X281</f>
        <v>6.1899679829242264E-2</v>
      </c>
      <c r="CG261" s="129">
        <f t="shared" ref="CG261" si="3792">Y261/Y281</f>
        <v>5.514002435206123E-2</v>
      </c>
      <c r="CH261" s="130">
        <f t="shared" ref="CH261" si="3793">Z261/Z281</f>
        <v>4.2518504026867521E-2</v>
      </c>
      <c r="CI261" s="128">
        <f t="shared" ref="CI261" si="3794">AA261/AA281</f>
        <v>3.9581662244709076E-2</v>
      </c>
      <c r="CJ261" s="134">
        <f t="shared" ref="CJ261" si="3795">AB261/AB281</f>
        <v>4.5863214445455137E-2</v>
      </c>
      <c r="CK261" s="135">
        <f t="shared" ref="CK261" si="3796">AC261/AC281</f>
        <v>4.4140437668795274E-2</v>
      </c>
    </row>
    <row r="262" spans="1:89" ht="13.5" thickBot="1" x14ac:dyDescent="0.25">
      <c r="A262" s="136" t="s">
        <v>21</v>
      </c>
      <c r="B262" s="175">
        <v>867</v>
      </c>
      <c r="C262" s="176">
        <v>632</v>
      </c>
      <c r="D262" s="177">
        <v>382</v>
      </c>
      <c r="E262" s="178">
        <v>290</v>
      </c>
      <c r="F262" s="175">
        <v>1154</v>
      </c>
      <c r="G262" s="179">
        <v>723</v>
      </c>
      <c r="H262" s="177">
        <v>1539</v>
      </c>
      <c r="I262" s="178">
        <v>1347</v>
      </c>
      <c r="J262" s="175">
        <v>98</v>
      </c>
      <c r="K262" s="179">
        <v>204</v>
      </c>
      <c r="L262" s="177">
        <v>308</v>
      </c>
      <c r="M262" s="175">
        <v>768</v>
      </c>
      <c r="N262" s="180">
        <v>1378</v>
      </c>
      <c r="O262" s="181">
        <v>1486</v>
      </c>
      <c r="P262" s="175">
        <v>822</v>
      </c>
      <c r="Q262" s="179">
        <v>611</v>
      </c>
      <c r="R262" s="177">
        <v>1094</v>
      </c>
      <c r="S262" s="178">
        <v>680</v>
      </c>
      <c r="T262" s="175">
        <v>148</v>
      </c>
      <c r="U262" s="179">
        <v>148</v>
      </c>
      <c r="V262" s="177">
        <v>422</v>
      </c>
      <c r="W262" s="178">
        <v>902</v>
      </c>
      <c r="X262" s="175">
        <v>632</v>
      </c>
      <c r="Y262" s="179">
        <v>322</v>
      </c>
      <c r="Z262" s="177">
        <v>1604</v>
      </c>
      <c r="AA262" s="175">
        <v>1593</v>
      </c>
      <c r="AB262" s="156">
        <f t="shared" si="3686"/>
        <v>10448</v>
      </c>
      <c r="AC262" s="157">
        <f t="shared" si="3687"/>
        <v>9706</v>
      </c>
      <c r="AE262" s="232" t="s">
        <v>85</v>
      </c>
      <c r="BI262" s="136" t="s">
        <v>21</v>
      </c>
      <c r="BJ262" s="128">
        <f>B262/B281</f>
        <v>4.8721550997471198E-2</v>
      </c>
      <c r="BK262" s="129">
        <f t="shared" ref="BK262" si="3797">C262/C281</f>
        <v>3.7352245862884159E-2</v>
      </c>
      <c r="BL262" s="130">
        <f t="shared" ref="BL262" si="3798">D262/D281</f>
        <v>5.7905108382598151E-2</v>
      </c>
      <c r="BM262" s="131">
        <f t="shared" ref="BM262" si="3799">E262/E281</f>
        <v>4.3537006455487165E-2</v>
      </c>
      <c r="BN262" s="128">
        <f t="shared" ref="BN262" si="3800">F262/F281</f>
        <v>7.1199407699901282E-2</v>
      </c>
      <c r="BO262" s="129">
        <f t="shared" ref="BO262" si="3801">G262/G281</f>
        <v>5.1727838591972525E-2</v>
      </c>
      <c r="BP262" s="130">
        <f t="shared" ref="BP262" si="3802">H262/H281</f>
        <v>5.1724137931034482E-2</v>
      </c>
      <c r="BQ262" s="131">
        <f t="shared" ref="BQ262" si="3803">I262/I281</f>
        <v>4.6971440527251808E-2</v>
      </c>
      <c r="BR262" s="128">
        <f t="shared" ref="BR262" si="3804">J262/J281</f>
        <v>3.7361799466260011E-2</v>
      </c>
      <c r="BS262" s="129">
        <f t="shared" ref="BS262" si="3805">K262/K281</f>
        <v>6.6276803118908378E-2</v>
      </c>
      <c r="BT262" s="130">
        <f t="shared" ref="BT262" si="3806">L262/L281</f>
        <v>2.8701891715590344E-2</v>
      </c>
      <c r="BU262" s="128">
        <f t="shared" ref="BU262" si="3807">M262/M281</f>
        <v>6.5702797501924884E-2</v>
      </c>
      <c r="BV262" s="132">
        <f t="shared" ref="BV262" si="3808">N262/N281</f>
        <v>5.1126034207694876E-2</v>
      </c>
      <c r="BW262" s="133">
        <f t="shared" ref="BW262" si="3809">O262/O281</f>
        <v>5.5543096359422887E-2</v>
      </c>
      <c r="BX262" s="128">
        <f t="shared" ref="BX262" si="3810">P262/P281</f>
        <v>5.6893687707641194E-2</v>
      </c>
      <c r="BY262" s="129">
        <f t="shared" ref="BY262" si="3811">Q262/Q281</f>
        <v>4.1635434412265755E-2</v>
      </c>
      <c r="BZ262" s="130">
        <f t="shared" ref="BZ262" si="3812">R262/R281</f>
        <v>6.3123882061046674E-2</v>
      </c>
      <c r="CA262" s="131">
        <f t="shared" ref="CA262" si="3813">S262/S281</f>
        <v>3.7170657046026019E-2</v>
      </c>
      <c r="CB262" s="128">
        <f t="shared" ref="CB262" si="3814">T262/T281</f>
        <v>7.4409250879839114E-2</v>
      </c>
      <c r="CC262" s="129">
        <f t="shared" ref="CC262" si="3815">U262/U281</f>
        <v>6.3005534269902089E-2</v>
      </c>
      <c r="CD262" s="130">
        <f t="shared" ref="CD262" si="3816">V262/V281</f>
        <v>3.1079687730151715E-2</v>
      </c>
      <c r="CE262" s="131">
        <f t="shared" ref="CE262" si="3817">W262/W281</f>
        <v>5.3505753944714678E-2</v>
      </c>
      <c r="CF262" s="128">
        <f t="shared" ref="CF262" si="3818">X262/X281</f>
        <v>6.131755117881052E-2</v>
      </c>
      <c r="CG262" s="129">
        <f t="shared" ref="CG262" si="3819">Y262/Y281</f>
        <v>5.6009740824491214E-2</v>
      </c>
      <c r="CH262" s="130">
        <f t="shared" ref="CH262" si="3820">Z262/Z281</f>
        <v>5.2300368450226613E-2</v>
      </c>
      <c r="CI262" s="128">
        <f t="shared" ref="CI262" si="3821">AA262/AA281</f>
        <v>4.9145430986610721E-2</v>
      </c>
      <c r="CJ262" s="134">
        <f t="shared" ref="CJ262" si="3822">AB262/AB281</f>
        <v>5.2506998085263566E-2</v>
      </c>
      <c r="CK262" s="135">
        <f t="shared" ref="CK262" si="3823">AC262/AC281</f>
        <v>4.8996693505641231E-2</v>
      </c>
    </row>
    <row r="263" spans="1:89" ht="14.25" thickTop="1" thickBot="1" x14ac:dyDescent="0.25">
      <c r="A263" s="145" t="s">
        <v>22</v>
      </c>
      <c r="B263" s="182">
        <v>1099</v>
      </c>
      <c r="C263" s="183">
        <v>792</v>
      </c>
      <c r="D263" s="184">
        <v>450</v>
      </c>
      <c r="E263" s="185">
        <v>385</v>
      </c>
      <c r="F263" s="182">
        <v>1208</v>
      </c>
      <c r="G263" s="186">
        <v>561</v>
      </c>
      <c r="H263" s="184">
        <v>1863</v>
      </c>
      <c r="I263" s="185">
        <v>1415</v>
      </c>
      <c r="J263" s="182">
        <v>111</v>
      </c>
      <c r="K263" s="186">
        <v>359</v>
      </c>
      <c r="L263" s="184">
        <v>391</v>
      </c>
      <c r="M263" s="182">
        <v>1073</v>
      </c>
      <c r="N263" s="187">
        <v>1426</v>
      </c>
      <c r="O263" s="188">
        <v>2038</v>
      </c>
      <c r="P263" s="182">
        <v>903</v>
      </c>
      <c r="Q263" s="186">
        <v>887</v>
      </c>
      <c r="R263" s="184">
        <v>1406</v>
      </c>
      <c r="S263" s="185">
        <v>982</v>
      </c>
      <c r="T263" s="182">
        <v>113</v>
      </c>
      <c r="U263" s="186">
        <v>148</v>
      </c>
      <c r="V263" s="184">
        <v>432</v>
      </c>
      <c r="W263" s="185">
        <v>1251</v>
      </c>
      <c r="X263" s="182">
        <v>689</v>
      </c>
      <c r="Y263" s="186">
        <v>298</v>
      </c>
      <c r="Z263" s="184">
        <v>1850</v>
      </c>
      <c r="AA263" s="182">
        <v>1875</v>
      </c>
      <c r="AB263" s="156">
        <f t="shared" si="3686"/>
        <v>11941</v>
      </c>
      <c r="AC263" s="157">
        <f t="shared" si="3687"/>
        <v>12064</v>
      </c>
      <c r="AE263" s="299" t="s">
        <v>0</v>
      </c>
      <c r="AF263" s="301" t="s">
        <v>1</v>
      </c>
      <c r="AG263" s="302"/>
      <c r="AH263" s="301" t="s">
        <v>2</v>
      </c>
      <c r="AI263" s="302"/>
      <c r="AJ263" s="301" t="s">
        <v>3</v>
      </c>
      <c r="AK263" s="302"/>
      <c r="AL263" s="301" t="s">
        <v>4</v>
      </c>
      <c r="AM263" s="302"/>
      <c r="AN263" s="301" t="s">
        <v>5</v>
      </c>
      <c r="AO263" s="302"/>
      <c r="AP263" s="301" t="s">
        <v>6</v>
      </c>
      <c r="AQ263" s="302"/>
      <c r="AR263" s="301" t="s">
        <v>7</v>
      </c>
      <c r="AS263" s="302"/>
      <c r="AT263" s="301" t="s">
        <v>8</v>
      </c>
      <c r="AU263" s="302"/>
      <c r="AV263" s="301" t="s">
        <v>9</v>
      </c>
      <c r="AW263" s="302"/>
      <c r="AX263" s="301" t="s">
        <v>10</v>
      </c>
      <c r="AY263" s="302"/>
      <c r="AZ263" s="301" t="s">
        <v>11</v>
      </c>
      <c r="BA263" s="302"/>
      <c r="BB263" s="301" t="s">
        <v>12</v>
      </c>
      <c r="BC263" s="302"/>
      <c r="BD263" s="304" t="s">
        <v>40</v>
      </c>
      <c r="BE263" s="305"/>
      <c r="BF263" s="306" t="s">
        <v>41</v>
      </c>
      <c r="BG263" s="307"/>
      <c r="BI263" s="145" t="s">
        <v>22</v>
      </c>
      <c r="BJ263" s="128">
        <f>B263/B281</f>
        <v>6.1758921045237426E-2</v>
      </c>
      <c r="BK263" s="129">
        <f t="shared" ref="BK263" si="3824">C263/C281</f>
        <v>4.6808510638297871E-2</v>
      </c>
      <c r="BL263" s="130">
        <f t="shared" ref="BL263" si="3825">D263/D281</f>
        <v>6.8212824010914053E-2</v>
      </c>
      <c r="BM263" s="131">
        <f t="shared" ref="BM263" si="3826">E263/E281</f>
        <v>5.7799129259870893E-2</v>
      </c>
      <c r="BN263" s="128">
        <f t="shared" ref="BN263" si="3827">F263/F281</f>
        <v>7.453109575518263E-2</v>
      </c>
      <c r="BO263" s="129">
        <f t="shared" ref="BO263" si="3828">G263/G281</f>
        <v>4.0137368534020175E-2</v>
      </c>
      <c r="BP263" s="130">
        <f t="shared" ref="BP263" si="3829">H263/H281</f>
        <v>6.2613430127041736E-2</v>
      </c>
      <c r="BQ263" s="131">
        <f t="shared" ref="BQ263" si="3830">I263/I281</f>
        <v>4.9342678801827251E-2</v>
      </c>
      <c r="BR263" s="128">
        <f t="shared" ref="BR263" si="3831">J263/J281</f>
        <v>4.2317956538314903E-2</v>
      </c>
      <c r="BS263" s="129">
        <f t="shared" ref="BS263" si="3832">K263/K281</f>
        <v>0.1166341780376868</v>
      </c>
      <c r="BT263" s="130">
        <f t="shared" ref="BT263" si="3833">L263/L281</f>
        <v>3.6436492405181251E-2</v>
      </c>
      <c r="BU263" s="128">
        <f t="shared" ref="BU263" si="3834">M263/M281</f>
        <v>9.1795705364017446E-2</v>
      </c>
      <c r="BV263" s="132">
        <f t="shared" ref="BV263" si="3835">N263/N281</f>
        <v>5.2906912032055803E-2</v>
      </c>
      <c r="BW263" s="133">
        <f t="shared" ref="BW263" si="3836">O263/O281</f>
        <v>7.6175525155116997E-2</v>
      </c>
      <c r="BX263" s="128">
        <f t="shared" ref="BX263" si="3837">P263/P281</f>
        <v>6.25E-2</v>
      </c>
      <c r="BY263" s="129">
        <f t="shared" ref="BY263" si="3838">Q263/Q281</f>
        <v>6.0442930153321979E-2</v>
      </c>
      <c r="BZ263" s="130">
        <f t="shared" ref="BZ263" si="3839">R263/R281</f>
        <v>8.1126305464197107E-2</v>
      </c>
      <c r="CA263" s="131">
        <f t="shared" ref="CA263" si="3840">S263/S281</f>
        <v>5.3678801792937575E-2</v>
      </c>
      <c r="CB263" s="128">
        <f t="shared" ref="CB263" si="3841">T263/T281</f>
        <v>5.6812468577174459E-2</v>
      </c>
      <c r="CC263" s="129">
        <f t="shared" ref="CC263" si="3842">U263/U281</f>
        <v>6.3005534269902089E-2</v>
      </c>
      <c r="CD263" s="130">
        <f t="shared" ref="CD263" si="3843">V263/V281</f>
        <v>3.1816173221387536E-2</v>
      </c>
      <c r="CE263" s="131">
        <f t="shared" ref="CE263" si="3844">W263/W281</f>
        <v>7.4208091114011152E-2</v>
      </c>
      <c r="CF263" s="128">
        <f t="shared" ref="CF263" si="3845">X263/X281</f>
        <v>6.6847773357912102E-2</v>
      </c>
      <c r="CG263" s="129">
        <f t="shared" ref="CG263" si="3846">Y263/Y281</f>
        <v>5.1835101756827276E-2</v>
      </c>
      <c r="CH263" s="130">
        <f t="shared" ref="CH263" si="3847">Z263/Z281</f>
        <v>6.0321497277381071E-2</v>
      </c>
      <c r="CI263" s="128">
        <f t="shared" ref="CI263" si="3848">AA263/AA281</f>
        <v>5.7845375455050287E-2</v>
      </c>
      <c r="CJ263" s="134">
        <f t="shared" ref="CJ263" si="3849">AB263/AB281</f>
        <v>6.0010151620992748E-2</v>
      </c>
      <c r="CK263" s="135">
        <f t="shared" ref="CK263" si="3850">AC263/AC281</f>
        <v>6.0900073197203364E-2</v>
      </c>
    </row>
    <row r="264" spans="1:89" ht="15" thickTop="1" thickBot="1" x14ac:dyDescent="0.3">
      <c r="A264" s="136" t="s">
        <v>23</v>
      </c>
      <c r="B264" s="175">
        <v>1093</v>
      </c>
      <c r="C264" s="176">
        <v>935</v>
      </c>
      <c r="D264" s="177">
        <v>458</v>
      </c>
      <c r="E264" s="178">
        <v>354</v>
      </c>
      <c r="F264" s="175">
        <v>1115</v>
      </c>
      <c r="G264" s="179">
        <v>603</v>
      </c>
      <c r="H264" s="177">
        <v>1897</v>
      </c>
      <c r="I264" s="178">
        <v>1471</v>
      </c>
      <c r="J264" s="175">
        <v>126</v>
      </c>
      <c r="K264" s="179">
        <v>340</v>
      </c>
      <c r="L264" s="177">
        <v>347</v>
      </c>
      <c r="M264" s="175">
        <v>965</v>
      </c>
      <c r="N264" s="180">
        <v>1323</v>
      </c>
      <c r="O264" s="181">
        <v>1574</v>
      </c>
      <c r="P264" s="175">
        <v>1042</v>
      </c>
      <c r="Q264" s="179">
        <v>564</v>
      </c>
      <c r="R264" s="177">
        <v>1304</v>
      </c>
      <c r="S264" s="178">
        <v>848</v>
      </c>
      <c r="T264" s="175">
        <v>123</v>
      </c>
      <c r="U264" s="179">
        <v>118</v>
      </c>
      <c r="V264" s="177">
        <v>480</v>
      </c>
      <c r="W264" s="178">
        <v>1298</v>
      </c>
      <c r="X264" s="175">
        <v>699</v>
      </c>
      <c r="Y264" s="179">
        <v>275</v>
      </c>
      <c r="Z264" s="177">
        <v>1764</v>
      </c>
      <c r="AA264" s="175">
        <v>1928</v>
      </c>
      <c r="AB264" s="156">
        <f t="shared" si="3686"/>
        <v>11771</v>
      </c>
      <c r="AC264" s="157">
        <f t="shared" si="3687"/>
        <v>11273</v>
      </c>
      <c r="AE264" s="300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6.1421747681933127E-2</v>
      </c>
      <c r="BK264" s="129">
        <f t="shared" ref="BK264" si="3851">C264/C281</f>
        <v>5.526004728132388E-2</v>
      </c>
      <c r="BL264" s="130">
        <f t="shared" ref="BL264" si="3852">D264/D281</f>
        <v>6.942549643777475E-2</v>
      </c>
      <c r="BM264" s="131">
        <f t="shared" ref="BM264" si="3853">E264/E281</f>
        <v>5.3145173397387779E-2</v>
      </c>
      <c r="BN264" s="128">
        <f t="shared" ref="BN264" si="3854">F264/F281</f>
        <v>6.8793188548864764E-2</v>
      </c>
      <c r="BO264" s="129">
        <f t="shared" ref="BO264" si="3855">G264/G281</f>
        <v>4.3142305215711524E-2</v>
      </c>
      <c r="BP264" s="130">
        <f t="shared" ref="BP264" si="3856">H264/H281</f>
        <v>6.3756133629091882E-2</v>
      </c>
      <c r="BQ264" s="131">
        <f t="shared" ref="BQ264" si="3857">I264/I281</f>
        <v>5.1295463263242316E-2</v>
      </c>
      <c r="BR264" s="128">
        <f t="shared" ref="BR264" si="3858">J264/J281</f>
        <v>4.8036599313762869E-2</v>
      </c>
      <c r="BS264" s="129">
        <f t="shared" ref="BS264" si="3859">K264/K281</f>
        <v>0.11046133853151396</v>
      </c>
      <c r="BT264" s="130">
        <f t="shared" ref="BT264" si="3860">L264/L281</f>
        <v>3.2336222160096913E-2</v>
      </c>
      <c r="BU264" s="128">
        <f t="shared" ref="BU264" si="3861">M264/M281</f>
        <v>8.2556249465309262E-2</v>
      </c>
      <c r="BV264" s="132">
        <f t="shared" ref="BV264" si="3862">N264/N281</f>
        <v>4.9085445033947982E-2</v>
      </c>
      <c r="BW264" s="133">
        <f t="shared" ref="BW264" si="3863">O264/O281</f>
        <v>5.8832324138446586E-2</v>
      </c>
      <c r="BX264" s="128">
        <f t="shared" ref="BX264" si="3864">P264/P281</f>
        <v>7.2120708748615731E-2</v>
      </c>
      <c r="BY264" s="129">
        <f t="shared" ref="BY264" si="3865">Q264/Q281</f>
        <v>3.8432708688245318E-2</v>
      </c>
      <c r="BZ264" s="130">
        <f t="shared" ref="BZ264" si="3866">R264/R281</f>
        <v>7.524089781316716E-2</v>
      </c>
      <c r="CA264" s="131">
        <f t="shared" ref="CA264" si="3867">S264/S281</f>
        <v>4.6353995845632448E-2</v>
      </c>
      <c r="CB264" s="128">
        <f t="shared" ref="CB264" si="3868">T264/T281</f>
        <v>6.1840120663650078E-2</v>
      </c>
      <c r="CC264" s="129">
        <f t="shared" ref="CC264" si="3869">U264/U281</f>
        <v>5.0234142188165173E-2</v>
      </c>
      <c r="CD264" s="130">
        <f t="shared" ref="CD264" si="3870">V264/V281</f>
        <v>3.5351303579319489E-2</v>
      </c>
      <c r="CE264" s="131">
        <f t="shared" ref="CE264" si="3871">W264/W281</f>
        <v>7.6996084944833315E-2</v>
      </c>
      <c r="CF264" s="128">
        <f t="shared" ref="CF264" si="3872">X264/X281</f>
        <v>6.7817987775298336E-2</v>
      </c>
      <c r="CG264" s="129">
        <f t="shared" ref="CG264" si="3873">Y264/Y281</f>
        <v>4.7834405983649332E-2</v>
      </c>
      <c r="CH264" s="130">
        <f t="shared" ref="CH264" si="3874">Z264/Z281</f>
        <v>5.7517362809351463E-2</v>
      </c>
      <c r="CI264" s="128">
        <f t="shared" ref="CI264" si="3875">AA264/AA281</f>
        <v>5.9480471401246376E-2</v>
      </c>
      <c r="CJ264" s="134">
        <f t="shared" ref="CJ264" si="3876">AB264/AB281</f>
        <v>5.9155807280018895E-2</v>
      </c>
      <c r="CK264" s="135">
        <f t="shared" ref="CK264" si="3877">AC264/AC281</f>
        <v>5.690703955173023E-2</v>
      </c>
    </row>
    <row r="265" spans="1:89" ht="13.5" thickTop="1" x14ac:dyDescent="0.2">
      <c r="A265" s="145" t="s">
        <v>24</v>
      </c>
      <c r="B265" s="189">
        <v>1028</v>
      </c>
      <c r="C265" s="183">
        <v>1103</v>
      </c>
      <c r="D265" s="184">
        <v>467</v>
      </c>
      <c r="E265" s="185">
        <v>316</v>
      </c>
      <c r="F265" s="182">
        <v>1250</v>
      </c>
      <c r="G265" s="186">
        <v>524</v>
      </c>
      <c r="H265" s="184">
        <v>1946</v>
      </c>
      <c r="I265" s="185">
        <v>1594</v>
      </c>
      <c r="J265" s="182">
        <v>141</v>
      </c>
      <c r="K265" s="186">
        <v>223</v>
      </c>
      <c r="L265" s="184">
        <v>414</v>
      </c>
      <c r="M265" s="182">
        <v>1091</v>
      </c>
      <c r="N265" s="187">
        <v>1324</v>
      </c>
      <c r="O265" s="190">
        <v>1915</v>
      </c>
      <c r="P265" s="182">
        <v>1077</v>
      </c>
      <c r="Q265" s="186">
        <v>540</v>
      </c>
      <c r="R265" s="184">
        <v>1158</v>
      </c>
      <c r="S265" s="185">
        <v>900</v>
      </c>
      <c r="T265" s="182">
        <v>109</v>
      </c>
      <c r="U265" s="186">
        <v>92</v>
      </c>
      <c r="V265" s="184">
        <v>510</v>
      </c>
      <c r="W265" s="191">
        <v>1265</v>
      </c>
      <c r="X265" s="182">
        <v>604</v>
      </c>
      <c r="Y265" s="186">
        <v>226</v>
      </c>
      <c r="Z265" s="184">
        <v>1874</v>
      </c>
      <c r="AA265" s="182">
        <v>2097</v>
      </c>
      <c r="AB265" s="156">
        <f t="shared" si="3686"/>
        <v>11902</v>
      </c>
      <c r="AC265" s="157">
        <f t="shared" si="3687"/>
        <v>11886</v>
      </c>
      <c r="AE265" s="235" t="str">
        <f>$AE$17</f>
        <v>17:00 - 17:59</v>
      </c>
      <c r="AF265" s="125">
        <f t="shared" ref="AF265:AU266" si="3878">SUMIF($A$9:$A$32,$AE265,B$257:B$280)</f>
        <v>1406</v>
      </c>
      <c r="AG265" s="172">
        <f t="shared" si="3878"/>
        <v>1266</v>
      </c>
      <c r="AH265" s="126">
        <f t="shared" si="3878"/>
        <v>488</v>
      </c>
      <c r="AI265" s="166">
        <f t="shared" si="3878"/>
        <v>513</v>
      </c>
      <c r="AJ265" s="125">
        <f t="shared" si="3878"/>
        <v>991</v>
      </c>
      <c r="AK265" s="127">
        <f t="shared" si="3878"/>
        <v>1101</v>
      </c>
      <c r="AL265" s="126">
        <f t="shared" si="3878"/>
        <v>2149</v>
      </c>
      <c r="AM265" s="166">
        <f t="shared" si="3878"/>
        <v>2172</v>
      </c>
      <c r="AN265" s="125">
        <f t="shared" si="3878"/>
        <v>200</v>
      </c>
      <c r="AO265" s="127">
        <f t="shared" si="3878"/>
        <v>144</v>
      </c>
      <c r="AP265" s="126">
        <f t="shared" si="3878"/>
        <v>899</v>
      </c>
      <c r="AQ265" s="125">
        <f t="shared" si="3878"/>
        <v>651</v>
      </c>
      <c r="AR265" s="165">
        <f t="shared" si="3878"/>
        <v>2125</v>
      </c>
      <c r="AS265" s="167">
        <f t="shared" si="3878"/>
        <v>1753</v>
      </c>
      <c r="AT265" s="125">
        <f t="shared" si="3878"/>
        <v>1123</v>
      </c>
      <c r="AU265" s="127">
        <f t="shared" si="3878"/>
        <v>1066</v>
      </c>
      <c r="AV265" s="126">
        <f t="shared" ref="AP265:BE266" si="3879">SUMIF($A$9:$A$32,$AE265,R$257:R$280)</f>
        <v>1020</v>
      </c>
      <c r="AW265" s="166">
        <f t="shared" si="3879"/>
        <v>1592</v>
      </c>
      <c r="AX265" s="125">
        <f t="shared" si="3879"/>
        <v>136</v>
      </c>
      <c r="AY265" s="127">
        <f t="shared" si="3879"/>
        <v>150</v>
      </c>
      <c r="AZ265" s="126">
        <f t="shared" si="3879"/>
        <v>1082</v>
      </c>
      <c r="BA265" s="166">
        <f t="shared" si="3879"/>
        <v>1063</v>
      </c>
      <c r="BB265" s="125">
        <f t="shared" si="3879"/>
        <v>764</v>
      </c>
      <c r="BC265" s="127">
        <f t="shared" si="3879"/>
        <v>443</v>
      </c>
      <c r="BD265" s="170">
        <f t="shared" si="3879"/>
        <v>2333</v>
      </c>
      <c r="BE265" s="171">
        <f t="shared" si="3879"/>
        <v>2163</v>
      </c>
      <c r="BF265" s="156">
        <f>AF265+AH265+AJ265+AL265+AN265+AP265+AR265+AT265+AV265+AX265+AZ265+BB265+BD265</f>
        <v>14716</v>
      </c>
      <c r="BG265" s="157">
        <f>AG265+AI265+AK265+AM265+AO265+AQ265+AS265+AU265+AW265+AY265+BA265+BC265+BE265</f>
        <v>14077</v>
      </c>
      <c r="BI265" s="145" t="s">
        <v>24</v>
      </c>
      <c r="BJ265" s="128">
        <f>B265/B281</f>
        <v>5.7769036246136558E-2</v>
      </c>
      <c r="BK265" s="129">
        <f t="shared" ref="BK265" si="3880">C265/C281</f>
        <v>6.5189125295508271E-2</v>
      </c>
      <c r="BL265" s="130">
        <f t="shared" ref="BL265" si="3881">D265/D281</f>
        <v>7.0789752917993026E-2</v>
      </c>
      <c r="BM265" s="131">
        <f t="shared" ref="BM265" si="3882">E265/E281</f>
        <v>4.7440324275634292E-2</v>
      </c>
      <c r="BN265" s="128">
        <f t="shared" ref="BN265" si="3883">F265/F281</f>
        <v>7.7122408687068114E-2</v>
      </c>
      <c r="BO265" s="129">
        <f t="shared" ref="BO265" si="3884">G265/G281</f>
        <v>3.7490162409673032E-2</v>
      </c>
      <c r="BP265" s="130">
        <f t="shared" ref="BP265" si="3885">H265/H281</f>
        <v>6.5402971029105333E-2</v>
      </c>
      <c r="BQ265" s="131">
        <f t="shared" ref="BQ265" si="3886">I265/I281</f>
        <v>5.5584614848136135E-2</v>
      </c>
      <c r="BR265" s="128">
        <f t="shared" ref="BR265" si="3887">J265/J281</f>
        <v>5.3755242089210828E-2</v>
      </c>
      <c r="BS265" s="129">
        <f t="shared" ref="BS265" si="3888">K265/K281</f>
        <v>7.2449642625081218E-2</v>
      </c>
      <c r="BT265" s="130">
        <f t="shared" ref="BT265" si="3889">L265/L281</f>
        <v>3.8579815487838974E-2</v>
      </c>
      <c r="BU265" s="128">
        <f t="shared" ref="BU265" si="3890">M265/M281</f>
        <v>9.3335614680468817E-2</v>
      </c>
      <c r="BV265" s="132">
        <f t="shared" ref="BV265" si="3891">N265/N281</f>
        <v>4.9122546655288833E-2</v>
      </c>
      <c r="BW265" s="133">
        <f t="shared" ref="BW265" si="3892">O265/O281</f>
        <v>7.1578081782163419E-2</v>
      </c>
      <c r="BX265" s="128">
        <f t="shared" ref="BX265" si="3893">P265/P281</f>
        <v>7.454318936877076E-2</v>
      </c>
      <c r="BY265" s="129">
        <f t="shared" ref="BY265" si="3894">Q265/Q281</f>
        <v>3.6797274275979557E-2</v>
      </c>
      <c r="BZ265" s="130">
        <f t="shared" ref="BZ265" si="3895">R265/R281</f>
        <v>6.6816686861692925E-2</v>
      </c>
      <c r="CA265" s="131">
        <f t="shared" ref="CA265" si="3896">S265/S281</f>
        <v>4.9196457855034438E-2</v>
      </c>
      <c r="CB265" s="128">
        <f t="shared" ref="CB265" si="3897">T265/T281</f>
        <v>5.4801407742584213E-2</v>
      </c>
      <c r="CC265" s="129">
        <f t="shared" ref="CC265" si="3898">U265/U281</f>
        <v>3.9165602383993185E-2</v>
      </c>
      <c r="CD265" s="130">
        <f t="shared" ref="CD265" si="3899">V265/V281</f>
        <v>3.7560760053026956E-2</v>
      </c>
      <c r="CE265" s="131">
        <f t="shared" ref="CE265" si="3900">W265/W281</f>
        <v>7.5038557361490094E-2</v>
      </c>
      <c r="CF265" s="128">
        <f t="shared" ref="CF265" si="3901">X265/X281</f>
        <v>5.8600950810129039E-2</v>
      </c>
      <c r="CG265" s="129">
        <f t="shared" ref="CG265" si="3902">Y265/Y281</f>
        <v>3.9311184553835449E-2</v>
      </c>
      <c r="CH265" s="130">
        <f t="shared" ref="CH265" si="3903">Z265/Z281</f>
        <v>6.1104046431249795E-2</v>
      </c>
      <c r="CI265" s="128">
        <f t="shared" ref="CI265" si="3904">AA265/AA281</f>
        <v>6.4694267908928238E-2</v>
      </c>
      <c r="CJ265" s="134">
        <f t="shared" ref="CJ265" si="3905">AB265/AB281</f>
        <v>5.9814154978063451E-2</v>
      </c>
      <c r="CK265" s="135">
        <f t="shared" ref="CK265" si="3906">AC265/AC281</f>
        <v>6.0001514424897144E-2</v>
      </c>
    </row>
    <row r="266" spans="1:89" x14ac:dyDescent="0.2">
      <c r="A266" s="136" t="s">
        <v>25</v>
      </c>
      <c r="B266" s="192">
        <v>1159</v>
      </c>
      <c r="C266" s="176">
        <v>1166</v>
      </c>
      <c r="D266" s="177">
        <v>542</v>
      </c>
      <c r="E266" s="178">
        <v>364</v>
      </c>
      <c r="F266" s="175">
        <v>973</v>
      </c>
      <c r="G266" s="179">
        <v>582</v>
      </c>
      <c r="H266" s="177">
        <v>2147</v>
      </c>
      <c r="I266" s="178">
        <v>1589</v>
      </c>
      <c r="J266" s="175">
        <v>133</v>
      </c>
      <c r="K266" s="176">
        <v>183</v>
      </c>
      <c r="L266" s="177">
        <v>429</v>
      </c>
      <c r="M266" s="175">
        <v>1137</v>
      </c>
      <c r="N266" s="180">
        <v>1336</v>
      </c>
      <c r="O266" s="193">
        <v>1564</v>
      </c>
      <c r="P266" s="175">
        <v>1084</v>
      </c>
      <c r="Q266" s="176">
        <v>703</v>
      </c>
      <c r="R266" s="177">
        <v>1196</v>
      </c>
      <c r="S266" s="178">
        <v>871</v>
      </c>
      <c r="T266" s="184">
        <v>62</v>
      </c>
      <c r="U266" s="175">
        <v>129</v>
      </c>
      <c r="V266" s="177">
        <v>549</v>
      </c>
      <c r="W266" s="194">
        <v>1325</v>
      </c>
      <c r="X266" s="175">
        <v>609</v>
      </c>
      <c r="Y266" s="179">
        <v>294</v>
      </c>
      <c r="Z266" s="177">
        <v>1932</v>
      </c>
      <c r="AA266" s="175">
        <v>2136</v>
      </c>
      <c r="AB266" s="156">
        <f t="shared" si="3686"/>
        <v>12151</v>
      </c>
      <c r="AC266" s="157">
        <f t="shared" si="3687"/>
        <v>12043</v>
      </c>
      <c r="AE266" s="237" t="str">
        <f>$AE$18</f>
        <v>18:00 - 18:59</v>
      </c>
      <c r="AF266" s="125">
        <f t="shared" si="3878"/>
        <v>1436</v>
      </c>
      <c r="AG266" s="176">
        <f t="shared" si="3878"/>
        <v>1361</v>
      </c>
      <c r="AH266" s="177">
        <f t="shared" si="3878"/>
        <v>352</v>
      </c>
      <c r="AI266" s="178">
        <f t="shared" si="3878"/>
        <v>562</v>
      </c>
      <c r="AJ266" s="238">
        <f t="shared" si="3878"/>
        <v>885</v>
      </c>
      <c r="AK266" s="179">
        <f t="shared" si="3878"/>
        <v>1139</v>
      </c>
      <c r="AL266" s="177">
        <f t="shared" si="3878"/>
        <v>2146</v>
      </c>
      <c r="AM266" s="178">
        <f t="shared" si="3878"/>
        <v>2308</v>
      </c>
      <c r="AN266" s="238">
        <f t="shared" si="3878"/>
        <v>238</v>
      </c>
      <c r="AO266" s="179">
        <f t="shared" si="3878"/>
        <v>180</v>
      </c>
      <c r="AP266" s="177">
        <f t="shared" si="3879"/>
        <v>1059</v>
      </c>
      <c r="AQ266" s="238">
        <f t="shared" si="3879"/>
        <v>481</v>
      </c>
      <c r="AR266" s="180">
        <f t="shared" si="3879"/>
        <v>2057</v>
      </c>
      <c r="AS266" s="181">
        <f t="shared" si="3879"/>
        <v>1754</v>
      </c>
      <c r="AT266" s="238">
        <f t="shared" si="3879"/>
        <v>833</v>
      </c>
      <c r="AU266" s="179">
        <f t="shared" si="3879"/>
        <v>1132</v>
      </c>
      <c r="AV266" s="177">
        <f t="shared" si="3879"/>
        <v>950</v>
      </c>
      <c r="AW266" s="178">
        <f t="shared" si="3879"/>
        <v>1540</v>
      </c>
      <c r="AX266" s="238">
        <f t="shared" si="3879"/>
        <v>123</v>
      </c>
      <c r="AY266" s="179">
        <f t="shared" si="3879"/>
        <v>145</v>
      </c>
      <c r="AZ266" s="177">
        <f t="shared" si="3879"/>
        <v>1287</v>
      </c>
      <c r="BA266" s="178">
        <f t="shared" si="3879"/>
        <v>1136</v>
      </c>
      <c r="BB266" s="238">
        <f t="shared" si="3879"/>
        <v>690</v>
      </c>
      <c r="BC266" s="179">
        <f t="shared" si="3879"/>
        <v>468</v>
      </c>
      <c r="BD266" s="177">
        <f t="shared" si="3879"/>
        <v>2338</v>
      </c>
      <c r="BE266" s="238">
        <f t="shared" si="3879"/>
        <v>2425</v>
      </c>
      <c r="BF266" s="158">
        <f>SUM(AF266,AH266,AJ266,AL266,AN266,AP266,AR266,AT266,AV266,AX266,AZ266,BB266,BD266)</f>
        <v>14394</v>
      </c>
      <c r="BG266" s="159">
        <f>SUM(AG266,AI266,AK266,AM266,AO266,AQ266,AS266,AU266,AW266,AY266,BA266,BC266,BE266)</f>
        <v>14631</v>
      </c>
      <c r="BI266" s="136" t="s">
        <v>25</v>
      </c>
      <c r="BJ266" s="128">
        <f>B266/B281</f>
        <v>6.5130654678280414E-2</v>
      </c>
      <c r="BK266" s="129">
        <f t="shared" ref="BK266" si="3907">C266/C281</f>
        <v>6.8912529550827425E-2</v>
      </c>
      <c r="BL266" s="130">
        <f t="shared" ref="BL266" si="3908">D266/D281</f>
        <v>8.215855691981204E-2</v>
      </c>
      <c r="BM266" s="131">
        <f t="shared" ref="BM266" si="3909">E266/E281</f>
        <v>5.4646449482059753E-2</v>
      </c>
      <c r="BN266" s="128">
        <f t="shared" ref="BN266" si="3910">F266/F281</f>
        <v>6.003208292201382E-2</v>
      </c>
      <c r="BO266" s="129">
        <f t="shared" ref="BO266" si="3911">G266/G281</f>
        <v>4.1639836874865853E-2</v>
      </c>
      <c r="BP266" s="130">
        <f t="shared" ref="BP266" si="3912">H266/H281</f>
        <v>7.2158365261813531E-2</v>
      </c>
      <c r="BQ266" s="131">
        <f t="shared" ref="BQ266" si="3913">I266/I281</f>
        <v>5.5410259092652646E-2</v>
      </c>
      <c r="BR266" s="128">
        <f t="shared" ref="BR266" si="3914">J266/J281</f>
        <v>5.0705299275638584E-2</v>
      </c>
      <c r="BS266" s="129">
        <f t="shared" ref="BS266" si="3915">K266/K281</f>
        <v>5.9454191033138398E-2</v>
      </c>
      <c r="BT266" s="130">
        <f t="shared" ref="BT266" si="3916">L266/L281</f>
        <v>3.9977634889572268E-2</v>
      </c>
      <c r="BU266" s="128">
        <f t="shared" ref="BU266" si="3917">M266/M281</f>
        <v>9.7270938489177866E-2</v>
      </c>
      <c r="BV266" s="132">
        <f t="shared" ref="BV266" si="3918">N266/N281</f>
        <v>4.9567766111379065E-2</v>
      </c>
      <c r="BW266" s="133">
        <f t="shared" ref="BW266" si="3919">O266/O281</f>
        <v>5.845854825446662E-2</v>
      </c>
      <c r="BX266" s="128">
        <f t="shared" ref="BX266" si="3920">P266/P281</f>
        <v>7.5027685492801768E-2</v>
      </c>
      <c r="BY266" s="129">
        <f t="shared" ref="BY266" si="3921">Q266/Q281</f>
        <v>4.7904599659284494E-2</v>
      </c>
      <c r="BZ266" s="130">
        <f t="shared" ref="BZ266" si="3922">R266/R281</f>
        <v>6.9009289712076621E-2</v>
      </c>
      <c r="CA266" s="131">
        <f t="shared" ref="CA266" si="3923">S266/S281</f>
        <v>4.7611238657483325E-2</v>
      </c>
      <c r="CB266" s="128">
        <f t="shared" ref="CB266" si="3924">T266/T281</f>
        <v>3.1171442936148819E-2</v>
      </c>
      <c r="CC266" s="129">
        <f t="shared" ref="CC266" si="3925">U266/U281</f>
        <v>5.4916985951468711E-2</v>
      </c>
      <c r="CD266" s="130">
        <f t="shared" ref="CD266" si="3926">V266/V281</f>
        <v>4.0433053468846666E-2</v>
      </c>
      <c r="CE266" s="131">
        <f t="shared" ref="CE266" si="3927">W266/W281</f>
        <v>7.8597698422114129E-2</v>
      </c>
      <c r="CF266" s="128">
        <f t="shared" ref="CF266" si="3928">X266/X281</f>
        <v>5.9086058018822163E-2</v>
      </c>
      <c r="CG266" s="129">
        <f t="shared" ref="CG266" si="3929">Y266/Y281</f>
        <v>5.1139328578883286E-2</v>
      </c>
      <c r="CH266" s="130">
        <f t="shared" ref="CH266" si="3930">Z266/Z281</f>
        <v>6.299520688643255E-2</v>
      </c>
      <c r="CI266" s="128">
        <f t="shared" ref="CI266" si="3931">AA266/AA281</f>
        <v>6.5897451718393285E-2</v>
      </c>
      <c r="CJ266" s="134">
        <f t="shared" ref="CJ266" si="3932">AB266/AB281</f>
        <v>6.1065518159842798E-2</v>
      </c>
      <c r="CK266" s="135">
        <f t="shared" ref="CK266" si="3933">AC266/AC281</f>
        <v>6.0794063454403191E-2</v>
      </c>
    </row>
    <row r="267" spans="1:89" ht="13.5" thickBot="1" x14ac:dyDescent="0.25">
      <c r="A267" s="145" t="s">
        <v>26</v>
      </c>
      <c r="B267" s="189">
        <v>1079</v>
      </c>
      <c r="C267" s="183">
        <v>1131</v>
      </c>
      <c r="D267" s="184">
        <v>468</v>
      </c>
      <c r="E267" s="185">
        <v>388</v>
      </c>
      <c r="F267" s="182">
        <v>758</v>
      </c>
      <c r="G267" s="186">
        <v>625</v>
      </c>
      <c r="H267" s="184">
        <v>1883</v>
      </c>
      <c r="I267" s="185">
        <v>1620</v>
      </c>
      <c r="J267" s="182">
        <v>124</v>
      </c>
      <c r="K267" s="183">
        <v>159</v>
      </c>
      <c r="L267" s="184">
        <v>550</v>
      </c>
      <c r="M267" s="182">
        <v>905</v>
      </c>
      <c r="N267" s="187">
        <v>1496</v>
      </c>
      <c r="O267" s="190">
        <v>1443</v>
      </c>
      <c r="P267" s="182">
        <v>1067</v>
      </c>
      <c r="Q267" s="183">
        <v>880</v>
      </c>
      <c r="R267" s="184">
        <v>1230</v>
      </c>
      <c r="S267" s="185">
        <v>899</v>
      </c>
      <c r="T267" s="182">
        <v>78</v>
      </c>
      <c r="U267" s="186">
        <v>135</v>
      </c>
      <c r="V267" s="184">
        <v>652</v>
      </c>
      <c r="W267" s="191">
        <v>1033</v>
      </c>
      <c r="X267" s="182">
        <v>630</v>
      </c>
      <c r="Y267" s="186">
        <v>253</v>
      </c>
      <c r="Z267" s="184">
        <v>1785</v>
      </c>
      <c r="AA267" s="182">
        <v>2224</v>
      </c>
      <c r="AB267" s="156">
        <f t="shared" si="3686"/>
        <v>11800</v>
      </c>
      <c r="AC267" s="157">
        <f t="shared" si="3687"/>
        <v>11695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6.0635009834223097E-2</v>
      </c>
      <c r="BK267" s="129">
        <f t="shared" ref="BK267" si="3934">C267/C281</f>
        <v>6.6843971631205673E-2</v>
      </c>
      <c r="BL267" s="130">
        <f t="shared" ref="BL267" si="3935">D267/D281</f>
        <v>7.0941336971350619E-2</v>
      </c>
      <c r="BM267" s="131">
        <f t="shared" ref="BM267" si="3936">E267/E281</f>
        <v>5.824951208527248E-2</v>
      </c>
      <c r="BN267" s="128">
        <f t="shared" ref="BN267" si="3937">F267/F281</f>
        <v>4.6767028627838103E-2</v>
      </c>
      <c r="BO267" s="129">
        <f t="shared" ref="BO267" si="3938">G267/G281</f>
        <v>4.4716319668026042E-2</v>
      </c>
      <c r="BP267" s="130">
        <f t="shared" ref="BP267" si="3939">H267/H281</f>
        <v>6.3285608657659476E-2</v>
      </c>
      <c r="BQ267" s="131">
        <f t="shared" ref="BQ267" si="3940">I267/I281</f>
        <v>5.6491264776650278E-2</v>
      </c>
      <c r="BR267" s="128">
        <f t="shared" ref="BR267" si="3941">J267/J281</f>
        <v>4.7274113610369803E-2</v>
      </c>
      <c r="BS267" s="129">
        <f t="shared" ref="BS267" si="3942">K267/K281</f>
        <v>5.1656920077972707E-2</v>
      </c>
      <c r="BT267" s="130">
        <f t="shared" ref="BT267" si="3943">L267/L281</f>
        <v>5.1253378063554192E-2</v>
      </c>
      <c r="BU267" s="128">
        <f t="shared" ref="BU267" si="3944">M267/M281</f>
        <v>7.7423218410471381E-2</v>
      </c>
      <c r="BV267" s="132">
        <f t="shared" ref="BV267" si="3945">N267/N281</f>
        <v>5.5504025525915483E-2</v>
      </c>
      <c r="BW267" s="133">
        <f t="shared" ref="BW267" si="3946">O267/O281</f>
        <v>5.393586005830904E-2</v>
      </c>
      <c r="BX267" s="128">
        <f t="shared" ref="BX267" si="3947">P267/P281</f>
        <v>7.3851052048726468E-2</v>
      </c>
      <c r="BY267" s="129">
        <f t="shared" ref="BY267" si="3948">Q267/Q281</f>
        <v>5.9965928449744466E-2</v>
      </c>
      <c r="BZ267" s="130">
        <f t="shared" ref="BZ267" si="3949">R267/R281</f>
        <v>7.0971092262419946E-2</v>
      </c>
      <c r="CA267" s="131">
        <f t="shared" ref="CA267" si="3950">S267/S281</f>
        <v>4.9141795124084398E-2</v>
      </c>
      <c r="CB267" s="128">
        <f t="shared" ref="CB267" si="3951">T267/T281</f>
        <v>3.9215686274509803E-2</v>
      </c>
      <c r="CC267" s="129">
        <f t="shared" ref="CC267" si="3952">U267/U281</f>
        <v>5.7471264367816091E-2</v>
      </c>
      <c r="CD267" s="130">
        <f t="shared" ref="CD267" si="3953">V267/V281</f>
        <v>4.8018854028575635E-2</v>
      </c>
      <c r="CE267" s="131">
        <f t="shared" ref="CE267" si="3954">W267/W281</f>
        <v>6.1276545260410487E-2</v>
      </c>
      <c r="CF267" s="128">
        <f t="shared" ref="CF267" si="3955">X267/X281</f>
        <v>6.1123508295333272E-2</v>
      </c>
      <c r="CG267" s="129">
        <f t="shared" ref="CG267" si="3956">Y267/Y281</f>
        <v>4.4007653504957382E-2</v>
      </c>
      <c r="CH267" s="130">
        <f t="shared" ref="CH267" si="3957">Z267/Z281</f>
        <v>5.8202093318986597E-2</v>
      </c>
      <c r="CI267" s="128">
        <f t="shared" ref="CI267" si="3958">AA267/AA281</f>
        <v>6.8612328006416978E-2</v>
      </c>
      <c r="CJ267" s="134">
        <f t="shared" ref="CJ267" si="3959">AB267/AB281</f>
        <v>5.9301548373479139E-2</v>
      </c>
      <c r="CK267" s="135">
        <f t="shared" ref="CK267" si="3960">AC267/AC281</f>
        <v>5.903733057371463E-2</v>
      </c>
    </row>
    <row r="268" spans="1:89" ht="14.25" thickTop="1" thickBot="1" x14ac:dyDescent="0.25">
      <c r="A268" s="136" t="s">
        <v>27</v>
      </c>
      <c r="B268" s="192">
        <v>1109</v>
      </c>
      <c r="C268" s="176">
        <v>1125</v>
      </c>
      <c r="D268" s="177">
        <v>382</v>
      </c>
      <c r="E268" s="178">
        <v>466</v>
      </c>
      <c r="F268" s="175">
        <v>915</v>
      </c>
      <c r="G268" s="179">
        <v>755</v>
      </c>
      <c r="H268" s="177">
        <v>1933</v>
      </c>
      <c r="I268" s="178">
        <v>1787</v>
      </c>
      <c r="J268" s="175">
        <v>167</v>
      </c>
      <c r="K268" s="176">
        <v>190</v>
      </c>
      <c r="L268" s="177">
        <v>533</v>
      </c>
      <c r="M268" s="175">
        <v>726</v>
      </c>
      <c r="N268" s="180">
        <v>1617</v>
      </c>
      <c r="O268" s="193">
        <v>1465</v>
      </c>
      <c r="P268" s="175">
        <v>1125</v>
      </c>
      <c r="Q268" s="176">
        <v>716</v>
      </c>
      <c r="R268" s="177">
        <v>1189</v>
      </c>
      <c r="S268" s="178">
        <v>1173</v>
      </c>
      <c r="T268" s="175">
        <v>107</v>
      </c>
      <c r="U268" s="179">
        <v>99</v>
      </c>
      <c r="V268" s="177">
        <v>836</v>
      </c>
      <c r="W268" s="194">
        <v>1084</v>
      </c>
      <c r="X268" s="175">
        <v>581</v>
      </c>
      <c r="Y268" s="179">
        <v>272</v>
      </c>
      <c r="Z268" s="177">
        <v>2092</v>
      </c>
      <c r="AA268" s="175">
        <v>2459</v>
      </c>
      <c r="AB268" s="156">
        <f t="shared" si="3686"/>
        <v>12586</v>
      </c>
      <c r="AC268" s="157">
        <f t="shared" si="3687"/>
        <v>12317</v>
      </c>
      <c r="AE268" s="229" t="s">
        <v>13</v>
      </c>
      <c r="AF268" s="20">
        <f t="shared" ref="AF268:BG268" si="3961">SUM(AF265:AF267)</f>
        <v>2842</v>
      </c>
      <c r="AG268" s="21">
        <f t="shared" si="3961"/>
        <v>2627</v>
      </c>
      <c r="AH268" s="20">
        <f t="shared" si="3961"/>
        <v>840</v>
      </c>
      <c r="AI268" s="21">
        <f t="shared" si="3961"/>
        <v>1075</v>
      </c>
      <c r="AJ268" s="20">
        <f t="shared" si="3961"/>
        <v>1876</v>
      </c>
      <c r="AK268" s="21">
        <f t="shared" si="3961"/>
        <v>2240</v>
      </c>
      <c r="AL268" s="20">
        <f t="shared" si="3961"/>
        <v>4295</v>
      </c>
      <c r="AM268" s="21">
        <f t="shared" si="3961"/>
        <v>4480</v>
      </c>
      <c r="AN268" s="20">
        <f t="shared" si="3961"/>
        <v>438</v>
      </c>
      <c r="AO268" s="21">
        <f t="shared" si="3961"/>
        <v>324</v>
      </c>
      <c r="AP268" s="20">
        <f t="shared" si="3961"/>
        <v>1958</v>
      </c>
      <c r="AQ268" s="21">
        <f t="shared" si="3961"/>
        <v>1132</v>
      </c>
      <c r="AR268" s="20">
        <f t="shared" si="3961"/>
        <v>4182</v>
      </c>
      <c r="AS268" s="21">
        <f t="shared" si="3961"/>
        <v>3507</v>
      </c>
      <c r="AT268" s="20">
        <f t="shared" si="3961"/>
        <v>1956</v>
      </c>
      <c r="AU268" s="21">
        <f t="shared" si="3961"/>
        <v>2198</v>
      </c>
      <c r="AV268" s="20">
        <f t="shared" si="3961"/>
        <v>1970</v>
      </c>
      <c r="AW268" s="21">
        <f t="shared" si="3961"/>
        <v>3132</v>
      </c>
      <c r="AX268" s="20">
        <f t="shared" si="3961"/>
        <v>259</v>
      </c>
      <c r="AY268" s="21">
        <f t="shared" si="3961"/>
        <v>295</v>
      </c>
      <c r="AZ268" s="20">
        <f t="shared" si="3961"/>
        <v>2369</v>
      </c>
      <c r="BA268" s="21">
        <f t="shared" si="3961"/>
        <v>2199</v>
      </c>
      <c r="BB268" s="20">
        <f t="shared" si="3961"/>
        <v>1454</v>
      </c>
      <c r="BC268" s="21">
        <f t="shared" si="3961"/>
        <v>911</v>
      </c>
      <c r="BD268" s="20">
        <f t="shared" si="3961"/>
        <v>4671</v>
      </c>
      <c r="BE268" s="21">
        <f t="shared" si="3961"/>
        <v>4588</v>
      </c>
      <c r="BF268" s="160">
        <f t="shared" si="3961"/>
        <v>29110</v>
      </c>
      <c r="BG268" s="161">
        <f t="shared" si="3961"/>
        <v>28708</v>
      </c>
      <c r="BI268" s="136" t="s">
        <v>27</v>
      </c>
      <c r="BJ268" s="128">
        <f>B268/B281</f>
        <v>6.2320876650744594E-2</v>
      </c>
      <c r="BK268" s="129">
        <f t="shared" ref="BK268" si="3962">C268/C281</f>
        <v>6.6489361702127658E-2</v>
      </c>
      <c r="BL268" s="130">
        <f t="shared" ref="BL268" si="3963">D268/D281</f>
        <v>5.7905108382598151E-2</v>
      </c>
      <c r="BM268" s="131">
        <f t="shared" ref="BM268" si="3964">E268/E281</f>
        <v>6.9959465545713861E-2</v>
      </c>
      <c r="BN268" s="128">
        <f t="shared" ref="BN268" si="3965">F268/F281</f>
        <v>5.6453603158933857E-2</v>
      </c>
      <c r="BO268" s="129">
        <f t="shared" ref="BO268" si="3966">G268/G281</f>
        <v>5.4017314158975462E-2</v>
      </c>
      <c r="BP268" s="130">
        <f t="shared" ref="BP268" si="3967">H268/H281</f>
        <v>6.4966054984203811E-2</v>
      </c>
      <c r="BQ268" s="131">
        <f t="shared" ref="BQ268" si="3968">I268/I281</f>
        <v>6.231474700979879E-2</v>
      </c>
      <c r="BR268" s="128">
        <f t="shared" ref="BR268" si="3969">J268/J281</f>
        <v>6.3667556233320627E-2</v>
      </c>
      <c r="BS268" s="129">
        <f t="shared" ref="BS268" si="3970">K268/K281</f>
        <v>6.1728395061728392E-2</v>
      </c>
      <c r="BT268" s="130">
        <f t="shared" ref="BT268" si="3971">L268/L281</f>
        <v>4.9669182741589789E-2</v>
      </c>
      <c r="BU268" s="128">
        <f t="shared" ref="BU268" si="3972">M268/M281</f>
        <v>6.2109675763538368E-2</v>
      </c>
      <c r="BV268" s="132">
        <f t="shared" ref="BV268" si="3973">N268/N281</f>
        <v>5.9993321708158645E-2</v>
      </c>
      <c r="BW268" s="133">
        <f t="shared" ref="BW268" si="3974">O268/O281</f>
        <v>5.4758167003064961E-2</v>
      </c>
      <c r="BX268" s="128">
        <f t="shared" ref="BX268" si="3975">P268/P281</f>
        <v>7.7865448504983392E-2</v>
      </c>
      <c r="BY268" s="129">
        <f t="shared" ref="BY268" si="3976">Q268/Q281</f>
        <v>4.879045996592845E-2</v>
      </c>
      <c r="BZ268" s="130">
        <f t="shared" ref="BZ268" si="3977">R268/R281</f>
        <v>6.8605389187005941E-2</v>
      </c>
      <c r="CA268" s="131">
        <f t="shared" ref="CA268" si="3978">S268/S281</f>
        <v>6.4119383404394881E-2</v>
      </c>
      <c r="CB268" s="128">
        <f t="shared" ref="CB268" si="3979">T268/T281</f>
        <v>5.3795877325289093E-2</v>
      </c>
      <c r="CC268" s="129">
        <f t="shared" ref="CC268" si="3980">U268/U281</f>
        <v>4.2145593869731802E-2</v>
      </c>
      <c r="CD268" s="130">
        <f t="shared" ref="CD268" si="3981">V268/V281</f>
        <v>6.1570187067314777E-2</v>
      </c>
      <c r="CE268" s="131">
        <f t="shared" ref="CE268" si="3982">W268/W281</f>
        <v>6.4301815161940917E-2</v>
      </c>
      <c r="CF268" s="128">
        <f t="shared" ref="CF268" si="3983">X268/X281</f>
        <v>5.6369457650140682E-2</v>
      </c>
      <c r="CG268" s="129">
        <f t="shared" ref="CG268" si="3984">Y268/Y281</f>
        <v>4.7312576100191336E-2</v>
      </c>
      <c r="CH268" s="130">
        <f t="shared" ref="CH268" si="3985">Z268/Z281</f>
        <v>6.8212201245557408E-2</v>
      </c>
      <c r="CI268" s="128">
        <f t="shared" ref="CI268" si="3986">AA268/AA281</f>
        <v>7.586228173011661E-2</v>
      </c>
      <c r="CJ268" s="134">
        <f t="shared" ref="CJ268" si="3987">AB268/AB281</f>
        <v>6.3251634561746484E-2</v>
      </c>
      <c r="CK268" s="135">
        <f t="shared" ref="CK268" si="3988">AC268/AC281</f>
        <v>6.2177238193795906E-2</v>
      </c>
    </row>
    <row r="269" spans="1:89" ht="13.5" thickTop="1" x14ac:dyDescent="0.2">
      <c r="A269" s="145" t="s">
        <v>28</v>
      </c>
      <c r="B269" s="189">
        <v>1191</v>
      </c>
      <c r="C269" s="183">
        <v>1360</v>
      </c>
      <c r="D269" s="184">
        <v>451</v>
      </c>
      <c r="E269" s="185">
        <v>437</v>
      </c>
      <c r="F269" s="182">
        <v>867</v>
      </c>
      <c r="G269" s="186">
        <v>935</v>
      </c>
      <c r="H269" s="184">
        <v>1991</v>
      </c>
      <c r="I269" s="185">
        <v>2018</v>
      </c>
      <c r="J269" s="182">
        <v>184</v>
      </c>
      <c r="K269" s="183">
        <v>179</v>
      </c>
      <c r="L269" s="184">
        <v>767</v>
      </c>
      <c r="M269" s="182">
        <v>698</v>
      </c>
      <c r="N269" s="187">
        <v>2026</v>
      </c>
      <c r="O269" s="190">
        <v>1674</v>
      </c>
      <c r="P269" s="182">
        <v>1114</v>
      </c>
      <c r="Q269" s="183">
        <v>793</v>
      </c>
      <c r="R269" s="184">
        <v>1105</v>
      </c>
      <c r="S269" s="185">
        <v>1286</v>
      </c>
      <c r="T269" s="182">
        <v>128</v>
      </c>
      <c r="U269" s="186">
        <v>133</v>
      </c>
      <c r="V269" s="184">
        <v>1091</v>
      </c>
      <c r="W269" s="191">
        <v>986</v>
      </c>
      <c r="X269" s="182">
        <v>679</v>
      </c>
      <c r="Y269" s="186">
        <v>294</v>
      </c>
      <c r="Z269" s="184">
        <v>1984</v>
      </c>
      <c r="AA269" s="182">
        <v>2477</v>
      </c>
      <c r="AB269" s="156">
        <f t="shared" si="3686"/>
        <v>13578</v>
      </c>
      <c r="AC269" s="157">
        <f t="shared" si="3687"/>
        <v>13270</v>
      </c>
      <c r="BI269" s="145" t="s">
        <v>28</v>
      </c>
      <c r="BJ269" s="128">
        <f>B269/B281</f>
        <v>6.6928912615903349E-2</v>
      </c>
      <c r="BK269" s="129">
        <f t="shared" ref="BK269" si="3989">C269/C281</f>
        <v>8.0378250591016553E-2</v>
      </c>
      <c r="BL269" s="130">
        <f t="shared" ref="BL269" si="3990">D269/D281</f>
        <v>6.8364408064271645E-2</v>
      </c>
      <c r="BM269" s="131">
        <f t="shared" ref="BM269" si="3991">E269/E281</f>
        <v>6.5605764900165134E-2</v>
      </c>
      <c r="BN269" s="128">
        <f t="shared" ref="BN269" si="3992">F269/F281</f>
        <v>5.3492102665350441E-2</v>
      </c>
      <c r="BO269" s="129">
        <f t="shared" ref="BO269" si="3993">G269/G281</f>
        <v>6.6895614223366956E-2</v>
      </c>
      <c r="BP269" s="130">
        <f t="shared" ref="BP269" si="3994">H269/H281</f>
        <v>6.6915372722995234E-2</v>
      </c>
      <c r="BQ269" s="131">
        <f t="shared" ref="BQ269" si="3995">I269/I281</f>
        <v>7.0369982913135967E-2</v>
      </c>
      <c r="BR269" s="128">
        <f t="shared" ref="BR269" si="3996">J269/J281</f>
        <v>7.0148684712161652E-2</v>
      </c>
      <c r="BS269" s="129">
        <f t="shared" ref="BS269" si="3997">K269/K281</f>
        <v>5.8154645873944116E-2</v>
      </c>
      <c r="BT269" s="130">
        <f t="shared" ref="BT269" si="3998">L269/L281</f>
        <v>7.1475165408629207E-2</v>
      </c>
      <c r="BU269" s="128">
        <f t="shared" ref="BU269" si="3999">M269/M281</f>
        <v>5.971426127128069E-2</v>
      </c>
      <c r="BV269" s="132">
        <f t="shared" ref="BV269" si="4000">N269/N281</f>
        <v>7.5167884836567361E-2</v>
      </c>
      <c r="BW269" s="133">
        <f t="shared" ref="BW269" si="4001">O269/O281</f>
        <v>6.2570082978246247E-2</v>
      </c>
      <c r="BX269" s="128">
        <f t="shared" ref="BX269" si="4002">P269/P281</f>
        <v>7.7104097452934658E-2</v>
      </c>
      <c r="BY269" s="129">
        <f t="shared" ref="BY269" si="4003">Q269/Q281</f>
        <v>5.403747870528109E-2</v>
      </c>
      <c r="BZ269" s="130">
        <f t="shared" ref="BZ269" si="4004">R269/R281</f>
        <v>6.3758582886157752E-2</v>
      </c>
      <c r="CA269" s="131">
        <f t="shared" ref="CA269" si="4005">S269/S281</f>
        <v>7.0296272001749205E-2</v>
      </c>
      <c r="CB269" s="128">
        <f t="shared" ref="CB269" si="4006">T269/T281</f>
        <v>6.4353946706887877E-2</v>
      </c>
      <c r="CC269" s="129">
        <f t="shared" ref="CC269" si="4007">U269/U281</f>
        <v>5.6619838229033631E-2</v>
      </c>
      <c r="CD269" s="130">
        <f t="shared" ref="CD269" si="4008">V269/V281</f>
        <v>8.0350567093828248E-2</v>
      </c>
      <c r="CE269" s="131">
        <f t="shared" ref="CE269" si="4009">W269/W281</f>
        <v>5.8488551429588323E-2</v>
      </c>
      <c r="CF269" s="128">
        <f t="shared" ref="CF269" si="4010">X269/X281</f>
        <v>6.5877558940525854E-2</v>
      </c>
      <c r="CG269" s="129">
        <f t="shared" ref="CG269" si="4011">Y269/Y281</f>
        <v>5.1139328578883286E-2</v>
      </c>
      <c r="CH269" s="130">
        <f t="shared" ref="CH269" si="4012">Z269/Z281</f>
        <v>6.4690730053148127E-2</v>
      </c>
      <c r="CI269" s="128">
        <f t="shared" ref="CI269" si="4013">AA269/AA281</f>
        <v>7.6417597334485096E-2</v>
      </c>
      <c r="CJ269" s="134">
        <f t="shared" ref="CJ269" si="4014">AB269/AB281</f>
        <v>6.8236985069076259E-2</v>
      </c>
      <c r="CK269" s="135">
        <f t="shared" ref="CK269" si="4015">AC269/AC281</f>
        <v>6.6988061283727501E-2</v>
      </c>
    </row>
    <row r="270" spans="1:89" x14ac:dyDescent="0.2">
      <c r="A270" s="136" t="s">
        <v>29</v>
      </c>
      <c r="B270" s="192">
        <v>1443</v>
      </c>
      <c r="C270" s="176">
        <v>1410</v>
      </c>
      <c r="D270" s="177">
        <v>423</v>
      </c>
      <c r="E270" s="178">
        <v>461</v>
      </c>
      <c r="F270" s="175">
        <v>948</v>
      </c>
      <c r="G270" s="179">
        <v>953</v>
      </c>
      <c r="H270" s="177">
        <v>1997</v>
      </c>
      <c r="I270" s="178">
        <v>2239</v>
      </c>
      <c r="J270" s="175">
        <v>163</v>
      </c>
      <c r="K270" s="176">
        <v>152</v>
      </c>
      <c r="L270" s="177">
        <v>941</v>
      </c>
      <c r="M270" s="175">
        <v>536</v>
      </c>
      <c r="N270" s="180">
        <v>1813</v>
      </c>
      <c r="O270" s="193">
        <v>1789</v>
      </c>
      <c r="P270" s="175">
        <v>1074</v>
      </c>
      <c r="Q270" s="176">
        <v>829</v>
      </c>
      <c r="R270" s="177">
        <v>1057</v>
      </c>
      <c r="S270" s="178">
        <v>1314</v>
      </c>
      <c r="T270" s="175">
        <v>168</v>
      </c>
      <c r="U270" s="179">
        <v>105</v>
      </c>
      <c r="V270" s="177">
        <v>1082</v>
      </c>
      <c r="W270" s="194">
        <v>1116</v>
      </c>
      <c r="X270" s="175">
        <v>695</v>
      </c>
      <c r="Y270" s="179">
        <v>388</v>
      </c>
      <c r="Z270" s="177">
        <v>2166</v>
      </c>
      <c r="AA270" s="175">
        <v>2501</v>
      </c>
      <c r="AB270" s="156">
        <f t="shared" si="3686"/>
        <v>13970</v>
      </c>
      <c r="AC270" s="157">
        <f t="shared" si="3687"/>
        <v>13793</v>
      </c>
      <c r="BI270" s="136" t="s">
        <v>29</v>
      </c>
      <c r="BJ270" s="128">
        <f>B270/B281</f>
        <v>8.10901938746839E-2</v>
      </c>
      <c r="BK270" s="129">
        <f t="shared" ref="BK270" si="4016">C270/C281</f>
        <v>8.3333333333333329E-2</v>
      </c>
      <c r="BL270" s="130">
        <f t="shared" ref="BL270" si="4017">D270/D281</f>
        <v>6.4120054570259211E-2</v>
      </c>
      <c r="BM270" s="131">
        <f t="shared" ref="BM270" si="4018">E270/E281</f>
        <v>6.9208827503377868E-2</v>
      </c>
      <c r="BN270" s="128">
        <f t="shared" ref="BN270" si="4019">F270/F281</f>
        <v>5.8489634748272457E-2</v>
      </c>
      <c r="BO270" s="129">
        <f t="shared" ref="BO270" si="4020">G270/G281</f>
        <v>6.8183444229806114E-2</v>
      </c>
      <c r="BP270" s="130">
        <f t="shared" ref="BP270" si="4021">H270/H281</f>
        <v>6.7117026282180553E-2</v>
      </c>
      <c r="BQ270" s="131">
        <f t="shared" ref="BQ270" si="4022">I270/I281</f>
        <v>7.8076507305506151E-2</v>
      </c>
      <c r="BR270" s="128">
        <f t="shared" ref="BR270" si="4023">J270/J281</f>
        <v>6.2142584826534501E-2</v>
      </c>
      <c r="BS270" s="129">
        <f t="shared" ref="BS270" si="4024">K270/K281</f>
        <v>4.9382716049382713E-2</v>
      </c>
      <c r="BT270" s="130">
        <f t="shared" ref="BT270" si="4025">L270/L281</f>
        <v>8.7689870468735442E-2</v>
      </c>
      <c r="BU270" s="128">
        <f t="shared" ref="BU270" si="4026">M270/M281</f>
        <v>4.5855077423218413E-2</v>
      </c>
      <c r="BV270" s="132">
        <f t="shared" ref="BV270" si="4027">N270/N281</f>
        <v>6.7265239490965759E-2</v>
      </c>
      <c r="BW270" s="133">
        <f t="shared" ref="BW270" si="4028">O270/O281</f>
        <v>6.6868505644015849E-2</v>
      </c>
      <c r="BX270" s="128">
        <f t="shared" ref="BX270" si="4029">P270/P281</f>
        <v>7.4335548172757476E-2</v>
      </c>
      <c r="BY270" s="129">
        <f t="shared" ref="BY270" si="4030">Q270/Q281</f>
        <v>5.6490630323679729E-2</v>
      </c>
      <c r="BZ270" s="130">
        <f t="shared" ref="BZ270" si="4031">R270/R281</f>
        <v>6.0988979285673074E-2</v>
      </c>
      <c r="CA270" s="131">
        <f t="shared" ref="CA270" si="4032">S270/S281</f>
        <v>7.1826828468350284E-2</v>
      </c>
      <c r="CB270" s="128">
        <f t="shared" ref="CB270" si="4033">T270/T281</f>
        <v>8.4464555052790352E-2</v>
      </c>
      <c r="CC270" s="129">
        <f t="shared" ref="CC270" si="4034">U270/U281</f>
        <v>4.4699872286079183E-2</v>
      </c>
      <c r="CD270" s="130">
        <f t="shared" ref="CD270" si="4035">V270/V281</f>
        <v>7.9687730151716013E-2</v>
      </c>
      <c r="CE270" s="131">
        <f t="shared" ref="CE270" si="4036">W270/W281</f>
        <v>6.6200023727607069E-2</v>
      </c>
      <c r="CF270" s="128">
        <f t="shared" ref="CF270" si="4037">X270/X281</f>
        <v>6.7429902008343839E-2</v>
      </c>
      <c r="CG270" s="129">
        <f t="shared" ref="CG270" si="4038">Y270/Y281</f>
        <v>6.748999826056705E-2</v>
      </c>
      <c r="CH270" s="130">
        <f t="shared" ref="CH270" si="4039">Z270/Z281</f>
        <v>7.062506113665265E-2</v>
      </c>
      <c r="CI270" s="128">
        <f t="shared" ref="CI270" si="4040">AA270/AA281</f>
        <v>7.7158018140309745E-2</v>
      </c>
      <c r="CJ270" s="134">
        <f t="shared" ref="CJ270" si="4041">AB270/AB281</f>
        <v>7.0207002608263014E-2</v>
      </c>
      <c r="CK270" s="135">
        <f t="shared" ref="CK270" si="4042">AC270/AC281</f>
        <v>6.9628208687750826E-2</v>
      </c>
    </row>
    <row r="271" spans="1:89" x14ac:dyDescent="0.2">
      <c r="A271" s="145" t="s">
        <v>30</v>
      </c>
      <c r="B271" s="189">
        <v>1406</v>
      </c>
      <c r="C271" s="183">
        <v>1266</v>
      </c>
      <c r="D271" s="184">
        <v>488</v>
      </c>
      <c r="E271" s="185">
        <v>513</v>
      </c>
      <c r="F271" s="182">
        <v>991</v>
      </c>
      <c r="G271" s="186">
        <v>1101</v>
      </c>
      <c r="H271" s="184">
        <v>2149</v>
      </c>
      <c r="I271" s="185">
        <v>2172</v>
      </c>
      <c r="J271" s="182">
        <v>200</v>
      </c>
      <c r="K271" s="183">
        <v>144</v>
      </c>
      <c r="L271" s="184">
        <v>899</v>
      </c>
      <c r="M271" s="182">
        <v>651</v>
      </c>
      <c r="N271" s="187">
        <v>2125</v>
      </c>
      <c r="O271" s="190">
        <v>1753</v>
      </c>
      <c r="P271" s="182">
        <v>1123</v>
      </c>
      <c r="Q271" s="183">
        <v>1066</v>
      </c>
      <c r="R271" s="184">
        <v>1020</v>
      </c>
      <c r="S271" s="185">
        <v>1592</v>
      </c>
      <c r="T271" s="182">
        <v>136</v>
      </c>
      <c r="U271" s="186">
        <v>150</v>
      </c>
      <c r="V271" s="184">
        <v>1082</v>
      </c>
      <c r="W271" s="191">
        <v>1063</v>
      </c>
      <c r="X271" s="182">
        <v>764</v>
      </c>
      <c r="Y271" s="186">
        <v>443</v>
      </c>
      <c r="Z271" s="184">
        <v>2333</v>
      </c>
      <c r="AA271" s="182">
        <v>2163</v>
      </c>
      <c r="AB271" s="156">
        <f t="shared" si="3686"/>
        <v>14716</v>
      </c>
      <c r="AC271" s="157">
        <f t="shared" si="3687"/>
        <v>14077</v>
      </c>
      <c r="BI271" s="145" t="s">
        <v>30</v>
      </c>
      <c r="BJ271" s="128">
        <f>B271/B281</f>
        <v>7.9010958134307391E-2</v>
      </c>
      <c r="BK271" s="129">
        <f t="shared" ref="BK271" si="4043">C271/C281</f>
        <v>7.482269503546099E-2</v>
      </c>
      <c r="BL271" s="130">
        <f t="shared" ref="BL271" si="4044">D271/D281</f>
        <v>7.3973018038502356E-2</v>
      </c>
      <c r="BM271" s="131">
        <f t="shared" ref="BM271" si="4045">E271/E281</f>
        <v>7.7015463143672122E-2</v>
      </c>
      <c r="BN271" s="128">
        <f t="shared" ref="BN271" si="4046">F271/F281</f>
        <v>6.1142645607107603E-2</v>
      </c>
      <c r="BO271" s="129">
        <f t="shared" ref="BO271" si="4047">G271/G281</f>
        <v>7.8772268727194672E-2</v>
      </c>
      <c r="BP271" s="130">
        <f t="shared" ref="BP271" si="4048">H271/H281</f>
        <v>7.2225583114875314E-2</v>
      </c>
      <c r="BQ271" s="131">
        <f t="shared" ref="BQ271" si="4049">I271/I281</f>
        <v>7.5740140182027405E-2</v>
      </c>
      <c r="BR271" s="128">
        <f t="shared" ref="BR271" si="4050">J271/J281</f>
        <v>7.624857033930614E-2</v>
      </c>
      <c r="BS271" s="129">
        <f t="shared" ref="BS271" si="4051">K271/K281</f>
        <v>4.6783625730994149E-2</v>
      </c>
      <c r="BT271" s="130">
        <f t="shared" ref="BT271" si="4052">L271/L281</f>
        <v>8.3775976143882214E-2</v>
      </c>
      <c r="BU271" s="128">
        <f t="shared" ref="BU271" si="4053">M271/M281</f>
        <v>5.569338694499102E-2</v>
      </c>
      <c r="BV271" s="132">
        <f t="shared" ref="BV271" si="4054">N271/N281</f>
        <v>7.884094534931177E-2</v>
      </c>
      <c r="BW271" s="133">
        <f t="shared" ref="BW271" si="4055">O271/O281</f>
        <v>6.5522912461687968E-2</v>
      </c>
      <c r="BX271" s="128">
        <f t="shared" ref="BX271" si="4056">P271/P281</f>
        <v>7.7727021040974523E-2</v>
      </c>
      <c r="BY271" s="129">
        <f t="shared" ref="BY271" si="4057">Q271/Q281</f>
        <v>7.2640545144804086E-2</v>
      </c>
      <c r="BZ271" s="130">
        <f t="shared" ref="BZ271" si="4058">R271/R281</f>
        <v>5.8854076510299461E-2</v>
      </c>
      <c r="CA271" s="131">
        <f t="shared" ref="CA271" si="4059">S271/S281</f>
        <v>8.7023067672460916E-2</v>
      </c>
      <c r="CB271" s="128">
        <f t="shared" ref="CB271" si="4060">T271/T281</f>
        <v>6.8376068376068383E-2</v>
      </c>
      <c r="CC271" s="129">
        <f t="shared" ref="CC271" si="4061">U271/U281</f>
        <v>6.3856960408684549E-2</v>
      </c>
      <c r="CD271" s="130">
        <f t="shared" ref="CD271" si="4062">V271/V281</f>
        <v>7.9687730151716013E-2</v>
      </c>
      <c r="CE271" s="131">
        <f t="shared" ref="CE271" si="4063">W271/W281</f>
        <v>6.3056115790722511E-2</v>
      </c>
      <c r="CF271" s="128">
        <f t="shared" ref="CF271" si="4064">X271/X281</f>
        <v>7.412438148830891E-2</v>
      </c>
      <c r="CG271" s="129">
        <f t="shared" ref="CG271" si="4065">Y271/Y281</f>
        <v>7.7056879457296917E-2</v>
      </c>
      <c r="CH271" s="130">
        <f t="shared" ref="CH271" si="4066">Z271/Z281</f>
        <v>7.6070298998989205E-2</v>
      </c>
      <c r="CI271" s="128">
        <f t="shared" ref="CI271" si="4067">AA271/AA281</f>
        <v>6.6730425124946008E-2</v>
      </c>
      <c r="CJ271" s="134">
        <f t="shared" ref="CJ271" si="4068">AB271/AB281</f>
        <v>7.3956066598654155E-2</v>
      </c>
      <c r="CK271" s="135">
        <f t="shared" ref="CK271" si="4069">AC271/AC281</f>
        <v>7.1061864257048385E-2</v>
      </c>
    </row>
    <row r="272" spans="1:89" x14ac:dyDescent="0.2">
      <c r="A272" s="136" t="s">
        <v>31</v>
      </c>
      <c r="B272" s="192">
        <v>1436</v>
      </c>
      <c r="C272" s="176">
        <v>1361</v>
      </c>
      <c r="D272" s="177">
        <v>352</v>
      </c>
      <c r="E272" s="178">
        <v>562</v>
      </c>
      <c r="F272" s="175">
        <v>885</v>
      </c>
      <c r="G272" s="179">
        <v>1139</v>
      </c>
      <c r="H272" s="177">
        <v>2146</v>
      </c>
      <c r="I272" s="178">
        <v>2308</v>
      </c>
      <c r="J272" s="175">
        <v>238</v>
      </c>
      <c r="K272" s="176">
        <v>180</v>
      </c>
      <c r="L272" s="177">
        <v>1059</v>
      </c>
      <c r="M272" s="175">
        <v>481</v>
      </c>
      <c r="N272" s="180">
        <v>2057</v>
      </c>
      <c r="O272" s="193">
        <v>1754</v>
      </c>
      <c r="P272" s="175">
        <v>833</v>
      </c>
      <c r="Q272" s="176">
        <v>1132</v>
      </c>
      <c r="R272" s="177">
        <v>950</v>
      </c>
      <c r="S272" s="178">
        <v>1540</v>
      </c>
      <c r="T272" s="175">
        <v>123</v>
      </c>
      <c r="U272" s="179">
        <v>145</v>
      </c>
      <c r="V272" s="177">
        <v>1287</v>
      </c>
      <c r="W272" s="194">
        <v>1136</v>
      </c>
      <c r="X272" s="175">
        <v>690</v>
      </c>
      <c r="Y272" s="179">
        <v>468</v>
      </c>
      <c r="Z272" s="177">
        <v>2338</v>
      </c>
      <c r="AA272" s="175">
        <v>2425</v>
      </c>
      <c r="AB272" s="156">
        <f t="shared" si="3686"/>
        <v>14394</v>
      </c>
      <c r="AC272" s="157">
        <f t="shared" si="3687"/>
        <v>14631</v>
      </c>
      <c r="BI272" s="136" t="s">
        <v>31</v>
      </c>
      <c r="BJ272" s="128">
        <f>B272/B281</f>
        <v>8.0696824950828888E-2</v>
      </c>
      <c r="BK272" s="129">
        <f t="shared" ref="BK272" si="4070">C272/C281</f>
        <v>8.0437352245862889E-2</v>
      </c>
      <c r="BL272" s="130">
        <f t="shared" ref="BL272" si="4071">D272/D281</f>
        <v>5.3357586781870546E-2</v>
      </c>
      <c r="BM272" s="131">
        <f t="shared" ref="BM272" si="4072">E272/E281</f>
        <v>8.4371715958564783E-2</v>
      </c>
      <c r="BN272" s="128">
        <f t="shared" ref="BN272" si="4073">F272/F281</f>
        <v>5.4602665350444224E-2</v>
      </c>
      <c r="BO272" s="129">
        <f t="shared" ref="BO272" si="4074">G272/G281</f>
        <v>8.1491020963010655E-2</v>
      </c>
      <c r="BP272" s="130">
        <f t="shared" ref="BP272" si="4075">H272/H281</f>
        <v>7.2124756335282647E-2</v>
      </c>
      <c r="BQ272" s="131">
        <f t="shared" ref="BQ272" si="4076">I272/I281</f>
        <v>8.0482616731178291E-2</v>
      </c>
      <c r="BR272" s="128">
        <f t="shared" ref="BR272" si="4077">J272/J281</f>
        <v>9.0735798703774309E-2</v>
      </c>
      <c r="BS272" s="129">
        <f t="shared" ref="BS272" si="4078">K272/K281</f>
        <v>5.8479532163742687E-2</v>
      </c>
      <c r="BT272" s="130">
        <f t="shared" ref="BT272" si="4079">L272/L281</f>
        <v>9.8686049762370706E-2</v>
      </c>
      <c r="BU272" s="128">
        <f t="shared" ref="BU272" si="4080">M272/M281</f>
        <v>4.1149798956283686E-2</v>
      </c>
      <c r="BV272" s="132">
        <f t="shared" ref="BV272" si="4081">N272/N281</f>
        <v>7.6318035098133785E-2</v>
      </c>
      <c r="BW272" s="133">
        <f t="shared" ref="BW272" si="4082">O272/O281</f>
        <v>6.556029005008597E-2</v>
      </c>
      <c r="BX272" s="128">
        <f t="shared" ref="BX272" si="4083">P272/P281</f>
        <v>5.7655038759689921E-2</v>
      </c>
      <c r="BY272" s="129">
        <f t="shared" ref="BY272" si="4084">Q272/Q281</f>
        <v>7.7137989778534921E-2</v>
      </c>
      <c r="BZ272" s="130">
        <f t="shared" ref="BZ272" si="4085">R272/R281</f>
        <v>5.4815071259592639E-2</v>
      </c>
      <c r="CA272" s="131">
        <f t="shared" ref="CA272" si="4086">S272/S281</f>
        <v>8.4180605663058933E-2</v>
      </c>
      <c r="CB272" s="128">
        <f t="shared" ref="CB272" si="4087">T272/T281</f>
        <v>6.1840120663650078E-2</v>
      </c>
      <c r="CC272" s="129">
        <f t="shared" ref="CC272" si="4088">U272/U281</f>
        <v>6.1728395061728392E-2</v>
      </c>
      <c r="CD272" s="130">
        <f t="shared" ref="CD272" si="4089">V272/V281</f>
        <v>9.4785682722050374E-2</v>
      </c>
      <c r="CE272" s="131">
        <f t="shared" ref="CE272" si="4090">W272/W281</f>
        <v>6.7386404081148418E-2</v>
      </c>
      <c r="CF272" s="128">
        <f t="shared" ref="CF272" si="4091">X272/X281</f>
        <v>6.6944794799650723E-2</v>
      </c>
      <c r="CG272" s="129">
        <f t="shared" ref="CG272" si="4092">Y272/Y281</f>
        <v>8.1405461819446856E-2</v>
      </c>
      <c r="CH272" s="130">
        <f t="shared" ref="CH272" si="4093">Z272/Z281</f>
        <v>7.6233330072711852E-2</v>
      </c>
      <c r="CI272" s="128">
        <f t="shared" ref="CI272" si="4094">AA272/AA281</f>
        <v>7.4813352255198376E-2</v>
      </c>
      <c r="CJ272" s="134">
        <f t="shared" ref="CJ272" si="4095">AB272/AB281</f>
        <v>7.233783790575074E-2</v>
      </c>
      <c r="CK272" s="135">
        <f t="shared" ref="CK272" si="4096">AC272/AC281</f>
        <v>7.3858502233776727E-2</v>
      </c>
    </row>
    <row r="273" spans="1:89" x14ac:dyDescent="0.2">
      <c r="A273" s="145" t="s">
        <v>32</v>
      </c>
      <c r="B273" s="189">
        <v>1428</v>
      </c>
      <c r="C273" s="183">
        <v>1284</v>
      </c>
      <c r="D273" s="184">
        <v>351</v>
      </c>
      <c r="E273" s="185">
        <v>458</v>
      </c>
      <c r="F273" s="182">
        <v>956</v>
      </c>
      <c r="G273" s="186">
        <v>1131</v>
      </c>
      <c r="H273" s="184">
        <v>2034</v>
      </c>
      <c r="I273" s="185">
        <v>2150</v>
      </c>
      <c r="J273" s="182">
        <v>223</v>
      </c>
      <c r="K273" s="183">
        <v>127</v>
      </c>
      <c r="L273" s="184">
        <v>992</v>
      </c>
      <c r="M273" s="182">
        <v>508</v>
      </c>
      <c r="N273" s="187">
        <v>1891</v>
      </c>
      <c r="O273" s="190">
        <v>1874</v>
      </c>
      <c r="P273" s="182">
        <v>626</v>
      </c>
      <c r="Q273" s="183">
        <v>1259</v>
      </c>
      <c r="R273" s="184">
        <v>871</v>
      </c>
      <c r="S273" s="185">
        <v>1638</v>
      </c>
      <c r="T273" s="182">
        <v>158</v>
      </c>
      <c r="U273" s="186">
        <v>182</v>
      </c>
      <c r="V273" s="184">
        <v>1358</v>
      </c>
      <c r="W273" s="191">
        <v>1005</v>
      </c>
      <c r="X273" s="182">
        <v>604</v>
      </c>
      <c r="Y273" s="186">
        <v>522</v>
      </c>
      <c r="Z273" s="184">
        <v>2417</v>
      </c>
      <c r="AA273" s="182">
        <v>2149</v>
      </c>
      <c r="AB273" s="156">
        <f t="shared" si="3686"/>
        <v>13909</v>
      </c>
      <c r="AC273" s="157">
        <f t="shared" si="3687"/>
        <v>14287</v>
      </c>
      <c r="BI273" s="145" t="s">
        <v>32</v>
      </c>
      <c r="BJ273" s="128">
        <f>B273/B281</f>
        <v>8.0247260466423151E-2</v>
      </c>
      <c r="BK273" s="129">
        <f t="shared" ref="BK273" si="4097">C273/C281</f>
        <v>7.5886524822695034E-2</v>
      </c>
      <c r="BL273" s="130">
        <f t="shared" ref="BL273" si="4098">D273/D281</f>
        <v>5.3206002728512961E-2</v>
      </c>
      <c r="BM273" s="131">
        <f t="shared" ref="BM273" si="4099">E273/E281</f>
        <v>6.8758444677976274E-2</v>
      </c>
      <c r="BN273" s="128">
        <f t="shared" ref="BN273" si="4100">F273/F281</f>
        <v>5.8983218163869693E-2</v>
      </c>
      <c r="BO273" s="129">
        <f t="shared" ref="BO273" si="4101">G273/G281</f>
        <v>8.0918652071259922E-2</v>
      </c>
      <c r="BP273" s="130">
        <f t="shared" ref="BP273" si="4102">H273/H281</f>
        <v>6.8360556563823352E-2</v>
      </c>
      <c r="BQ273" s="131">
        <f t="shared" ref="BQ273" si="4103">I273/I281</f>
        <v>7.4972974857900054E-2</v>
      </c>
      <c r="BR273" s="128">
        <f t="shared" ref="BR273" si="4104">J273/J281</f>
        <v>8.5017155928326343E-2</v>
      </c>
      <c r="BS273" s="129">
        <f t="shared" ref="BS273" si="4105">K273/K281</f>
        <v>4.1260558804418451E-2</v>
      </c>
      <c r="BT273" s="130">
        <f t="shared" ref="BT273" si="4106">L273/L281</f>
        <v>9.2442456434628645E-2</v>
      </c>
      <c r="BU273" s="128">
        <f t="shared" ref="BU273" si="4107">M273/M281</f>
        <v>4.3459662930960735E-2</v>
      </c>
      <c r="BV273" s="132">
        <f t="shared" ref="BV273" si="4108">N273/N281</f>
        <v>7.0159165955552258E-2</v>
      </c>
      <c r="BW273" s="133">
        <f t="shared" ref="BW273" si="4109">O273/O281</f>
        <v>7.0045600657845555E-2</v>
      </c>
      <c r="BX273" s="128">
        <f t="shared" ref="BX273" si="4110">P273/P281</f>
        <v>4.3327796234772981E-2</v>
      </c>
      <c r="BY273" s="129">
        <f t="shared" ref="BY273" si="4111">Q273/Q281</f>
        <v>8.5792163543441227E-2</v>
      </c>
      <c r="BZ273" s="130">
        <f t="shared" ref="BZ273" si="4112">R273/R281</f>
        <v>5.0256765333794931E-2</v>
      </c>
      <c r="CA273" s="131">
        <f t="shared" ref="CA273" si="4113">S273/S281</f>
        <v>8.953755329616267E-2</v>
      </c>
      <c r="CB273" s="128">
        <f t="shared" ref="CB273" si="4114">T273/T281</f>
        <v>7.9436902966314726E-2</v>
      </c>
      <c r="CC273" s="129">
        <f t="shared" ref="CC273" si="4115">U273/U281</f>
        <v>7.747977862920391E-2</v>
      </c>
      <c r="CD273" s="130">
        <f t="shared" ref="CD273" si="4116">V273/V281</f>
        <v>0.10001472970982471</v>
      </c>
      <c r="CE273" s="131">
        <f t="shared" ref="CE273" si="4117">W273/W281</f>
        <v>5.9615612765452602E-2</v>
      </c>
      <c r="CF273" s="128">
        <f t="shared" ref="CF273" si="4118">X273/X281</f>
        <v>5.8600950810129039E-2</v>
      </c>
      <c r="CG273" s="129">
        <f t="shared" ref="CG273" si="4119">Y273/Y281</f>
        <v>9.0798399721690723E-2</v>
      </c>
      <c r="CH273" s="130">
        <f t="shared" ref="CH273" si="4120">Z273/Z281</f>
        <v>7.8809221037529756E-2</v>
      </c>
      <c r="CI273" s="128">
        <f t="shared" ref="CI273" si="4121">AA273/AA281</f>
        <v>6.6298512988214972E-2</v>
      </c>
      <c r="CJ273" s="134">
        <f t="shared" ref="CJ273" si="4122">AB273/AB281</f>
        <v>6.9900443756501812E-2</v>
      </c>
      <c r="CK273" s="135">
        <f t="shared" ref="CK273" si="4123">AC273/AC281</f>
        <v>7.2121961685050098E-2</v>
      </c>
    </row>
    <row r="274" spans="1:89" x14ac:dyDescent="0.2">
      <c r="A274" s="136" t="s">
        <v>33</v>
      </c>
      <c r="B274" s="192">
        <v>1293</v>
      </c>
      <c r="C274" s="176">
        <v>945</v>
      </c>
      <c r="D274" s="177">
        <v>317</v>
      </c>
      <c r="E274" s="178">
        <v>446</v>
      </c>
      <c r="F274" s="175">
        <v>794</v>
      </c>
      <c r="G274" s="179">
        <v>1077</v>
      </c>
      <c r="H274" s="177">
        <v>1764</v>
      </c>
      <c r="I274" s="178">
        <v>1981</v>
      </c>
      <c r="J274" s="175">
        <v>230</v>
      </c>
      <c r="K274" s="176">
        <v>100</v>
      </c>
      <c r="L274" s="177">
        <v>859</v>
      </c>
      <c r="M274" s="175">
        <v>450</v>
      </c>
      <c r="N274" s="180">
        <v>1609</v>
      </c>
      <c r="O274" s="193">
        <v>1614</v>
      </c>
      <c r="P274" s="175">
        <v>464</v>
      </c>
      <c r="Q274" s="176">
        <v>1332</v>
      </c>
      <c r="R274" s="177">
        <v>781</v>
      </c>
      <c r="S274" s="178">
        <v>1383</v>
      </c>
      <c r="T274" s="175">
        <v>79</v>
      </c>
      <c r="U274" s="179">
        <v>133</v>
      </c>
      <c r="V274" s="177">
        <v>1191</v>
      </c>
      <c r="W274" s="194">
        <v>804</v>
      </c>
      <c r="X274" s="175">
        <v>418</v>
      </c>
      <c r="Y274" s="179">
        <v>447</v>
      </c>
      <c r="Z274" s="177">
        <v>1979</v>
      </c>
      <c r="AA274" s="175">
        <v>1703</v>
      </c>
      <c r="AB274" s="156">
        <f t="shared" si="3686"/>
        <v>11778</v>
      </c>
      <c r="AC274" s="157">
        <f t="shared" si="3687"/>
        <v>12415</v>
      </c>
      <c r="BI274" s="136" t="s">
        <v>33</v>
      </c>
      <c r="BJ274" s="128">
        <f>B274/B281</f>
        <v>7.2660859792076427E-2</v>
      </c>
      <c r="BK274" s="129">
        <f t="shared" ref="BK274" si="4124">C274/C281</f>
        <v>5.5851063829787231E-2</v>
      </c>
      <c r="BL274" s="130">
        <f t="shared" ref="BL274" si="4125">D274/D281</f>
        <v>4.8052144914355006E-2</v>
      </c>
      <c r="BM274" s="131">
        <f t="shared" ref="BM274" si="4126">E274/E281</f>
        <v>6.6956913376369914E-2</v>
      </c>
      <c r="BN274" s="128">
        <f t="shared" ref="BN274" si="4127">F274/F281</f>
        <v>4.8988153998025669E-2</v>
      </c>
      <c r="BO274" s="129">
        <f t="shared" ref="BO274" si="4128">G274/G281</f>
        <v>7.7055162051942475E-2</v>
      </c>
      <c r="BP274" s="130">
        <f t="shared" ref="BP274" si="4129">H274/H281</f>
        <v>5.928614640048397E-2</v>
      </c>
      <c r="BQ274" s="131">
        <f t="shared" ref="BQ274" si="4130">I274/I281</f>
        <v>6.9079750322558142E-2</v>
      </c>
      <c r="BR274" s="128">
        <f t="shared" ref="BR274" si="4131">J274/J281</f>
        <v>8.7685855890202058E-2</v>
      </c>
      <c r="BS274" s="129">
        <f t="shared" ref="BS274" si="4132">K274/K281</f>
        <v>3.2488628979857048E-2</v>
      </c>
      <c r="BT274" s="130">
        <f t="shared" ref="BT274" si="4133">L274/L281</f>
        <v>8.0048457739260087E-2</v>
      </c>
      <c r="BU274" s="128">
        <f t="shared" ref="BU274" si="4134">M274/M281</f>
        <v>3.849773291128411E-2</v>
      </c>
      <c r="BV274" s="132">
        <f t="shared" ref="BV274" si="4135">N274/N281</f>
        <v>5.9696508737431826E-2</v>
      </c>
      <c r="BW274" s="133">
        <f t="shared" ref="BW274" si="4136">O274/O281</f>
        <v>6.0327427674366448E-2</v>
      </c>
      <c r="BX274" s="128">
        <f t="shared" ref="BX274" si="4137">P274/P281</f>
        <v>3.2115171650055369E-2</v>
      </c>
      <c r="BY274" s="129">
        <f t="shared" ref="BY274" si="4138">Q274/Q281</f>
        <v>9.0766609880749569E-2</v>
      </c>
      <c r="BZ274" s="130">
        <f t="shared" ref="BZ274" si="4139">R274/R281</f>
        <v>4.5063758582886158E-2</v>
      </c>
      <c r="CA274" s="131">
        <f t="shared" ref="CA274" si="4140">S274/S281</f>
        <v>7.5598556903902922E-2</v>
      </c>
      <c r="CB274" s="128">
        <f t="shared" ref="CB274" si="4141">T274/T281</f>
        <v>3.9718451483157363E-2</v>
      </c>
      <c r="CC274" s="129">
        <f t="shared" ref="CC274" si="4142">U274/U281</f>
        <v>5.6619838229033631E-2</v>
      </c>
      <c r="CD274" s="130">
        <f t="shared" ref="CD274" si="4143">V274/V281</f>
        <v>8.7715422006186483E-2</v>
      </c>
      <c r="CE274" s="131">
        <f t="shared" ref="CE274" si="4144">W274/W281</f>
        <v>4.7692490212362083E-2</v>
      </c>
      <c r="CF274" s="128">
        <f t="shared" ref="CF274" si="4145">X274/X281</f>
        <v>4.0554962646744928E-2</v>
      </c>
      <c r="CG274" s="129">
        <f t="shared" ref="CG274" si="4146">Y274/Y281</f>
        <v>7.7752652635240907E-2</v>
      </c>
      <c r="CH274" s="130">
        <f t="shared" ref="CH274" si="4147">Z274/Z281</f>
        <v>6.452769897942548E-2</v>
      </c>
      <c r="CI274" s="128">
        <f t="shared" ref="CI274" si="4148">AA274/AA281</f>
        <v>5.2539026346640344E-2</v>
      </c>
      <c r="CJ274" s="134">
        <f t="shared" ref="CJ274" si="4149">AB274/AB281</f>
        <v>5.9190986164647234E-2</v>
      </c>
      <c r="CK274" s="135">
        <f t="shared" ref="CK274" si="4150">AC274/AC281</f>
        <v>6.2671950326863374E-2</v>
      </c>
    </row>
    <row r="275" spans="1:89" x14ac:dyDescent="0.2">
      <c r="A275" s="145" t="s">
        <v>34</v>
      </c>
      <c r="B275" s="189">
        <v>465</v>
      </c>
      <c r="C275" s="183">
        <v>698</v>
      </c>
      <c r="D275" s="184">
        <v>138</v>
      </c>
      <c r="E275" s="185">
        <v>359</v>
      </c>
      <c r="F275" s="182">
        <v>303</v>
      </c>
      <c r="G275" s="186">
        <v>1050</v>
      </c>
      <c r="H275" s="184">
        <v>860</v>
      </c>
      <c r="I275" s="185">
        <v>1692</v>
      </c>
      <c r="J275" s="182">
        <v>252</v>
      </c>
      <c r="K275" s="183">
        <v>94</v>
      </c>
      <c r="L275" s="184">
        <v>724</v>
      </c>
      <c r="M275" s="182">
        <v>282</v>
      </c>
      <c r="N275" s="187">
        <v>1582</v>
      </c>
      <c r="O275" s="190">
        <v>1222</v>
      </c>
      <c r="P275" s="182">
        <v>352</v>
      </c>
      <c r="Q275" s="183">
        <v>1019</v>
      </c>
      <c r="R275" s="184">
        <v>528</v>
      </c>
      <c r="S275" s="185">
        <v>1160</v>
      </c>
      <c r="T275" s="182">
        <v>72</v>
      </c>
      <c r="U275" s="186">
        <v>146</v>
      </c>
      <c r="V275" s="184">
        <v>1136</v>
      </c>
      <c r="W275" s="191">
        <v>655</v>
      </c>
      <c r="X275" s="182">
        <v>338</v>
      </c>
      <c r="Y275" s="186">
        <v>331</v>
      </c>
      <c r="Z275" s="184">
        <v>1268</v>
      </c>
      <c r="AA275" s="182">
        <v>1577</v>
      </c>
      <c r="AB275" s="156">
        <f t="shared" si="3686"/>
        <v>8018</v>
      </c>
      <c r="AC275" s="157">
        <f t="shared" si="3687"/>
        <v>10285</v>
      </c>
      <c r="BI275" s="145" t="s">
        <v>34</v>
      </c>
      <c r="BJ275" s="128">
        <f>B275/B281</f>
        <v>2.6130935656083168E-2</v>
      </c>
      <c r="BK275" s="129">
        <f t="shared" ref="BK275" si="4151">C275/C281</f>
        <v>4.1252955082742314E-2</v>
      </c>
      <c r="BL275" s="130">
        <f t="shared" ref="BL275" si="4152">D275/D281</f>
        <v>2.0918599363346977E-2</v>
      </c>
      <c r="BM275" s="131">
        <f t="shared" ref="BM275" si="4153">E275/E281</f>
        <v>5.3895811439723766E-2</v>
      </c>
      <c r="BN275" s="128">
        <f t="shared" ref="BN275" si="4154">F275/F281</f>
        <v>1.8694471865745309E-2</v>
      </c>
      <c r="BO275" s="129">
        <f t="shared" ref="BO275" si="4155">G275/G281</f>
        <v>7.5123417042283758E-2</v>
      </c>
      <c r="BP275" s="130">
        <f t="shared" ref="BP275" si="4156">H275/H281</f>
        <v>2.8903676816562481E-2</v>
      </c>
      <c r="BQ275" s="131">
        <f t="shared" ref="BQ275" si="4157">I275/I281</f>
        <v>5.9001987655612514E-2</v>
      </c>
      <c r="BR275" s="128">
        <f t="shared" ref="BR275" si="4158">J275/J281</f>
        <v>9.6073198627525738E-2</v>
      </c>
      <c r="BS275" s="129">
        <f t="shared" ref="BS275" si="4159">K275/K281</f>
        <v>3.0539311241065625E-2</v>
      </c>
      <c r="BT275" s="130">
        <f t="shared" ref="BT275" si="4160">L275/L281</f>
        <v>6.7468083123660427E-2</v>
      </c>
      <c r="BU275" s="128">
        <f t="shared" ref="BU275" si="4161">M275/M281</f>
        <v>2.4125245957738045E-2</v>
      </c>
      <c r="BV275" s="132">
        <f t="shared" ref="BV275" si="4162">N275/N281</f>
        <v>5.8694764961228808E-2</v>
      </c>
      <c r="BW275" s="133">
        <f t="shared" ref="BW275" si="4163">O275/O281</f>
        <v>4.5675413022351799E-2</v>
      </c>
      <c r="BX275" s="128">
        <f t="shared" ref="BX275" si="4164">P275/P281</f>
        <v>2.4363233665559248E-2</v>
      </c>
      <c r="BY275" s="129">
        <f t="shared" ref="BY275" si="4165">Q275/Q281</f>
        <v>6.9437819420783642E-2</v>
      </c>
      <c r="BZ275" s="130">
        <f t="shared" ref="BZ275" si="4166">R275/R281</f>
        <v>3.0465639605331486E-2</v>
      </c>
      <c r="CA275" s="131">
        <f t="shared" ref="CA275" si="4167">S275/S281</f>
        <v>6.3408767902044388E-2</v>
      </c>
      <c r="CB275" s="128">
        <f t="shared" ref="CB275" si="4168">T275/T281</f>
        <v>3.6199095022624438E-2</v>
      </c>
      <c r="CC275" s="129">
        <f t="shared" ref="CC275" si="4169">U275/U281</f>
        <v>6.2154108131119629E-2</v>
      </c>
      <c r="CD275" s="130">
        <f t="shared" ref="CD275" si="4170">V275/V281</f>
        <v>8.3664751804389453E-2</v>
      </c>
      <c r="CE275" s="131">
        <f t="shared" ref="CE275" si="4171">W275/W281</f>
        <v>3.8853956578479058E-2</v>
      </c>
      <c r="CF275" s="128">
        <f t="shared" ref="CF275" si="4172">X275/X281</f>
        <v>3.2793247307654989E-2</v>
      </c>
      <c r="CG275" s="129">
        <f t="shared" ref="CG275" si="4173">Y275/Y281</f>
        <v>5.7575230474865194E-2</v>
      </c>
      <c r="CH275" s="130">
        <f t="shared" ref="CH275" si="4174">Z275/Z281</f>
        <v>4.1344680296064432E-2</v>
      </c>
      <c r="CI275" s="128">
        <f t="shared" ref="CI275" si="4175">AA275/AA281</f>
        <v>4.8651817116060959E-2</v>
      </c>
      <c r="CJ275" s="134">
        <f t="shared" ref="CJ275" si="4176">AB275/AB281</f>
        <v>4.0294899564284385E-2</v>
      </c>
      <c r="CK275" s="135">
        <f t="shared" ref="CK275" si="4177">AC275/AC281</f>
        <v>5.1919533557131678E-2</v>
      </c>
    </row>
    <row r="276" spans="1:89" x14ac:dyDescent="0.2">
      <c r="A276" s="136" t="s">
        <v>35</v>
      </c>
      <c r="B276" s="192">
        <v>0</v>
      </c>
      <c r="C276" s="176">
        <v>420</v>
      </c>
      <c r="D276" s="177">
        <v>1</v>
      </c>
      <c r="E276" s="178">
        <v>265</v>
      </c>
      <c r="F276" s="175">
        <v>18</v>
      </c>
      <c r="G276" s="179">
        <v>595</v>
      </c>
      <c r="H276" s="177">
        <v>65</v>
      </c>
      <c r="I276" s="178">
        <v>684</v>
      </c>
      <c r="J276" s="175">
        <v>50</v>
      </c>
      <c r="K276" s="176">
        <v>48</v>
      </c>
      <c r="L276" s="177">
        <v>562</v>
      </c>
      <c r="M276" s="175">
        <v>49</v>
      </c>
      <c r="N276" s="180">
        <v>429</v>
      </c>
      <c r="O276" s="193">
        <v>255</v>
      </c>
      <c r="P276" s="175">
        <v>52</v>
      </c>
      <c r="Q276" s="176">
        <v>166</v>
      </c>
      <c r="R276" s="177">
        <v>119</v>
      </c>
      <c r="S276" s="178">
        <v>132</v>
      </c>
      <c r="T276" s="175">
        <v>12</v>
      </c>
      <c r="U276" s="179">
        <v>9</v>
      </c>
      <c r="V276" s="177">
        <v>311</v>
      </c>
      <c r="W276" s="194">
        <v>37</v>
      </c>
      <c r="X276" s="175">
        <v>32</v>
      </c>
      <c r="Y276" s="179">
        <v>26</v>
      </c>
      <c r="Z276" s="177">
        <v>49</v>
      </c>
      <c r="AA276" s="175">
        <v>57</v>
      </c>
      <c r="AB276" s="156">
        <f t="shared" si="3686"/>
        <v>1700</v>
      </c>
      <c r="AC276" s="157">
        <f t="shared" si="3687"/>
        <v>2743</v>
      </c>
      <c r="BI276" s="136" t="s">
        <v>35</v>
      </c>
      <c r="BJ276" s="128">
        <f>B276/B281</f>
        <v>0</v>
      </c>
      <c r="BK276" s="129">
        <f t="shared" ref="BK276" si="4178">C276/C281</f>
        <v>2.4822695035460994E-2</v>
      </c>
      <c r="BL276" s="130">
        <f t="shared" ref="BL276" si="4179">D276/D281</f>
        <v>1.5158405335758679E-4</v>
      </c>
      <c r="BM276" s="131">
        <f t="shared" ref="BM276" si="4180">E276/E281</f>
        <v>3.9783816243807238E-2</v>
      </c>
      <c r="BN276" s="128">
        <f t="shared" ref="BN276" si="4181">F276/F281</f>
        <v>1.1105626850937808E-3</v>
      </c>
      <c r="BO276" s="129">
        <f t="shared" ref="BO276" si="4182">G276/G281</f>
        <v>4.2569936323960791E-2</v>
      </c>
      <c r="BP276" s="130">
        <f t="shared" ref="BP276" si="4183">H276/H281</f>
        <v>2.1845802245076293E-3</v>
      </c>
      <c r="BQ276" s="131">
        <f t="shared" ref="BQ276" si="4184">I276/I281</f>
        <v>2.3851867350141227E-2</v>
      </c>
      <c r="BR276" s="128">
        <f t="shared" ref="BR276" si="4185">J276/J281</f>
        <v>1.9062142584826535E-2</v>
      </c>
      <c r="BS276" s="129">
        <f t="shared" ref="BS276" si="4186">K276/K281</f>
        <v>1.5594541910331383E-2</v>
      </c>
      <c r="BT276" s="130">
        <f t="shared" ref="BT276" si="4187">L276/L281</f>
        <v>5.2371633584940826E-2</v>
      </c>
      <c r="BU276" s="128">
        <f t="shared" ref="BU276" si="4188">M276/M281</f>
        <v>4.1919753614509366E-3</v>
      </c>
      <c r="BV276" s="132">
        <f t="shared" ref="BV276" si="4189">N276/N281</f>
        <v>1.5916595555225763E-2</v>
      </c>
      <c r="BW276" s="133">
        <f t="shared" ref="BW276" si="4190">O276/O281</f>
        <v>9.5312850414891234E-3</v>
      </c>
      <c r="BX276" s="128">
        <f t="shared" ref="BX276" si="4191">P276/P281</f>
        <v>3.5991140642303433E-3</v>
      </c>
      <c r="BY276" s="129">
        <f t="shared" ref="BY276" si="4192">Q276/Q281</f>
        <v>1.131175468483816E-2</v>
      </c>
      <c r="BZ276" s="130">
        <f t="shared" ref="BZ276" si="4193">R276/R281</f>
        <v>6.8663089262016039E-3</v>
      </c>
      <c r="CA276" s="131">
        <f t="shared" ref="CA276" si="4194">S276/S281</f>
        <v>7.215480485405051E-3</v>
      </c>
      <c r="CB276" s="128">
        <f t="shared" ref="CB276" si="4195">T276/T281</f>
        <v>6.0331825037707393E-3</v>
      </c>
      <c r="CC276" s="129">
        <f t="shared" ref="CC276" si="4196">U276/U281</f>
        <v>3.8314176245210726E-3</v>
      </c>
      <c r="CD276" s="130">
        <f t="shared" ref="CD276" si="4197">V276/V281</f>
        <v>2.2904698777434084E-2</v>
      </c>
      <c r="CE276" s="131">
        <f t="shared" ref="CE276" si="4198">W276/W281</f>
        <v>2.1948036540514887E-3</v>
      </c>
      <c r="CF276" s="128">
        <f t="shared" ref="CF276" si="4199">X276/X281</f>
        <v>3.1046861356359757E-3</v>
      </c>
      <c r="CG276" s="129">
        <f t="shared" ref="CG276" si="4200">Y276/Y281</f>
        <v>4.5225256566359369E-3</v>
      </c>
      <c r="CH276" s="130">
        <f t="shared" ref="CH276" si="4201">Z276/Z281</f>
        <v>1.5977045224819851E-3</v>
      </c>
      <c r="CI276" s="128">
        <f t="shared" ref="CI276" si="4202">AA276/AA281</f>
        <v>1.7584994138335288E-3</v>
      </c>
      <c r="CJ276" s="134">
        <f t="shared" ref="CJ276" si="4203">AB276/AB281</f>
        <v>8.5434434097385204E-3</v>
      </c>
      <c r="CK276" s="135">
        <f t="shared" ref="CK276" si="4204">AC276/AC281</f>
        <v>1.3846891642898609E-2</v>
      </c>
    </row>
    <row r="277" spans="1:89" x14ac:dyDescent="0.2">
      <c r="A277" s="145" t="s">
        <v>36</v>
      </c>
      <c r="B277" s="189"/>
      <c r="C277" s="183"/>
      <c r="D277" s="184"/>
      <c r="E277" s="185"/>
      <c r="F277" s="182"/>
      <c r="G277" s="186"/>
      <c r="H277" s="184"/>
      <c r="I277" s="185"/>
      <c r="J277" s="182"/>
      <c r="K277" s="186"/>
      <c r="L277" s="184"/>
      <c r="M277" s="182"/>
      <c r="N277" s="187"/>
      <c r="O277" s="190"/>
      <c r="P277" s="182"/>
      <c r="Q277" s="186"/>
      <c r="R277" s="184"/>
      <c r="S277" s="185"/>
      <c r="T277" s="182"/>
      <c r="U277" s="186"/>
      <c r="V277" s="184"/>
      <c r="W277" s="185"/>
      <c r="X277" s="182"/>
      <c r="Y277" s="186"/>
      <c r="Z277" s="184"/>
      <c r="AA277" s="182"/>
      <c r="AB277" s="156">
        <f t="shared" si="3686"/>
        <v>0</v>
      </c>
      <c r="AC277" s="157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2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58">
        <f t="shared" ref="AB278:AB280" si="4232">SUM(B278,D278,F278,H278,J278,L278,N278,P278,R278,T278,V278,X278,Z278)</f>
        <v>0</v>
      </c>
      <c r="AC278" s="159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29" t="s">
        <v>13</v>
      </c>
      <c r="B281" s="20">
        <f t="shared" ref="B281" si="4315">SUM(B258:B280)</f>
        <v>17795</v>
      </c>
      <c r="C281" s="21">
        <f t="shared" ref="C281" si="4316">SUM(C258:C280)</f>
        <v>16920</v>
      </c>
      <c r="D281" s="20">
        <f t="shared" ref="D281" si="4317">SUM(D258:D280)</f>
        <v>6597</v>
      </c>
      <c r="E281" s="21">
        <f t="shared" ref="E281" si="4318">SUM(E258:E280)</f>
        <v>6661</v>
      </c>
      <c r="F281" s="20">
        <f t="shared" ref="F281" si="4319">SUM(F258:F280)</f>
        <v>16208</v>
      </c>
      <c r="G281" s="21">
        <f t="shared" ref="G281" si="4320">SUM(G258:G280)</f>
        <v>13977</v>
      </c>
      <c r="H281" s="20">
        <f t="shared" ref="H281" si="4321">SUM(H258:H280)</f>
        <v>29754</v>
      </c>
      <c r="I281" s="21">
        <f t="shared" ref="I281" si="4322">SUM(I258:I280)</f>
        <v>28677</v>
      </c>
      <c r="J281" s="20">
        <f t="shared" ref="J281" si="4323">SUM(J258:J280)</f>
        <v>2623</v>
      </c>
      <c r="K281" s="21">
        <f t="shared" ref="K281" si="4324">SUM(K258:K280)</f>
        <v>3078</v>
      </c>
      <c r="L281" s="20">
        <f t="shared" ref="L281" si="4325">SUM(L258:L280)</f>
        <v>10731</v>
      </c>
      <c r="M281" s="21">
        <f t="shared" ref="M281" si="4326">SUM(M258:M280)</f>
        <v>11689</v>
      </c>
      <c r="N281" s="20">
        <f t="shared" ref="N281" si="4327">SUM(N258:N280)</f>
        <v>26953</v>
      </c>
      <c r="O281" s="21">
        <f t="shared" ref="O281" si="4328">SUM(O258:O280)</f>
        <v>26754</v>
      </c>
      <c r="P281" s="20">
        <f t="shared" ref="P281" si="4329">SUM(P258:P280)</f>
        <v>14448</v>
      </c>
      <c r="Q281" s="21">
        <f t="shared" ref="Q281" si="4330">SUM(Q258:Q280)</f>
        <v>14675</v>
      </c>
      <c r="R281" s="20">
        <f t="shared" ref="R281" si="4331">SUM(R258:R280)</f>
        <v>17331</v>
      </c>
      <c r="S281" s="21">
        <f t="shared" ref="S281" si="4332">SUM(S258:S280)</f>
        <v>18294</v>
      </c>
      <c r="T281" s="20">
        <f t="shared" ref="T281" si="4333">SUM(T258:T280)</f>
        <v>1989</v>
      </c>
      <c r="U281" s="21">
        <f t="shared" ref="U281" si="4334">SUM(U258:U280)</f>
        <v>2349</v>
      </c>
      <c r="V281" s="20">
        <f t="shared" ref="V281" si="4335">SUM(V258:V280)</f>
        <v>13578</v>
      </c>
      <c r="W281" s="21">
        <f t="shared" ref="W281" si="4336">SUM(W258:W280)</f>
        <v>16858</v>
      </c>
      <c r="X281" s="20">
        <f t="shared" ref="X281" si="4337">SUM(X258:X280)</f>
        <v>10307</v>
      </c>
      <c r="Y281" s="21">
        <f t="shared" ref="Y281" si="4338">SUM(Y258:Y280)</f>
        <v>5749</v>
      </c>
      <c r="Z281" s="20">
        <f t="shared" ref="Z281" si="4339">SUM(Z258:Z280)</f>
        <v>30669</v>
      </c>
      <c r="AA281" s="21">
        <f t="shared" ref="AA281" si="4340">SUM(AA258:AA280)</f>
        <v>32414</v>
      </c>
      <c r="AB281" s="160">
        <f t="shared" ref="AB281:AC281" si="4341">SUM(AB257:AB280)</f>
        <v>198983</v>
      </c>
      <c r="AC281" s="161">
        <f t="shared" si="4341"/>
        <v>198095</v>
      </c>
      <c r="BI281" s="229" t="s">
        <v>13</v>
      </c>
      <c r="BJ281" s="154">
        <f>SUM(BJ257:BJ280)</f>
        <v>0.99999999999999989</v>
      </c>
      <c r="BK281" s="155">
        <f t="shared" ref="BK281:CK281" si="4342">SUM(BK257:BK280)</f>
        <v>1</v>
      </c>
      <c r="BL281" s="154">
        <f t="shared" si="4342"/>
        <v>0.99999999999999989</v>
      </c>
      <c r="BM281" s="155">
        <f t="shared" si="4342"/>
        <v>1</v>
      </c>
      <c r="BN281" s="154">
        <f t="shared" si="4342"/>
        <v>0.99999999999999989</v>
      </c>
      <c r="BO281" s="155">
        <f t="shared" si="4342"/>
        <v>1</v>
      </c>
      <c r="BP281" s="154">
        <f t="shared" si="4342"/>
        <v>0.99999999999999989</v>
      </c>
      <c r="BQ281" s="155">
        <f t="shared" si="4342"/>
        <v>0.99999999999999989</v>
      </c>
      <c r="BR281" s="154">
        <f t="shared" si="4342"/>
        <v>1</v>
      </c>
      <c r="BS281" s="155">
        <f t="shared" si="4342"/>
        <v>1</v>
      </c>
      <c r="BT281" s="154">
        <f t="shared" si="4342"/>
        <v>0.99999999999999989</v>
      </c>
      <c r="BU281" s="155">
        <f t="shared" si="4342"/>
        <v>0.99999999999999978</v>
      </c>
      <c r="BV281" s="154">
        <f t="shared" si="4342"/>
        <v>1</v>
      </c>
      <c r="BW281" s="155">
        <f t="shared" si="4342"/>
        <v>1</v>
      </c>
      <c r="BX281" s="154">
        <f t="shared" si="4342"/>
        <v>0.99999999999999989</v>
      </c>
      <c r="BY281" s="155">
        <f t="shared" si="4342"/>
        <v>1.0000000000000002</v>
      </c>
      <c r="BZ281" s="154">
        <f t="shared" si="4342"/>
        <v>1</v>
      </c>
      <c r="CA281" s="155">
        <f t="shared" si="4342"/>
        <v>1.0000000000000002</v>
      </c>
      <c r="CB281" s="154">
        <f t="shared" si="4342"/>
        <v>1</v>
      </c>
      <c r="CC281" s="155">
        <f t="shared" si="4342"/>
        <v>1</v>
      </c>
      <c r="CD281" s="154">
        <f t="shared" si="4342"/>
        <v>1</v>
      </c>
      <c r="CE281" s="155">
        <f t="shared" si="4342"/>
        <v>0.99999999999999967</v>
      </c>
      <c r="CF281" s="154">
        <f t="shared" si="4342"/>
        <v>1.0000000000000002</v>
      </c>
      <c r="CG281" s="155">
        <f t="shared" si="4342"/>
        <v>0.99999999999999989</v>
      </c>
      <c r="CH281" s="154">
        <f t="shared" si="4342"/>
        <v>0.99999999999999989</v>
      </c>
      <c r="CI281" s="155">
        <f t="shared" si="4342"/>
        <v>0.99999999999999989</v>
      </c>
      <c r="CJ281" s="154">
        <f t="shared" si="4342"/>
        <v>1</v>
      </c>
      <c r="CK281" s="155">
        <f t="shared" si="4342"/>
        <v>1</v>
      </c>
    </row>
    <row r="282" spans="1:89" ht="13.5" thickTop="1" x14ac:dyDescent="0.2">
      <c r="A282" s="173"/>
    </row>
    <row r="284" spans="1:89" x14ac:dyDescent="0.2">
      <c r="A284" s="303">
        <f>+A253+1</f>
        <v>44844</v>
      </c>
      <c r="B284" s="303"/>
      <c r="C284" s="303"/>
      <c r="D284" s="303"/>
      <c r="BI284" s="308">
        <f>+BI253+1</f>
        <v>44844</v>
      </c>
      <c r="BJ284" s="308"/>
      <c r="BK284" s="308"/>
      <c r="BL284" s="308"/>
    </row>
    <row r="285" spans="1:89" ht="13.5" thickBot="1" x14ac:dyDescent="0.25">
      <c r="AE285" s="232" t="s">
        <v>84</v>
      </c>
    </row>
    <row r="286" spans="1:89" ht="14.25" thickTop="1" thickBot="1" x14ac:dyDescent="0.25">
      <c r="A286" s="299" t="s">
        <v>0</v>
      </c>
      <c r="B286" s="301" t="s">
        <v>1</v>
      </c>
      <c r="C286" s="302"/>
      <c r="D286" s="301" t="s">
        <v>2</v>
      </c>
      <c r="E286" s="302"/>
      <c r="F286" s="301" t="s">
        <v>3</v>
      </c>
      <c r="G286" s="302"/>
      <c r="H286" s="301" t="s">
        <v>4</v>
      </c>
      <c r="I286" s="302"/>
      <c r="J286" s="301" t="s">
        <v>5</v>
      </c>
      <c r="K286" s="302"/>
      <c r="L286" s="301" t="s">
        <v>6</v>
      </c>
      <c r="M286" s="302"/>
      <c r="N286" s="301" t="s">
        <v>7</v>
      </c>
      <c r="O286" s="302"/>
      <c r="P286" s="301" t="s">
        <v>8</v>
      </c>
      <c r="Q286" s="302"/>
      <c r="R286" s="301" t="s">
        <v>9</v>
      </c>
      <c r="S286" s="302"/>
      <c r="T286" s="301" t="s">
        <v>10</v>
      </c>
      <c r="U286" s="302"/>
      <c r="V286" s="301" t="s">
        <v>11</v>
      </c>
      <c r="W286" s="302"/>
      <c r="X286" s="301" t="s">
        <v>12</v>
      </c>
      <c r="Y286" s="302"/>
      <c r="Z286" s="304" t="s">
        <v>40</v>
      </c>
      <c r="AA286" s="305"/>
      <c r="AB286" s="306" t="s">
        <v>41</v>
      </c>
      <c r="AC286" s="307"/>
      <c r="AE286" s="299" t="s">
        <v>0</v>
      </c>
      <c r="AF286" s="301" t="s">
        <v>1</v>
      </c>
      <c r="AG286" s="302"/>
      <c r="AH286" s="301" t="s">
        <v>2</v>
      </c>
      <c r="AI286" s="302"/>
      <c r="AJ286" s="301" t="s">
        <v>3</v>
      </c>
      <c r="AK286" s="302"/>
      <c r="AL286" s="301" t="s">
        <v>4</v>
      </c>
      <c r="AM286" s="302"/>
      <c r="AN286" s="301" t="s">
        <v>5</v>
      </c>
      <c r="AO286" s="302"/>
      <c r="AP286" s="301" t="s">
        <v>6</v>
      </c>
      <c r="AQ286" s="302"/>
      <c r="AR286" s="301" t="s">
        <v>7</v>
      </c>
      <c r="AS286" s="302"/>
      <c r="AT286" s="301" t="s">
        <v>8</v>
      </c>
      <c r="AU286" s="302"/>
      <c r="AV286" s="301" t="s">
        <v>9</v>
      </c>
      <c r="AW286" s="302"/>
      <c r="AX286" s="301" t="s">
        <v>10</v>
      </c>
      <c r="AY286" s="302"/>
      <c r="AZ286" s="301" t="s">
        <v>11</v>
      </c>
      <c r="BA286" s="302"/>
      <c r="BB286" s="301" t="s">
        <v>12</v>
      </c>
      <c r="BC286" s="302"/>
      <c r="BD286" s="304" t="s">
        <v>40</v>
      </c>
      <c r="BE286" s="305"/>
      <c r="BF286" s="306" t="s">
        <v>41</v>
      </c>
      <c r="BG286" s="307"/>
      <c r="BI286" s="299" t="s">
        <v>0</v>
      </c>
      <c r="BJ286" s="301" t="s">
        <v>1</v>
      </c>
      <c r="BK286" s="302"/>
      <c r="BL286" s="301" t="s">
        <v>2</v>
      </c>
      <c r="BM286" s="302"/>
      <c r="BN286" s="301" t="s">
        <v>3</v>
      </c>
      <c r="BO286" s="302"/>
      <c r="BP286" s="301" t="s">
        <v>4</v>
      </c>
      <c r="BQ286" s="302"/>
      <c r="BR286" s="301" t="s">
        <v>5</v>
      </c>
      <c r="BS286" s="302"/>
      <c r="BT286" s="301" t="s">
        <v>6</v>
      </c>
      <c r="BU286" s="302"/>
      <c r="BV286" s="301" t="s">
        <v>7</v>
      </c>
      <c r="BW286" s="302"/>
      <c r="BX286" s="301" t="s">
        <v>8</v>
      </c>
      <c r="BY286" s="302"/>
      <c r="BZ286" s="301" t="s">
        <v>9</v>
      </c>
      <c r="CA286" s="302"/>
      <c r="CB286" s="301" t="s">
        <v>10</v>
      </c>
      <c r="CC286" s="302"/>
      <c r="CD286" s="301" t="s">
        <v>11</v>
      </c>
      <c r="CE286" s="302"/>
      <c r="CF286" s="301" t="s">
        <v>12</v>
      </c>
      <c r="CG286" s="302"/>
      <c r="CH286" s="304" t="s">
        <v>40</v>
      </c>
      <c r="CI286" s="305"/>
      <c r="CJ286" s="301" t="s">
        <v>41</v>
      </c>
      <c r="CK286" s="302"/>
    </row>
    <row r="287" spans="1:89" ht="15" thickTop="1" thickBot="1" x14ac:dyDescent="0.3">
      <c r="A287" s="300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0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0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3295</v>
      </c>
      <c r="AG288" s="172">
        <f t="shared" ref="AG288:AV289" si="4343">SUMIF($A$9:$A$32,$AE288,C$288:C$311)</f>
        <v>1012</v>
      </c>
      <c r="AH288" s="126">
        <f t="shared" si="4343"/>
        <v>1403</v>
      </c>
      <c r="AI288" s="166">
        <f t="shared" si="4343"/>
        <v>1033</v>
      </c>
      <c r="AJ288" s="125">
        <f t="shared" si="4343"/>
        <v>3507</v>
      </c>
      <c r="AK288" s="127">
        <f t="shared" si="4343"/>
        <v>1168</v>
      </c>
      <c r="AL288" s="126">
        <f t="shared" si="4343"/>
        <v>4030</v>
      </c>
      <c r="AM288" s="166">
        <f t="shared" si="4343"/>
        <v>2122</v>
      </c>
      <c r="AN288" s="125">
        <f t="shared" si="4343"/>
        <v>281</v>
      </c>
      <c r="AO288" s="127">
        <f t="shared" si="4343"/>
        <v>1001</v>
      </c>
      <c r="AP288" s="126">
        <f t="shared" si="4343"/>
        <v>842</v>
      </c>
      <c r="AQ288" s="125">
        <f t="shared" si="4343"/>
        <v>3401</v>
      </c>
      <c r="AR288" s="165">
        <f t="shared" si="4343"/>
        <v>2662</v>
      </c>
      <c r="AS288" s="167">
        <f t="shared" si="4343"/>
        <v>4352</v>
      </c>
      <c r="AT288" s="125">
        <f t="shared" si="4343"/>
        <v>2032</v>
      </c>
      <c r="AU288" s="127">
        <f t="shared" si="4343"/>
        <v>2390</v>
      </c>
      <c r="AV288" s="126">
        <f t="shared" si="4343"/>
        <v>2480</v>
      </c>
      <c r="AW288" s="166">
        <f t="shared" ref="AW288:BE289" si="4344">SUMIF($A$9:$A$32,$AE288,S$288:S$311)</f>
        <v>1989</v>
      </c>
      <c r="AX288" s="125">
        <f t="shared" si="4344"/>
        <v>267</v>
      </c>
      <c r="AY288" s="127">
        <f t="shared" si="4344"/>
        <v>1630</v>
      </c>
      <c r="AZ288" s="126">
        <f t="shared" si="4344"/>
        <v>809</v>
      </c>
      <c r="BA288" s="166">
        <f t="shared" si="4344"/>
        <v>3275</v>
      </c>
      <c r="BB288" s="125">
        <f t="shared" si="4344"/>
        <v>2032</v>
      </c>
      <c r="BC288" s="127">
        <f t="shared" si="4344"/>
        <v>1912</v>
      </c>
      <c r="BD288" s="170">
        <f t="shared" si="4344"/>
        <v>4049</v>
      </c>
      <c r="BE288" s="171">
        <f t="shared" si="4344"/>
        <v>2486</v>
      </c>
      <c r="BF288" s="156">
        <f>AF288+AH288+AJ288+AL288+AN288+AP288+AR288+AT288+AV288+AX288+AZ288+BB288+BD288</f>
        <v>27689</v>
      </c>
      <c r="BG288" s="157">
        <f>AG288+AI288+AK288+AM288+AO288+AQ288+AS288+AU288+AW288+AY288+BA288+BC288+BE288</f>
        <v>27771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75">
        <v>584</v>
      </c>
      <c r="C289" s="176">
        <v>0</v>
      </c>
      <c r="D289" s="177">
        <v>421</v>
      </c>
      <c r="E289" s="178">
        <v>5</v>
      </c>
      <c r="F289" s="175">
        <v>1418</v>
      </c>
      <c r="G289" s="179">
        <v>16</v>
      </c>
      <c r="H289" s="177">
        <v>747</v>
      </c>
      <c r="I289" s="178">
        <v>81</v>
      </c>
      <c r="J289" s="175">
        <v>8</v>
      </c>
      <c r="K289" s="179">
        <v>50</v>
      </c>
      <c r="L289" s="177">
        <v>74</v>
      </c>
      <c r="M289" s="175">
        <v>162</v>
      </c>
      <c r="N289" s="180">
        <v>346</v>
      </c>
      <c r="O289" s="181">
        <v>309</v>
      </c>
      <c r="P289" s="175">
        <v>84</v>
      </c>
      <c r="Q289" s="179">
        <v>96</v>
      </c>
      <c r="R289" s="177">
        <v>38</v>
      </c>
      <c r="S289" s="178">
        <v>134</v>
      </c>
      <c r="T289" s="175">
        <v>1</v>
      </c>
      <c r="U289" s="179">
        <v>52</v>
      </c>
      <c r="V289" s="177">
        <v>6</v>
      </c>
      <c r="W289" s="178">
        <v>0</v>
      </c>
      <c r="X289" s="175">
        <v>4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3731</v>
      </c>
      <c r="AC289" s="157">
        <f t="shared" ref="AC289:AC308" si="4373">C289+E289+G289+I289+K289+M289+O289+Q289+S289+U289+W289+Y289+AA289</f>
        <v>905</v>
      </c>
      <c r="AE289" s="237" t="str">
        <f>$AE$10</f>
        <v>08:00 - 08:59</v>
      </c>
      <c r="AF289" s="125">
        <f>SUMIF($A$9:$A$32,$AE289,B$288:B$311)</f>
        <v>2966</v>
      </c>
      <c r="AG289" s="176">
        <f t="shared" si="4343"/>
        <v>873</v>
      </c>
      <c r="AH289" s="177">
        <f t="shared" si="4343"/>
        <v>1179</v>
      </c>
      <c r="AI289" s="178">
        <f t="shared" si="4343"/>
        <v>880</v>
      </c>
      <c r="AJ289" s="238">
        <f t="shared" si="4343"/>
        <v>2801</v>
      </c>
      <c r="AK289" s="179">
        <f t="shared" si="4343"/>
        <v>1062</v>
      </c>
      <c r="AL289" s="177">
        <f t="shared" si="4343"/>
        <v>3347</v>
      </c>
      <c r="AM289" s="178">
        <f t="shared" si="4343"/>
        <v>2160</v>
      </c>
      <c r="AN289" s="238">
        <f t="shared" si="4343"/>
        <v>203</v>
      </c>
      <c r="AO289" s="179">
        <f t="shared" si="4343"/>
        <v>972</v>
      </c>
      <c r="AP289" s="177">
        <f t="shared" si="4343"/>
        <v>795</v>
      </c>
      <c r="AQ289" s="238">
        <f t="shared" si="4343"/>
        <v>3251</v>
      </c>
      <c r="AR289" s="180">
        <f t="shared" si="4343"/>
        <v>2200</v>
      </c>
      <c r="AS289" s="181">
        <f t="shared" si="4343"/>
        <v>4473</v>
      </c>
      <c r="AT289" s="238">
        <f t="shared" si="4343"/>
        <v>1531</v>
      </c>
      <c r="AU289" s="179">
        <f t="shared" si="4343"/>
        <v>2009</v>
      </c>
      <c r="AV289" s="177">
        <f t="shared" si="4343"/>
        <v>2130</v>
      </c>
      <c r="AW289" s="178">
        <f t="shared" si="4344"/>
        <v>1541</v>
      </c>
      <c r="AX289" s="238">
        <f t="shared" si="4344"/>
        <v>222</v>
      </c>
      <c r="AY289" s="179">
        <f t="shared" si="4344"/>
        <v>1228</v>
      </c>
      <c r="AZ289" s="177">
        <f t="shared" si="4344"/>
        <v>660</v>
      </c>
      <c r="BA289" s="178">
        <f t="shared" si="4344"/>
        <v>2675</v>
      </c>
      <c r="BB289" s="238">
        <f t="shared" si="4344"/>
        <v>1571</v>
      </c>
      <c r="BC289" s="179">
        <f t="shared" si="4344"/>
        <v>1886</v>
      </c>
      <c r="BD289" s="177">
        <f t="shared" si="4344"/>
        <v>3383</v>
      </c>
      <c r="BE289" s="238">
        <f t="shared" si="4344"/>
        <v>2605</v>
      </c>
      <c r="BF289" s="158">
        <f>SUM(AF289,AH289,AJ289,AL289,AN289,AP289,AR289,AT289,AV289,AX289,AZ289,BB289,BD289)</f>
        <v>22988</v>
      </c>
      <c r="BG289" s="159">
        <f>SUM(AG289,AI289,AK289,AM289,AO289,AQ289,AS289,AU289,AW289,AY289,BA289,BC289,BE289)</f>
        <v>25615</v>
      </c>
      <c r="BI289" s="136" t="s">
        <v>17</v>
      </c>
      <c r="BJ289" s="128">
        <f>B289/B312</f>
        <v>2.0207612456747404E-2</v>
      </c>
      <c r="BK289" s="129">
        <f t="shared" ref="BK289" si="4374">C289/C312</f>
        <v>0</v>
      </c>
      <c r="BL289" s="130">
        <f t="shared" ref="BL289" si="4375">D289/D312</f>
        <v>3.0831197363603076E-2</v>
      </c>
      <c r="BM289" s="131">
        <f t="shared" ref="BM289" si="4376">E289/E312</f>
        <v>3.9676241866370418E-4</v>
      </c>
      <c r="BN289" s="128">
        <f t="shared" ref="BN289" si="4377">F289/F312</f>
        <v>4.6022524423095651E-2</v>
      </c>
      <c r="BO289" s="129">
        <f t="shared" ref="BO289" si="4378">G289/G312</f>
        <v>7.1000665631240298E-4</v>
      </c>
      <c r="BP289" s="130">
        <f t="shared" ref="BP289" si="4379">H289/H312</f>
        <v>1.7720317874510734E-2</v>
      </c>
      <c r="BQ289" s="131">
        <f t="shared" ref="BQ289" si="4380">I289/I312</f>
        <v>1.9118653669129276E-3</v>
      </c>
      <c r="BR289" s="128">
        <f t="shared" ref="BR289" si="4381">J289/J312</f>
        <v>1.3035685188202706E-3</v>
      </c>
      <c r="BS289" s="129">
        <f t="shared" ref="BS289" si="4382">K289/K312</f>
        <v>7.0701357466063349E-3</v>
      </c>
      <c r="BT289" s="130">
        <f t="shared" ref="BT289" si="4383">L289/L312</f>
        <v>3.4839924670433146E-3</v>
      </c>
      <c r="BU289" s="128">
        <f t="shared" ref="BU289" si="4384">M289/M312</f>
        <v>6.7172533897250902E-3</v>
      </c>
      <c r="BV289" s="132">
        <f t="shared" ref="BV289" si="4385">N289/N312</f>
        <v>8.4499474931008373E-3</v>
      </c>
      <c r="BW289" s="133">
        <f t="shared" ref="BW289" si="4386">O289/O312</f>
        <v>6.9728083041859417E-3</v>
      </c>
      <c r="BX289" s="128">
        <f t="shared" ref="BX289" si="4387">P289/P312</f>
        <v>3.8183553797899905E-3</v>
      </c>
      <c r="BY289" s="129">
        <f t="shared" ref="BY289" si="4388">Q289/Q312</f>
        <v>4.0204372225479523E-3</v>
      </c>
      <c r="BZ289" s="130">
        <f t="shared" ref="BZ289" si="4389">R289/R312</f>
        <v>1.5188456772852633E-3</v>
      </c>
      <c r="CA289" s="131">
        <f t="shared" ref="CA289" si="4390">S289/S312</f>
        <v>4.8723729183332122E-3</v>
      </c>
      <c r="CB289" s="128">
        <f t="shared" ref="CB289" si="4391">T289/T312</f>
        <v>1.4126289023873428E-4</v>
      </c>
      <c r="CC289" s="129">
        <f t="shared" ref="CC289" si="4392">U289/U312</f>
        <v>6.1349693251533744E-3</v>
      </c>
      <c r="CD289" s="130">
        <f t="shared" ref="CD289" si="4393">V289/V312</f>
        <v>2.6377104673143713E-4</v>
      </c>
      <c r="CE289" s="131">
        <f t="shared" ref="CE289" si="4394">W289/W312</f>
        <v>0</v>
      </c>
      <c r="CF289" s="128">
        <f t="shared" ref="CF289" si="4395">X289/X312</f>
        <v>1.7744654422855114E-4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1.1436190592959279E-2</v>
      </c>
      <c r="CK289" s="135">
        <f t="shared" ref="CK289" si="4400">AC289/AC312</f>
        <v>2.7734448023192739E-3</v>
      </c>
    </row>
    <row r="290" spans="1:89" ht="13.5" thickBot="1" x14ac:dyDescent="0.25">
      <c r="A290" s="145" t="s">
        <v>18</v>
      </c>
      <c r="B290" s="182">
        <v>1926</v>
      </c>
      <c r="C290" s="183">
        <v>154</v>
      </c>
      <c r="D290" s="184">
        <v>1029</v>
      </c>
      <c r="E290" s="185">
        <v>192</v>
      </c>
      <c r="F290" s="182">
        <v>2893</v>
      </c>
      <c r="G290" s="186">
        <v>349</v>
      </c>
      <c r="H290" s="184">
        <v>2657</v>
      </c>
      <c r="I290" s="185">
        <v>771</v>
      </c>
      <c r="J290" s="182">
        <v>91</v>
      </c>
      <c r="K290" s="186">
        <v>419</v>
      </c>
      <c r="L290" s="184">
        <v>454</v>
      </c>
      <c r="M290" s="182">
        <v>1215</v>
      </c>
      <c r="N290" s="187">
        <v>1871</v>
      </c>
      <c r="O290" s="188">
        <v>2652</v>
      </c>
      <c r="P290" s="182">
        <v>728</v>
      </c>
      <c r="Q290" s="186">
        <v>1275</v>
      </c>
      <c r="R290" s="184">
        <v>1067</v>
      </c>
      <c r="S290" s="185">
        <v>1392</v>
      </c>
      <c r="T290" s="182">
        <v>101</v>
      </c>
      <c r="U290" s="186">
        <v>552</v>
      </c>
      <c r="V290" s="184">
        <v>461</v>
      </c>
      <c r="W290" s="185">
        <v>1879</v>
      </c>
      <c r="X290" s="182">
        <v>1136</v>
      </c>
      <c r="Y290" s="186">
        <v>928</v>
      </c>
      <c r="Z290" s="184">
        <v>2594</v>
      </c>
      <c r="AA290" s="182">
        <v>1595</v>
      </c>
      <c r="AB290" s="156">
        <f t="shared" si="4372"/>
        <v>17008</v>
      </c>
      <c r="AC290" s="157">
        <f t="shared" si="4373"/>
        <v>13373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6.6643598615916955E-2</v>
      </c>
      <c r="BK290" s="129">
        <f t="shared" ref="BK290" si="4401">C290/C312</f>
        <v>6.012102283818075E-3</v>
      </c>
      <c r="BL290" s="130">
        <f t="shared" ref="BL290" si="4402">D290/D312</f>
        <v>7.53570120834859E-2</v>
      </c>
      <c r="BM290" s="131">
        <f t="shared" ref="BM290" si="4403">E290/E312</f>
        <v>1.5235676876686241E-2</v>
      </c>
      <c r="BN290" s="128">
        <f t="shared" ref="BN290" si="4404">F290/F312</f>
        <v>9.3895037486611918E-2</v>
      </c>
      <c r="BO290" s="129">
        <f t="shared" ref="BO290" si="4405">G290/G312</f>
        <v>1.5487020190814289E-2</v>
      </c>
      <c r="BP290" s="130">
        <f t="shared" ref="BP290" si="4406">H290/H312</f>
        <v>6.302929664334006E-2</v>
      </c>
      <c r="BQ290" s="131">
        <f t="shared" ref="BQ290" si="4407">I290/I312</f>
        <v>1.8198125899874903E-2</v>
      </c>
      <c r="BR290" s="128">
        <f t="shared" ref="BR290" si="4408">J290/J312</f>
        <v>1.4828091901580577E-2</v>
      </c>
      <c r="BS290" s="129">
        <f t="shared" ref="BS290" si="4409">K290/K312</f>
        <v>5.9247737556561084E-2</v>
      </c>
      <c r="BT290" s="130">
        <f t="shared" ref="BT290" si="4410">L290/L312</f>
        <v>2.1374764595103578E-2</v>
      </c>
      <c r="BU290" s="128">
        <f t="shared" ref="BU290" si="4411">M290/M312</f>
        <v>5.0379400422938175E-2</v>
      </c>
      <c r="BV290" s="132">
        <f t="shared" ref="BV290" si="4412">N290/N312</f>
        <v>4.5693213178010596E-2</v>
      </c>
      <c r="BW290" s="133">
        <f t="shared" ref="BW290" si="4413">O290/O312</f>
        <v>5.9844296513595845E-2</v>
      </c>
      <c r="BX290" s="128">
        <f t="shared" ref="BX290" si="4414">P290/P312</f>
        <v>3.3092413291513252E-2</v>
      </c>
      <c r="BY290" s="129">
        <f t="shared" ref="BY290" si="4415">Q290/Q312</f>
        <v>5.3396431861964987E-2</v>
      </c>
      <c r="BZ290" s="130">
        <f t="shared" ref="BZ290" si="4416">R290/R312</f>
        <v>4.2647587833246729E-2</v>
      </c>
      <c r="CA290" s="131">
        <f t="shared" ref="CA290" si="4417">S290/S312</f>
        <v>5.061450076358083E-2</v>
      </c>
      <c r="CB290" s="128">
        <f t="shared" ref="CB290" si="4418">T290/T312</f>
        <v>1.4267551914112163E-2</v>
      </c>
      <c r="CC290" s="129">
        <f t="shared" ref="CC290" si="4419">U290/U312</f>
        <v>6.5125058990089663E-2</v>
      </c>
      <c r="CD290" s="130">
        <f t="shared" ref="CD290" si="4420">V290/V312</f>
        <v>2.0266408757198751E-2</v>
      </c>
      <c r="CE290" s="131">
        <f t="shared" ref="CE290" si="4421">W290/W312</f>
        <v>6.3887661079188057E-2</v>
      </c>
      <c r="CF290" s="128">
        <f t="shared" ref="CF290" si="4422">X290/X312</f>
        <v>5.0394818560908529E-2</v>
      </c>
      <c r="CG290" s="129">
        <f t="shared" ref="CG290" si="4423">Y290/Y312</f>
        <v>6.3696890658246963E-2</v>
      </c>
      <c r="CH290" s="130">
        <f t="shared" ref="CH290" si="4424">Z290/Z312</f>
        <v>6.0305946901008975E-2</v>
      </c>
      <c r="CI290" s="128">
        <f t="shared" ref="CI290" si="4425">AA290/AA312</f>
        <v>3.6374002280501708E-2</v>
      </c>
      <c r="CJ290" s="134">
        <f t="shared" ref="CJ290" si="4426">AB290/AB312</f>
        <v>5.2132599733329246E-2</v>
      </c>
      <c r="CK290" s="135">
        <f t="shared" ref="CK290" si="4427">AC290/AC312</f>
        <v>4.0982626896591878E-2</v>
      </c>
    </row>
    <row r="291" spans="1:89" ht="14.25" thickTop="1" thickBot="1" x14ac:dyDescent="0.25">
      <c r="A291" s="136" t="s">
        <v>19</v>
      </c>
      <c r="B291" s="175">
        <v>2940</v>
      </c>
      <c r="C291" s="176">
        <v>984</v>
      </c>
      <c r="D291" s="177">
        <v>1393</v>
      </c>
      <c r="E291" s="178">
        <v>869</v>
      </c>
      <c r="F291" s="175">
        <v>3525</v>
      </c>
      <c r="G291" s="179">
        <v>1054</v>
      </c>
      <c r="H291" s="177">
        <v>3494</v>
      </c>
      <c r="I291" s="178">
        <v>1728</v>
      </c>
      <c r="J291" s="175">
        <v>213</v>
      </c>
      <c r="K291" s="179">
        <v>781</v>
      </c>
      <c r="L291" s="177">
        <v>775</v>
      </c>
      <c r="M291" s="175">
        <v>2351</v>
      </c>
      <c r="N291" s="180">
        <v>2644</v>
      </c>
      <c r="O291" s="181">
        <v>3771</v>
      </c>
      <c r="P291" s="175">
        <v>1566</v>
      </c>
      <c r="Q291" s="179">
        <v>1829</v>
      </c>
      <c r="R291" s="177">
        <v>2040</v>
      </c>
      <c r="S291" s="178">
        <v>1790</v>
      </c>
      <c r="T291" s="175">
        <v>220</v>
      </c>
      <c r="U291" s="179">
        <v>1185</v>
      </c>
      <c r="V291" s="177">
        <v>670</v>
      </c>
      <c r="W291" s="178">
        <v>2668</v>
      </c>
      <c r="X291" s="175">
        <v>2051</v>
      </c>
      <c r="Y291" s="179">
        <v>1558</v>
      </c>
      <c r="Z291" s="177">
        <v>3492</v>
      </c>
      <c r="AA291" s="175">
        <v>2319</v>
      </c>
      <c r="AB291" s="156">
        <f t="shared" si="4372"/>
        <v>25023</v>
      </c>
      <c r="AC291" s="157">
        <f t="shared" si="4373"/>
        <v>22887</v>
      </c>
      <c r="AE291" s="229" t="s">
        <v>13</v>
      </c>
      <c r="AF291" s="20">
        <f t="shared" ref="AF291:BG291" si="4428">SUM(AF288:AF290)</f>
        <v>6261</v>
      </c>
      <c r="AG291" s="21">
        <f t="shared" si="4428"/>
        <v>1885</v>
      </c>
      <c r="AH291" s="20">
        <f t="shared" si="4428"/>
        <v>2582</v>
      </c>
      <c r="AI291" s="21">
        <f t="shared" si="4428"/>
        <v>1913</v>
      </c>
      <c r="AJ291" s="20">
        <f t="shared" si="4428"/>
        <v>6308</v>
      </c>
      <c r="AK291" s="21">
        <f t="shared" si="4428"/>
        <v>2230</v>
      </c>
      <c r="AL291" s="20">
        <f t="shared" si="4428"/>
        <v>7377</v>
      </c>
      <c r="AM291" s="21">
        <f t="shared" si="4428"/>
        <v>4282</v>
      </c>
      <c r="AN291" s="20">
        <f t="shared" si="4428"/>
        <v>484</v>
      </c>
      <c r="AO291" s="21">
        <f t="shared" si="4428"/>
        <v>1973</v>
      </c>
      <c r="AP291" s="20">
        <f t="shared" si="4428"/>
        <v>1637</v>
      </c>
      <c r="AQ291" s="21">
        <f t="shared" si="4428"/>
        <v>6652</v>
      </c>
      <c r="AR291" s="20">
        <f t="shared" si="4428"/>
        <v>4862</v>
      </c>
      <c r="AS291" s="21">
        <f t="shared" si="4428"/>
        <v>8825</v>
      </c>
      <c r="AT291" s="20">
        <f t="shared" si="4428"/>
        <v>3563</v>
      </c>
      <c r="AU291" s="21">
        <f t="shared" si="4428"/>
        <v>4399</v>
      </c>
      <c r="AV291" s="20">
        <f t="shared" si="4428"/>
        <v>4610</v>
      </c>
      <c r="AW291" s="21">
        <f t="shared" si="4428"/>
        <v>3530</v>
      </c>
      <c r="AX291" s="20">
        <f t="shared" si="4428"/>
        <v>489</v>
      </c>
      <c r="AY291" s="21">
        <f t="shared" si="4428"/>
        <v>2858</v>
      </c>
      <c r="AZ291" s="20">
        <f t="shared" si="4428"/>
        <v>1469</v>
      </c>
      <c r="BA291" s="21">
        <f t="shared" si="4428"/>
        <v>5950</v>
      </c>
      <c r="BB291" s="20">
        <f t="shared" si="4428"/>
        <v>3603</v>
      </c>
      <c r="BC291" s="21">
        <f t="shared" si="4428"/>
        <v>3798</v>
      </c>
      <c r="BD291" s="20">
        <f t="shared" si="4428"/>
        <v>7432</v>
      </c>
      <c r="BE291" s="21">
        <f t="shared" si="4428"/>
        <v>5091</v>
      </c>
      <c r="BF291" s="160">
        <f t="shared" si="4428"/>
        <v>50677</v>
      </c>
      <c r="BG291" s="161">
        <f t="shared" si="4428"/>
        <v>53386</v>
      </c>
      <c r="BI291" s="136" t="s">
        <v>19</v>
      </c>
      <c r="BJ291" s="128">
        <f>B291/B312</f>
        <v>0.10173010380622838</v>
      </c>
      <c r="BK291" s="129">
        <f t="shared" ref="BK291" si="4429">C291/C312</f>
        <v>3.8414991216084327E-2</v>
      </c>
      <c r="BL291" s="130">
        <f t="shared" ref="BL291" si="4430">D291/D312</f>
        <v>0.10201391431709997</v>
      </c>
      <c r="BM291" s="131">
        <f t="shared" ref="BM291" si="4431">E291/E312</f>
        <v>6.8957308363751788E-2</v>
      </c>
      <c r="BN291" s="128">
        <f t="shared" ref="BN291" si="4432">F291/F312</f>
        <v>0.1144071922365389</v>
      </c>
      <c r="BO291" s="129">
        <f t="shared" ref="BO291" si="4433">G291/G312</f>
        <v>4.6771688484579542E-2</v>
      </c>
      <c r="BP291" s="130">
        <f t="shared" ref="BP291" si="4434">H291/H312</f>
        <v>8.288459257502076E-2</v>
      </c>
      <c r="BQ291" s="131">
        <f t="shared" ref="BQ291" si="4435">I291/I312</f>
        <v>4.0786461160809119E-2</v>
      </c>
      <c r="BR291" s="128">
        <f t="shared" ref="BR291" si="4436">J291/J312</f>
        <v>3.4707511813589699E-2</v>
      </c>
      <c r="BS291" s="129">
        <f t="shared" ref="BS291" si="4437">K291/K312</f>
        <v>0.11043552036199095</v>
      </c>
      <c r="BT291" s="130">
        <f t="shared" ref="BT291" si="4438">L291/L312</f>
        <v>3.6487758945386063E-2</v>
      </c>
      <c r="BU291" s="128">
        <f t="shared" ref="BU291" si="4439">M291/M312</f>
        <v>9.7483103205207949E-2</v>
      </c>
      <c r="BV291" s="132">
        <f t="shared" ref="BV291" si="4440">N291/N312</f>
        <v>6.4571275062886166E-2</v>
      </c>
      <c r="BW291" s="133">
        <f t="shared" ref="BW291" si="4441">O291/O312</f>
        <v>8.509534017826921E-2</v>
      </c>
      <c r="BX291" s="128">
        <f t="shared" ref="BX291" si="4442">P291/P312</f>
        <v>7.1185053866084827E-2</v>
      </c>
      <c r="BY291" s="129">
        <f t="shared" ref="BY291" si="4443">Q291/Q312</f>
        <v>7.6597705000418792E-2</v>
      </c>
      <c r="BZ291" s="130">
        <f t="shared" ref="BZ291" si="4444">R291/R312</f>
        <v>8.1538031096366759E-2</v>
      </c>
      <c r="CA291" s="131">
        <f t="shared" ref="CA291" si="4445">S291/S312</f>
        <v>6.5086175550869027E-2</v>
      </c>
      <c r="CB291" s="128">
        <f t="shared" ref="CB291" si="4446">T291/T312</f>
        <v>3.1077835852521541E-2</v>
      </c>
      <c r="CC291" s="129">
        <f t="shared" ref="CC291" si="4447">U291/U312</f>
        <v>0.13980651250589901</v>
      </c>
      <c r="CD291" s="130">
        <f t="shared" ref="CD291" si="4448">V291/V312</f>
        <v>2.9454433551677144E-2</v>
      </c>
      <c r="CE291" s="131">
        <f t="shared" ref="CE291" si="4449">W291/W312</f>
        <v>9.0714358573322912E-2</v>
      </c>
      <c r="CF291" s="128">
        <f t="shared" ref="CF291" si="4450">X291/X312</f>
        <v>9.09857155531896E-2</v>
      </c>
      <c r="CG291" s="129">
        <f t="shared" ref="CG291" si="4451">Y291/Y312</f>
        <v>0.10693939185942755</v>
      </c>
      <c r="CH291" s="130">
        <f t="shared" ref="CH291" si="4452">Z291/Z312</f>
        <v>8.118287069326266E-2</v>
      </c>
      <c r="CI291" s="128">
        <f t="shared" ref="CI291" si="4453">AA291/AA312</f>
        <v>5.2884834663626E-2</v>
      </c>
      <c r="CJ291" s="134">
        <f t="shared" ref="CJ291" si="4454">AB291/AB312</f>
        <v>7.6700026054039139E-2</v>
      </c>
      <c r="CK291" s="135">
        <f t="shared" ref="CK291" si="4455">AC291/AC312</f>
        <v>7.0139039989703014E-2</v>
      </c>
    </row>
    <row r="292" spans="1:89" ht="13.5" thickTop="1" x14ac:dyDescent="0.2">
      <c r="A292" s="145" t="s">
        <v>20</v>
      </c>
      <c r="B292" s="182">
        <v>3295</v>
      </c>
      <c r="C292" s="183">
        <v>1012</v>
      </c>
      <c r="D292" s="184">
        <v>1403</v>
      </c>
      <c r="E292" s="185">
        <v>1033</v>
      </c>
      <c r="F292" s="182">
        <v>3507</v>
      </c>
      <c r="G292" s="186">
        <v>1168</v>
      </c>
      <c r="H292" s="184">
        <v>4030</v>
      </c>
      <c r="I292" s="185">
        <v>2122</v>
      </c>
      <c r="J292" s="182">
        <v>281</v>
      </c>
      <c r="K292" s="186">
        <v>1001</v>
      </c>
      <c r="L292" s="184">
        <v>842</v>
      </c>
      <c r="M292" s="182">
        <v>3401</v>
      </c>
      <c r="N292" s="187">
        <v>2662</v>
      </c>
      <c r="O292" s="188">
        <v>4352</v>
      </c>
      <c r="P292" s="182">
        <v>2032</v>
      </c>
      <c r="Q292" s="186">
        <v>2390</v>
      </c>
      <c r="R292" s="184">
        <v>2480</v>
      </c>
      <c r="S292" s="185">
        <v>1989</v>
      </c>
      <c r="T292" s="182">
        <v>267</v>
      </c>
      <c r="U292" s="186">
        <v>1630</v>
      </c>
      <c r="V292" s="184">
        <v>809</v>
      </c>
      <c r="W292" s="185">
        <v>3275</v>
      </c>
      <c r="X292" s="182">
        <v>2032</v>
      </c>
      <c r="Y292" s="186">
        <v>1912</v>
      </c>
      <c r="Z292" s="184">
        <v>4049</v>
      </c>
      <c r="AA292" s="182">
        <v>2486</v>
      </c>
      <c r="AB292" s="156">
        <f t="shared" si="4372"/>
        <v>27689</v>
      </c>
      <c r="AC292" s="157">
        <f t="shared" si="4373"/>
        <v>27771</v>
      </c>
      <c r="BI292" s="145" t="s">
        <v>20</v>
      </c>
      <c r="BJ292" s="128">
        <f>B292/B312</f>
        <v>0.11401384083044983</v>
      </c>
      <c r="BK292" s="129">
        <f t="shared" ref="BK292" si="4456">C292/C312</f>
        <v>3.9508100722233069E-2</v>
      </c>
      <c r="BL292" s="130">
        <f t="shared" ref="BL292" si="4457">D292/D312</f>
        <v>0.10274624679604541</v>
      </c>
      <c r="BM292" s="131">
        <f t="shared" ref="BM292" si="4458">E292/E312</f>
        <v>8.1971115695921276E-2</v>
      </c>
      <c r="BN292" s="128">
        <f t="shared" ref="BN292" si="4459">F292/F312</f>
        <v>0.1138229852974587</v>
      </c>
      <c r="BO292" s="129">
        <f t="shared" ref="BO292" si="4460">G292/G312</f>
        <v>5.1830485910805413E-2</v>
      </c>
      <c r="BP292" s="130">
        <f t="shared" ref="BP292" si="4461">H292/H312</f>
        <v>9.5599573004388566E-2</v>
      </c>
      <c r="BQ292" s="131">
        <f t="shared" ref="BQ292" si="4462">I292/I312</f>
        <v>5.0086151957891754E-2</v>
      </c>
      <c r="BR292" s="128">
        <f t="shared" ref="BR292" si="4463">J292/J312</f>
        <v>4.5787844223562003E-2</v>
      </c>
      <c r="BS292" s="129">
        <f t="shared" ref="BS292" si="4464">K292/K312</f>
        <v>0.14154411764705882</v>
      </c>
      <c r="BT292" s="130">
        <f t="shared" ref="BT292" si="4465">L292/L312</f>
        <v>3.9642184557438793E-2</v>
      </c>
      <c r="BU292" s="128">
        <f t="shared" ref="BU292" si="4466">M292/M312</f>
        <v>0.14102085665712982</v>
      </c>
      <c r="BV292" s="132">
        <f t="shared" ref="BV292" si="4467">N292/N312</f>
        <v>6.501086770703593E-2</v>
      </c>
      <c r="BW292" s="133">
        <f t="shared" ref="BW292" si="4468">O292/O312</f>
        <v>9.8206025047952158E-2</v>
      </c>
      <c r="BX292" s="128">
        <f t="shared" ref="BX292" si="4469">P292/P312</f>
        <v>9.236783490158644E-2</v>
      </c>
      <c r="BY292" s="129">
        <f t="shared" ref="BY292" si="4470">Q292/Q312</f>
        <v>0.10009213501968339</v>
      </c>
      <c r="BZ292" s="130">
        <f t="shared" ref="BZ292" si="4471">R292/R312</f>
        <v>9.9124665254406649E-2</v>
      </c>
      <c r="CA292" s="131">
        <f t="shared" ref="CA292" si="4472">S292/S312</f>
        <v>7.2322012944513125E-2</v>
      </c>
      <c r="CB292" s="128">
        <f t="shared" ref="CB292" si="4473">T292/T312</f>
        <v>3.7717191693742054E-2</v>
      </c>
      <c r="CC292" s="129">
        <f t="shared" ref="CC292" si="4474">U292/U312</f>
        <v>0.19230769230769232</v>
      </c>
      <c r="CD292" s="130">
        <f t="shared" ref="CD292" si="4475">V292/V312</f>
        <v>3.5565129467622102E-2</v>
      </c>
      <c r="CE292" s="131">
        <f t="shared" ref="CE292" si="4476">W292/W312</f>
        <v>0.11135289517527455</v>
      </c>
      <c r="CF292" s="128">
        <f t="shared" ref="CF292" si="4477">X292/X312</f>
        <v>9.0142844468103986E-2</v>
      </c>
      <c r="CG292" s="129">
        <f t="shared" ref="CG292" si="4478">Y292/Y312</f>
        <v>0.13123755920104332</v>
      </c>
      <c r="CH292" s="130">
        <f t="shared" ref="CH292" si="4479">Z292/Z312</f>
        <v>9.4132143023201748E-2</v>
      </c>
      <c r="CI292" s="128">
        <f t="shared" ref="CI292" si="4480">AA292/AA312</f>
        <v>5.6693272519954388E-2</v>
      </c>
      <c r="CJ292" s="134">
        <f t="shared" ref="CJ292" si="4481">AB292/AB312</f>
        <v>8.4871798801514201E-2</v>
      </c>
      <c r="CK292" s="135">
        <f t="shared" ref="CK292" si="4482">AC292/AC312</f>
        <v>8.5106448182550892E-2</v>
      </c>
    </row>
    <row r="293" spans="1:89" ht="13.5" thickBot="1" x14ac:dyDescent="0.25">
      <c r="A293" s="136" t="s">
        <v>21</v>
      </c>
      <c r="B293" s="175">
        <v>2966</v>
      </c>
      <c r="C293" s="176">
        <v>873</v>
      </c>
      <c r="D293" s="177">
        <v>1179</v>
      </c>
      <c r="E293" s="178">
        <v>880</v>
      </c>
      <c r="F293" s="175">
        <v>2801</v>
      </c>
      <c r="G293" s="179">
        <v>1062</v>
      </c>
      <c r="H293" s="177">
        <v>3347</v>
      </c>
      <c r="I293" s="178">
        <v>2160</v>
      </c>
      <c r="J293" s="175">
        <v>203</v>
      </c>
      <c r="K293" s="179">
        <v>972</v>
      </c>
      <c r="L293" s="177">
        <v>795</v>
      </c>
      <c r="M293" s="175">
        <v>3251</v>
      </c>
      <c r="N293" s="180">
        <v>2200</v>
      </c>
      <c r="O293" s="181">
        <v>4473</v>
      </c>
      <c r="P293" s="175">
        <v>1531</v>
      </c>
      <c r="Q293" s="179">
        <v>2009</v>
      </c>
      <c r="R293" s="177">
        <v>2130</v>
      </c>
      <c r="S293" s="178">
        <v>1541</v>
      </c>
      <c r="T293" s="175">
        <v>222</v>
      </c>
      <c r="U293" s="179">
        <v>1228</v>
      </c>
      <c r="V293" s="177">
        <v>660</v>
      </c>
      <c r="W293" s="178">
        <v>2675</v>
      </c>
      <c r="X293" s="175">
        <v>1571</v>
      </c>
      <c r="Y293" s="179">
        <v>1886</v>
      </c>
      <c r="Z293" s="177">
        <v>3383</v>
      </c>
      <c r="AA293" s="175">
        <v>2605</v>
      </c>
      <c r="AB293" s="156">
        <f t="shared" si="4372"/>
        <v>22988</v>
      </c>
      <c r="AC293" s="157">
        <f t="shared" si="4373"/>
        <v>25615</v>
      </c>
      <c r="AE293" s="232" t="s">
        <v>85</v>
      </c>
      <c r="BI293" s="136" t="s">
        <v>21</v>
      </c>
      <c r="BJ293" s="128">
        <f>B293/B312</f>
        <v>0.10262975778546712</v>
      </c>
      <c r="BK293" s="129">
        <f t="shared" ref="BK293" si="4483">C293/C312</f>
        <v>3.4081592816708958E-2</v>
      </c>
      <c r="BL293" s="130">
        <f t="shared" ref="BL293" si="4484">D293/D312</f>
        <v>8.6341999267667516E-2</v>
      </c>
      <c r="BM293" s="131">
        <f t="shared" ref="BM293" si="4485">E293/E312</f>
        <v>6.9830185684811932E-2</v>
      </c>
      <c r="BN293" s="128">
        <f t="shared" ref="BN293" si="4486">F293/F312</f>
        <v>9.0909090909090912E-2</v>
      </c>
      <c r="BO293" s="129">
        <f t="shared" ref="BO293" si="4487">G293/G312</f>
        <v>4.7126691812735745E-2</v>
      </c>
      <c r="BP293" s="130">
        <f t="shared" ref="BP293" si="4488">H293/H312</f>
        <v>7.9397461748309806E-2</v>
      </c>
      <c r="BQ293" s="131">
        <f t="shared" ref="BQ293" si="4489">I293/I312</f>
        <v>5.0983076451011397E-2</v>
      </c>
      <c r="BR293" s="128">
        <f t="shared" ref="BR293" si="4490">J293/J312</f>
        <v>3.3078051165064362E-2</v>
      </c>
      <c r="BS293" s="129">
        <f t="shared" ref="BS293" si="4491">K293/K312</f>
        <v>0.13744343891402716</v>
      </c>
      <c r="BT293" s="130">
        <f t="shared" ref="BT293" si="4492">L293/L312</f>
        <v>3.7429378531073448E-2</v>
      </c>
      <c r="BU293" s="128">
        <f t="shared" ref="BU293" si="4493">M293/M312</f>
        <v>0.13480117759256954</v>
      </c>
      <c r="BV293" s="132">
        <f t="shared" ref="BV293" si="4494">N293/N312</f>
        <v>5.3727989840525556E-2</v>
      </c>
      <c r="BW293" s="133">
        <f t="shared" ref="BW293" si="4495">O293/O312</f>
        <v>0.10093647749069164</v>
      </c>
      <c r="BX293" s="128">
        <f t="shared" ref="BX293" si="4496">P293/P312</f>
        <v>6.9594072457838996E-2</v>
      </c>
      <c r="BY293" s="129">
        <f t="shared" ref="BY293" si="4497">Q293/Q312</f>
        <v>8.4136024792696204E-2</v>
      </c>
      <c r="BZ293" s="130">
        <f t="shared" ref="BZ293" si="4498">R293/R312</f>
        <v>8.5135297174147653E-2</v>
      </c>
      <c r="CA293" s="131">
        <f t="shared" ref="CA293" si="4499">S293/S312</f>
        <v>5.6032288560831943E-2</v>
      </c>
      <c r="CB293" s="128">
        <f t="shared" ref="CB293" si="4500">T293/T312</f>
        <v>3.1360361632999011E-2</v>
      </c>
      <c r="CC293" s="129">
        <f t="shared" ref="CC293" si="4501">U293/U312</f>
        <v>0.14487966021708354</v>
      </c>
      <c r="CD293" s="130">
        <f t="shared" ref="CD293" si="4502">V293/V312</f>
        <v>2.9014815140458082E-2</v>
      </c>
      <c r="CE293" s="131">
        <f t="shared" ref="CE293" si="4503">W293/W312</f>
        <v>9.09523647614838E-2</v>
      </c>
      <c r="CF293" s="128">
        <f t="shared" ref="CF293" si="4504">X293/X312</f>
        <v>6.969213024576347E-2</v>
      </c>
      <c r="CG293" s="129">
        <f t="shared" ref="CG293" si="4505">Y293/Y312</f>
        <v>0.12945294804035967</v>
      </c>
      <c r="CH293" s="130">
        <f t="shared" ref="CH293" si="4506">Z293/Z312</f>
        <v>7.8648812014692884E-2</v>
      </c>
      <c r="CI293" s="128">
        <f t="shared" ref="CI293" si="4507">AA293/AA312</f>
        <v>5.9407069555302165E-2</v>
      </c>
      <c r="CJ293" s="134">
        <f t="shared" ref="CJ293" si="4508">AB293/AB312</f>
        <v>7.0462382565250045E-2</v>
      </c>
      <c r="CK293" s="135">
        <f t="shared" ref="CK293" si="4509">AC293/AC312</f>
        <v>7.8499213935257689E-2</v>
      </c>
    </row>
    <row r="294" spans="1:89" ht="14.25" thickTop="1" thickBot="1" x14ac:dyDescent="0.25">
      <c r="A294" s="145" t="s">
        <v>22</v>
      </c>
      <c r="B294" s="182">
        <v>1913</v>
      </c>
      <c r="C294" s="183">
        <v>923</v>
      </c>
      <c r="D294" s="184">
        <v>696</v>
      </c>
      <c r="E294" s="185">
        <v>617</v>
      </c>
      <c r="F294" s="182">
        <v>2087</v>
      </c>
      <c r="G294" s="186">
        <v>856</v>
      </c>
      <c r="H294" s="184">
        <v>2705</v>
      </c>
      <c r="I294" s="185">
        <v>1847</v>
      </c>
      <c r="J294" s="182">
        <v>242</v>
      </c>
      <c r="K294" s="186">
        <v>770</v>
      </c>
      <c r="L294" s="184">
        <v>772</v>
      </c>
      <c r="M294" s="182">
        <v>2055</v>
      </c>
      <c r="N294" s="187">
        <v>1914</v>
      </c>
      <c r="O294" s="188">
        <v>3240</v>
      </c>
      <c r="P294" s="182">
        <v>1105</v>
      </c>
      <c r="Q294" s="186">
        <v>1368</v>
      </c>
      <c r="R294" s="184">
        <v>1662</v>
      </c>
      <c r="S294" s="185">
        <v>1391</v>
      </c>
      <c r="T294" s="182">
        <v>205</v>
      </c>
      <c r="U294" s="186">
        <v>533</v>
      </c>
      <c r="V294" s="184">
        <v>728</v>
      </c>
      <c r="W294" s="185">
        <v>2047</v>
      </c>
      <c r="X294" s="182">
        <v>1291</v>
      </c>
      <c r="Y294" s="186">
        <v>1058</v>
      </c>
      <c r="Z294" s="184">
        <v>2858</v>
      </c>
      <c r="AA294" s="182">
        <v>2230</v>
      </c>
      <c r="AB294" s="156">
        <f t="shared" si="4372"/>
        <v>18178</v>
      </c>
      <c r="AC294" s="157">
        <f t="shared" si="4373"/>
        <v>18935</v>
      </c>
      <c r="AE294" s="299" t="s">
        <v>0</v>
      </c>
      <c r="AF294" s="301" t="s">
        <v>1</v>
      </c>
      <c r="AG294" s="302"/>
      <c r="AH294" s="301" t="s">
        <v>2</v>
      </c>
      <c r="AI294" s="302"/>
      <c r="AJ294" s="301" t="s">
        <v>3</v>
      </c>
      <c r="AK294" s="302"/>
      <c r="AL294" s="301" t="s">
        <v>4</v>
      </c>
      <c r="AM294" s="302"/>
      <c r="AN294" s="301" t="s">
        <v>5</v>
      </c>
      <c r="AO294" s="302"/>
      <c r="AP294" s="301" t="s">
        <v>6</v>
      </c>
      <c r="AQ294" s="302"/>
      <c r="AR294" s="301" t="s">
        <v>7</v>
      </c>
      <c r="AS294" s="302"/>
      <c r="AT294" s="301" t="s">
        <v>8</v>
      </c>
      <c r="AU294" s="302"/>
      <c r="AV294" s="301" t="s">
        <v>9</v>
      </c>
      <c r="AW294" s="302"/>
      <c r="AX294" s="301" t="s">
        <v>10</v>
      </c>
      <c r="AY294" s="302"/>
      <c r="AZ294" s="301" t="s">
        <v>11</v>
      </c>
      <c r="BA294" s="302"/>
      <c r="BB294" s="301" t="s">
        <v>12</v>
      </c>
      <c r="BC294" s="302"/>
      <c r="BD294" s="304" t="s">
        <v>40</v>
      </c>
      <c r="BE294" s="305"/>
      <c r="BF294" s="306" t="s">
        <v>41</v>
      </c>
      <c r="BG294" s="307"/>
      <c r="BI294" s="145" t="s">
        <v>22</v>
      </c>
      <c r="BJ294" s="128">
        <f>B294/B312</f>
        <v>6.6193771626297582E-2</v>
      </c>
      <c r="BK294" s="129">
        <f t="shared" ref="BK294" si="4510">C294/C312</f>
        <v>3.6033574077688854E-2</v>
      </c>
      <c r="BL294" s="130">
        <f t="shared" ref="BL294" si="4511">D294/D312</f>
        <v>5.0970340534602712E-2</v>
      </c>
      <c r="BM294" s="131">
        <f t="shared" ref="BM294" si="4512">E294/E312</f>
        <v>4.8960482463101092E-2</v>
      </c>
      <c r="BN294" s="128">
        <f t="shared" ref="BN294" si="4513">F294/F312</f>
        <v>6.773554899224303E-2</v>
      </c>
      <c r="BO294" s="129">
        <f t="shared" ref="BO294" si="4514">G294/G312</f>
        <v>3.7985356112713559E-2</v>
      </c>
      <c r="BP294" s="130">
        <f t="shared" ref="BP294" si="4515">H294/H312</f>
        <v>6.4167951607164042E-2</v>
      </c>
      <c r="BQ294" s="131">
        <f t="shared" ref="BQ294" si="4516">I294/I312</f>
        <v>4.3595251020841691E-2</v>
      </c>
      <c r="BR294" s="128">
        <f t="shared" ref="BR294" si="4517">J294/J312</f>
        <v>3.9432947694313179E-2</v>
      </c>
      <c r="BS294" s="129">
        <f t="shared" ref="BS294" si="4518">K294/K312</f>
        <v>0.10888009049773756</v>
      </c>
      <c r="BT294" s="130">
        <f t="shared" ref="BT294" si="4519">L294/L312</f>
        <v>3.6346516007532956E-2</v>
      </c>
      <c r="BU294" s="128">
        <f t="shared" ref="BU294" si="4520">M294/M312</f>
        <v>8.520960318447568E-2</v>
      </c>
      <c r="BV294" s="132">
        <f t="shared" ref="BV294" si="4521">N294/N312</f>
        <v>4.6743351161257232E-2</v>
      </c>
      <c r="BW294" s="133">
        <f t="shared" ref="BW294" si="4522">O294/O312</f>
        <v>7.3112941441949672E-2</v>
      </c>
      <c r="BX294" s="128">
        <f t="shared" ref="BX294" si="4523">P294/P312</f>
        <v>5.0229555888904043E-2</v>
      </c>
      <c r="BY294" s="129">
        <f t="shared" ref="BY294" si="4524">Q294/Q312</f>
        <v>5.729123042130832E-2</v>
      </c>
      <c r="BZ294" s="130">
        <f t="shared" ref="BZ294" si="4525">R294/R312</f>
        <v>6.6429513569687043E-2</v>
      </c>
      <c r="CA294" s="131">
        <f t="shared" ref="CA294" si="4526">S294/S312</f>
        <v>5.0578139771652972E-2</v>
      </c>
      <c r="CB294" s="128">
        <f t="shared" ref="CB294" si="4527">T294/T312</f>
        <v>2.8958892498940528E-2</v>
      </c>
      <c r="CC294" s="129">
        <f t="shared" ref="CC294" si="4528">U294/U312</f>
        <v>6.2883435582822084E-2</v>
      </c>
      <c r="CD294" s="130">
        <f t="shared" ref="CD294" si="4529">V294/V312</f>
        <v>3.2004220336747706E-2</v>
      </c>
      <c r="CE294" s="131">
        <f t="shared" ref="CE294" si="4530">W294/W312</f>
        <v>6.9599809595049467E-2</v>
      </c>
      <c r="CF294" s="128">
        <f t="shared" ref="CF294" si="4531">X294/X312</f>
        <v>5.7270872149764881E-2</v>
      </c>
      <c r="CG294" s="129">
        <f t="shared" ref="CG294" si="4532">Y294/Y312</f>
        <v>7.2619946461665183E-2</v>
      </c>
      <c r="CH294" s="130">
        <f t="shared" ref="CH294" si="4533">Z294/Z312</f>
        <v>6.6443483516994473E-2</v>
      </c>
      <c r="CI294" s="128">
        <f t="shared" ref="CI294" si="4534">AA294/AA312</f>
        <v>5.0855188141391103E-2</v>
      </c>
      <c r="CJ294" s="134">
        <f t="shared" ref="CJ294" si="4535">AB294/AB312</f>
        <v>5.5718861591748534E-2</v>
      </c>
      <c r="CK294" s="135">
        <f t="shared" ref="CK294" si="4536">AC294/AC312</f>
        <v>5.8027820256260174E-2</v>
      </c>
    </row>
    <row r="295" spans="1:89" ht="15" thickTop="1" thickBot="1" x14ac:dyDescent="0.3">
      <c r="A295" s="136" t="s">
        <v>23</v>
      </c>
      <c r="B295" s="175">
        <v>1395</v>
      </c>
      <c r="C295" s="176">
        <v>1012</v>
      </c>
      <c r="D295" s="177">
        <v>577</v>
      </c>
      <c r="E295" s="178">
        <v>529</v>
      </c>
      <c r="F295" s="175">
        <v>1576</v>
      </c>
      <c r="G295" s="179">
        <v>799</v>
      </c>
      <c r="H295" s="177">
        <v>2243</v>
      </c>
      <c r="I295" s="178">
        <v>1762</v>
      </c>
      <c r="J295" s="175">
        <v>248</v>
      </c>
      <c r="K295" s="179">
        <v>501</v>
      </c>
      <c r="L295" s="177">
        <v>703</v>
      </c>
      <c r="M295" s="175">
        <v>1366</v>
      </c>
      <c r="N295" s="180">
        <v>1540</v>
      </c>
      <c r="O295" s="181">
        <v>2181</v>
      </c>
      <c r="P295" s="175">
        <v>1022</v>
      </c>
      <c r="Q295" s="179">
        <v>941</v>
      </c>
      <c r="R295" s="177">
        <v>1356</v>
      </c>
      <c r="S295" s="178">
        <v>1025</v>
      </c>
      <c r="T295" s="175">
        <v>232</v>
      </c>
      <c r="U295" s="179">
        <v>331</v>
      </c>
      <c r="V295" s="177">
        <v>612</v>
      </c>
      <c r="W295" s="178">
        <v>1629</v>
      </c>
      <c r="X295" s="175">
        <v>947</v>
      </c>
      <c r="Y295" s="179">
        <v>769</v>
      </c>
      <c r="Z295" s="177">
        <v>2122</v>
      </c>
      <c r="AA295" s="175">
        <v>2175</v>
      </c>
      <c r="AB295" s="156">
        <f t="shared" si="4372"/>
        <v>14573</v>
      </c>
      <c r="AC295" s="157">
        <f t="shared" si="4373"/>
        <v>15020</v>
      </c>
      <c r="AE295" s="300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4.8269896193771623E-2</v>
      </c>
      <c r="BK295" s="129">
        <f t="shared" ref="BK295" si="4537">C295/C312</f>
        <v>3.9508100722233069E-2</v>
      </c>
      <c r="BL295" s="130">
        <f t="shared" ref="BL295" si="4538">D295/D312</f>
        <v>4.2255584035151957E-2</v>
      </c>
      <c r="BM295" s="131">
        <f t="shared" ref="BM295" si="4539">E295/E312</f>
        <v>4.1977463894619899E-2</v>
      </c>
      <c r="BN295" s="128">
        <f t="shared" ref="BN295" si="4540">F295/F312</f>
        <v>5.1150563110577391E-2</v>
      </c>
      <c r="BO295" s="129">
        <f t="shared" ref="BO295" si="4541">G295/G312</f>
        <v>3.545595739960062E-2</v>
      </c>
      <c r="BP295" s="130">
        <f t="shared" ref="BP295" si="4542">H295/H312</f>
        <v>5.3208397580358203E-2</v>
      </c>
      <c r="BQ295" s="131">
        <f t="shared" ref="BQ295" si="4543">I295/I312</f>
        <v>4.1588972549389855E-2</v>
      </c>
      <c r="BR295" s="128">
        <f t="shared" ref="BR295" si="4544">J295/J312</f>
        <v>4.0410624083428388E-2</v>
      </c>
      <c r="BS295" s="129">
        <f t="shared" ref="BS295" si="4545">K295/K312</f>
        <v>7.0842760180995473E-2</v>
      </c>
      <c r="BT295" s="130">
        <f t="shared" ref="BT295" si="4546">L295/L312</f>
        <v>3.3097928436911485E-2</v>
      </c>
      <c r="BU295" s="128">
        <f t="shared" ref="BU295" si="4547">M295/M312</f>
        <v>5.6640544014595513E-2</v>
      </c>
      <c r="BV295" s="132">
        <f t="shared" ref="BV295" si="4548">N295/N312</f>
        <v>3.760959288836789E-2</v>
      </c>
      <c r="BW295" s="133">
        <f t="shared" ref="BW295" si="4549">O295/O312</f>
        <v>4.9215841137312422E-2</v>
      </c>
      <c r="BX295" s="128">
        <f t="shared" ref="BX295" si="4550">P295/P312</f>
        <v>4.6456657120778219E-2</v>
      </c>
      <c r="BY295" s="129">
        <f t="shared" ref="BY295" si="4551">Q295/Q312</f>
        <v>3.9408660691850242E-2</v>
      </c>
      <c r="BZ295" s="130">
        <f t="shared" ref="BZ295" si="4552">R295/R312</f>
        <v>5.4198808905232022E-2</v>
      </c>
      <c r="CA295" s="131">
        <f t="shared" ref="CA295" si="4553">S295/S312</f>
        <v>3.7270016726056288E-2</v>
      </c>
      <c r="CB295" s="128">
        <f t="shared" ref="CB295" si="4554">T295/T312</f>
        <v>3.2772990535386355E-2</v>
      </c>
      <c r="CC295" s="129">
        <f t="shared" ref="CC295" si="4555">U295/U312</f>
        <v>3.9051439358187827E-2</v>
      </c>
      <c r="CD295" s="130">
        <f t="shared" ref="CD295" si="4556">V295/V312</f>
        <v>2.6904646766606585E-2</v>
      </c>
      <c r="CE295" s="131">
        <f t="shared" ref="CE295" si="4557">W295/W312</f>
        <v>5.5387440073441908E-2</v>
      </c>
      <c r="CF295" s="128">
        <f t="shared" ref="CF295" si="4558">X295/X312</f>
        <v>4.2010469346109483E-2</v>
      </c>
      <c r="CG295" s="129">
        <f t="shared" ref="CG295" si="4559">Y295/Y312</f>
        <v>5.2783307021758527E-2</v>
      </c>
      <c r="CH295" s="130">
        <f t="shared" ref="CH295" si="4560">Z295/Z312</f>
        <v>4.9332775375459152E-2</v>
      </c>
      <c r="CI295" s="128">
        <f t="shared" ref="CI295" si="4561">AA295/AA312</f>
        <v>4.9600912200684154E-2</v>
      </c>
      <c r="CJ295" s="134">
        <f t="shared" ref="CJ295" si="4562">AB295/AB312</f>
        <v>4.4668883814311333E-2</v>
      </c>
      <c r="CK295" s="135">
        <f t="shared" ref="CK295" si="4563">AC295/AC312</f>
        <v>4.6029989978823752E-2</v>
      </c>
    </row>
    <row r="296" spans="1:89" ht="13.5" thickTop="1" x14ac:dyDescent="0.2">
      <c r="A296" s="145" t="s">
        <v>24</v>
      </c>
      <c r="B296" s="189">
        <v>1327</v>
      </c>
      <c r="C296" s="183">
        <v>1057</v>
      </c>
      <c r="D296" s="184">
        <v>564</v>
      </c>
      <c r="E296" s="185">
        <v>500</v>
      </c>
      <c r="F296" s="182">
        <v>1509</v>
      </c>
      <c r="G296" s="186">
        <v>819</v>
      </c>
      <c r="H296" s="184">
        <v>2279</v>
      </c>
      <c r="I296" s="185">
        <v>1708</v>
      </c>
      <c r="J296" s="182">
        <v>271</v>
      </c>
      <c r="K296" s="186">
        <v>354</v>
      </c>
      <c r="L296" s="184">
        <v>782</v>
      </c>
      <c r="M296" s="182">
        <v>1287</v>
      </c>
      <c r="N296" s="187">
        <v>1779</v>
      </c>
      <c r="O296" s="190">
        <v>2283</v>
      </c>
      <c r="P296" s="182">
        <v>1005</v>
      </c>
      <c r="Q296" s="186">
        <v>899</v>
      </c>
      <c r="R296" s="184">
        <v>1301</v>
      </c>
      <c r="S296" s="185">
        <v>1198</v>
      </c>
      <c r="T296" s="182">
        <v>209</v>
      </c>
      <c r="U296" s="186">
        <v>334</v>
      </c>
      <c r="V296" s="184">
        <v>650</v>
      </c>
      <c r="W296" s="191">
        <v>1548</v>
      </c>
      <c r="X296" s="182">
        <v>923</v>
      </c>
      <c r="Y296" s="186">
        <v>512</v>
      </c>
      <c r="Z296" s="184">
        <v>2255</v>
      </c>
      <c r="AA296" s="182">
        <v>2075</v>
      </c>
      <c r="AB296" s="156">
        <f t="shared" si="4372"/>
        <v>14854</v>
      </c>
      <c r="AC296" s="157">
        <f t="shared" si="4373"/>
        <v>14574</v>
      </c>
      <c r="AE296" s="235" t="str">
        <f>$AE$17</f>
        <v>17:00 - 17:59</v>
      </c>
      <c r="AF296" s="125">
        <f t="shared" ref="AF296:AU297" si="4564">SUMIF($A$9:$A$32,$AE296,B$288:B$311)</f>
        <v>1511</v>
      </c>
      <c r="AG296" s="172">
        <f t="shared" si="4564"/>
        <v>3070</v>
      </c>
      <c r="AH296" s="126">
        <f t="shared" si="4564"/>
        <v>1206</v>
      </c>
      <c r="AI296" s="166">
        <f t="shared" si="4564"/>
        <v>1043</v>
      </c>
      <c r="AJ296" s="125">
        <f t="shared" si="4564"/>
        <v>1540</v>
      </c>
      <c r="AK296" s="127">
        <f t="shared" si="4564"/>
        <v>2441</v>
      </c>
      <c r="AL296" s="126">
        <f t="shared" si="4564"/>
        <v>2705</v>
      </c>
      <c r="AM296" s="166">
        <f t="shared" si="4564"/>
        <v>4599</v>
      </c>
      <c r="AN296" s="125">
        <f t="shared" si="4564"/>
        <v>1028</v>
      </c>
      <c r="AO296" s="127">
        <f t="shared" si="4564"/>
        <v>260</v>
      </c>
      <c r="AP296" s="126">
        <f t="shared" si="4564"/>
        <v>2979</v>
      </c>
      <c r="AQ296" s="125">
        <f t="shared" si="4564"/>
        <v>831</v>
      </c>
      <c r="AR296" s="165">
        <f t="shared" si="4564"/>
        <v>4208</v>
      </c>
      <c r="AS296" s="167">
        <f t="shared" si="4564"/>
        <v>2535</v>
      </c>
      <c r="AT296" s="125">
        <f t="shared" si="4564"/>
        <v>2112</v>
      </c>
      <c r="AU296" s="127">
        <f t="shared" si="4564"/>
        <v>1735</v>
      </c>
      <c r="AV296" s="126">
        <f t="shared" ref="AP296:BE297" si="4565">SUMIF($A$9:$A$32,$AE296,R$288:R$311)</f>
        <v>1706</v>
      </c>
      <c r="AW296" s="166">
        <f t="shared" si="4565"/>
        <v>2553</v>
      </c>
      <c r="AX296" s="125">
        <f t="shared" si="4565"/>
        <v>1200</v>
      </c>
      <c r="AY296" s="127">
        <f t="shared" si="4565"/>
        <v>265</v>
      </c>
      <c r="AZ296" s="126">
        <f t="shared" si="4565"/>
        <v>2933</v>
      </c>
      <c r="BA296" s="166">
        <f t="shared" si="4565"/>
        <v>1593</v>
      </c>
      <c r="BB296" s="125">
        <f t="shared" si="4565"/>
        <v>2310</v>
      </c>
      <c r="BC296" s="127">
        <f t="shared" si="4565"/>
        <v>760</v>
      </c>
      <c r="BD296" s="170">
        <f t="shared" si="4565"/>
        <v>3044</v>
      </c>
      <c r="BE296" s="171">
        <f t="shared" si="4565"/>
        <v>4344</v>
      </c>
      <c r="BF296" s="156">
        <f>AF296+AH296+AJ296+AL296+AN296+AP296+AR296+AT296+AV296+AX296+AZ296+BB296+BD296</f>
        <v>28482</v>
      </c>
      <c r="BG296" s="157">
        <f>AG296+AI296+AK296+AM296+AO296+AQ296+AS296+AU296+AW296+AY296+BA296+BC296+BE296</f>
        <v>26029</v>
      </c>
      <c r="BI296" s="145" t="s">
        <v>24</v>
      </c>
      <c r="BJ296" s="128">
        <f>B296/B312</f>
        <v>4.5916955017301038E-2</v>
      </c>
      <c r="BK296" s="129">
        <f t="shared" ref="BK296" si="4566">C296/C312</f>
        <v>4.1264883857114971E-2</v>
      </c>
      <c r="BL296" s="130">
        <f t="shared" ref="BL296" si="4567">D296/D312</f>
        <v>4.1303551812522883E-2</v>
      </c>
      <c r="BM296" s="131">
        <f t="shared" ref="BM296" si="4568">E296/E312</f>
        <v>3.9676241866370421E-2</v>
      </c>
      <c r="BN296" s="128">
        <f t="shared" ref="BN296" si="4569">F296/F312</f>
        <v>4.8976015059556649E-2</v>
      </c>
      <c r="BO296" s="129">
        <f t="shared" ref="BO296" si="4570">G296/G312</f>
        <v>3.6343465719991128E-2</v>
      </c>
      <c r="BP296" s="130">
        <f t="shared" ref="BP296" si="4571">H296/H312</f>
        <v>5.406238880322619E-2</v>
      </c>
      <c r="BQ296" s="131">
        <f t="shared" ref="BQ296" si="4572">I296/I312</f>
        <v>4.0314395638114571E-2</v>
      </c>
      <c r="BR296" s="128">
        <f t="shared" ref="BR296" si="4573">J296/J312</f>
        <v>4.415838357503666E-2</v>
      </c>
      <c r="BS296" s="129">
        <f t="shared" ref="BS296" si="4574">K296/K312</f>
        <v>5.0056561085972853E-2</v>
      </c>
      <c r="BT296" s="130">
        <f t="shared" ref="BT296" si="4575">L296/L312</f>
        <v>3.6817325800376645E-2</v>
      </c>
      <c r="BU296" s="128">
        <f t="shared" ref="BU296" si="4576">M296/M312</f>
        <v>5.3364846373927105E-2</v>
      </c>
      <c r="BV296" s="132">
        <f t="shared" ref="BV296" si="4577">N296/N312</f>
        <v>4.3446406330134073E-2</v>
      </c>
      <c r="BW296" s="133">
        <f t="shared" ref="BW296" si="4578">O296/O312</f>
        <v>5.1517544849373799E-2</v>
      </c>
      <c r="BX296" s="128">
        <f t="shared" ref="BX296" si="4579">P296/P312</f>
        <v>4.5683894722487385E-2</v>
      </c>
      <c r="BY296" s="129">
        <f t="shared" ref="BY296" si="4580">Q296/Q312</f>
        <v>3.7649719406985513E-2</v>
      </c>
      <c r="BZ296" s="130">
        <f t="shared" ref="BZ296" si="4581">R296/R312</f>
        <v>5.2000479635477034E-2</v>
      </c>
      <c r="CA296" s="131">
        <f t="shared" ref="CA296" si="4582">S296/S312</f>
        <v>4.3560468329576031E-2</v>
      </c>
      <c r="CB296" s="128">
        <f t="shared" ref="CB296" si="4583">T296/T312</f>
        <v>2.9523944059895467E-2</v>
      </c>
      <c r="CC296" s="129">
        <f t="shared" ref="CC296" si="4584">U296/U312</f>
        <v>3.9405379896177442E-2</v>
      </c>
      <c r="CD296" s="130">
        <f t="shared" ref="CD296" si="4585">V296/V312</f>
        <v>2.857519672923902E-2</v>
      </c>
      <c r="CE296" s="131">
        <f t="shared" ref="CE296" si="4586">W296/W312</f>
        <v>5.2633368467580155E-2</v>
      </c>
      <c r="CF296" s="128">
        <f t="shared" ref="CF296" si="4587">X296/X312</f>
        <v>4.0945790080738176E-2</v>
      </c>
      <c r="CG296" s="129">
        <f t="shared" ref="CG296" si="4588">Y296/Y312</f>
        <v>3.5143112087308671E-2</v>
      </c>
      <c r="CH296" s="130">
        <f t="shared" ref="CH296" si="4589">Z296/Z312</f>
        <v>5.2424791928209417E-2</v>
      </c>
      <c r="CI296" s="128">
        <f t="shared" ref="CI296" si="4590">AA296/AA312</f>
        <v>4.7320410490307871E-2</v>
      </c>
      <c r="CJ296" s="134">
        <f t="shared" ref="CJ296" si="4591">AB296/AB312</f>
        <v>4.553019969654707E-2</v>
      </c>
      <c r="CK296" s="135">
        <f t="shared" ref="CK296" si="4592">AC296/AC312</f>
        <v>4.4663187346962542E-2</v>
      </c>
    </row>
    <row r="297" spans="1:89" x14ac:dyDescent="0.2">
      <c r="A297" s="136" t="s">
        <v>25</v>
      </c>
      <c r="B297" s="192">
        <v>1283</v>
      </c>
      <c r="C297" s="176">
        <v>1193</v>
      </c>
      <c r="D297" s="177">
        <v>554</v>
      </c>
      <c r="E297" s="178">
        <v>550</v>
      </c>
      <c r="F297" s="175">
        <v>1342</v>
      </c>
      <c r="G297" s="179">
        <v>716</v>
      </c>
      <c r="H297" s="177">
        <v>2100</v>
      </c>
      <c r="I297" s="178">
        <v>1842</v>
      </c>
      <c r="J297" s="175">
        <v>266</v>
      </c>
      <c r="K297" s="176">
        <v>275</v>
      </c>
      <c r="L297" s="177">
        <v>823</v>
      </c>
      <c r="M297" s="175">
        <v>1245</v>
      </c>
      <c r="N297" s="180">
        <v>1603</v>
      </c>
      <c r="O297" s="193">
        <v>1973</v>
      </c>
      <c r="P297" s="175">
        <v>1023</v>
      </c>
      <c r="Q297" s="176">
        <v>902</v>
      </c>
      <c r="R297" s="177">
        <v>1258</v>
      </c>
      <c r="S297" s="178">
        <v>1215</v>
      </c>
      <c r="T297" s="184">
        <v>213</v>
      </c>
      <c r="U297" s="175">
        <v>322</v>
      </c>
      <c r="V297" s="177">
        <v>727</v>
      </c>
      <c r="W297" s="194">
        <v>1554</v>
      </c>
      <c r="X297" s="175">
        <v>834</v>
      </c>
      <c r="Y297" s="179">
        <v>529</v>
      </c>
      <c r="Z297" s="177">
        <v>2189</v>
      </c>
      <c r="AA297" s="175">
        <v>2202</v>
      </c>
      <c r="AB297" s="156">
        <f t="shared" si="4372"/>
        <v>14215</v>
      </c>
      <c r="AC297" s="157">
        <f t="shared" si="4373"/>
        <v>14518</v>
      </c>
      <c r="AE297" s="237" t="str">
        <f>$AE$18</f>
        <v>18:00 - 18:59</v>
      </c>
      <c r="AF297" s="125">
        <f t="shared" si="4564"/>
        <v>1753</v>
      </c>
      <c r="AG297" s="176">
        <f t="shared" si="4564"/>
        <v>3801</v>
      </c>
      <c r="AH297" s="177">
        <f t="shared" si="4564"/>
        <v>967</v>
      </c>
      <c r="AI297" s="178">
        <f t="shared" si="4564"/>
        <v>1385</v>
      </c>
      <c r="AJ297" s="238">
        <f t="shared" si="4564"/>
        <v>1219</v>
      </c>
      <c r="AK297" s="179">
        <f t="shared" si="4564"/>
        <v>2724</v>
      </c>
      <c r="AL297" s="177">
        <f t="shared" si="4564"/>
        <v>2619</v>
      </c>
      <c r="AM297" s="178">
        <f t="shared" si="4564"/>
        <v>5243</v>
      </c>
      <c r="AN297" s="238">
        <f t="shared" si="4564"/>
        <v>719</v>
      </c>
      <c r="AO297" s="179">
        <f t="shared" si="4564"/>
        <v>331</v>
      </c>
      <c r="AP297" s="177">
        <f t="shared" si="4565"/>
        <v>2829</v>
      </c>
      <c r="AQ297" s="238">
        <f t="shared" si="4565"/>
        <v>926</v>
      </c>
      <c r="AR297" s="180">
        <f t="shared" si="4565"/>
        <v>4356</v>
      </c>
      <c r="AS297" s="181">
        <f t="shared" si="4565"/>
        <v>2715</v>
      </c>
      <c r="AT297" s="238">
        <f t="shared" si="4565"/>
        <v>2106</v>
      </c>
      <c r="AU297" s="179">
        <f t="shared" si="4565"/>
        <v>2263</v>
      </c>
      <c r="AV297" s="177">
        <f t="shared" si="4565"/>
        <v>1734</v>
      </c>
      <c r="AW297" s="178">
        <f t="shared" si="4565"/>
        <v>2813</v>
      </c>
      <c r="AX297" s="238">
        <f t="shared" si="4565"/>
        <v>1330</v>
      </c>
      <c r="AY297" s="179">
        <f t="shared" si="4565"/>
        <v>260</v>
      </c>
      <c r="AZ297" s="177">
        <f t="shared" si="4565"/>
        <v>3702</v>
      </c>
      <c r="BA297" s="178">
        <f t="shared" si="4565"/>
        <v>1641</v>
      </c>
      <c r="BB297" s="238">
        <f t="shared" si="4565"/>
        <v>2374</v>
      </c>
      <c r="BC297" s="179">
        <f t="shared" si="4565"/>
        <v>914</v>
      </c>
      <c r="BD297" s="177">
        <f t="shared" si="4565"/>
        <v>2885</v>
      </c>
      <c r="BE297" s="238">
        <f t="shared" si="4565"/>
        <v>4710</v>
      </c>
      <c r="BF297" s="158">
        <f>SUM(AF297,AH297,AJ297,AL297,AN297,AP297,AR297,AT297,AV297,AX297,AZ297,BB297,BD297)</f>
        <v>28593</v>
      </c>
      <c r="BG297" s="159">
        <f>SUM(AG297,AI297,AK297,AM297,AO297,AQ297,AS297,AU297,AW297,AY297,BA297,BC297,BE297)</f>
        <v>29726</v>
      </c>
      <c r="BI297" s="136" t="s">
        <v>25</v>
      </c>
      <c r="BJ297" s="128">
        <f>B297/B312</f>
        <v>4.4394463667820072E-2</v>
      </c>
      <c r="BK297" s="129">
        <f t="shared" ref="BK297" si="4593">C297/C312</f>
        <v>4.6574272886980288E-2</v>
      </c>
      <c r="BL297" s="130">
        <f t="shared" ref="BL297" si="4594">D297/D312</f>
        <v>4.0571219333577442E-2</v>
      </c>
      <c r="BM297" s="131">
        <f t="shared" ref="BM297" si="4595">E297/E312</f>
        <v>4.3643866053007456E-2</v>
      </c>
      <c r="BN297" s="128">
        <f t="shared" ref="BN297" si="4596">F297/F312</f>
        <v>4.3555872902534806E-2</v>
      </c>
      <c r="BO297" s="129">
        <f t="shared" ref="BO297" si="4597">G297/G312</f>
        <v>3.1772797869980031E-2</v>
      </c>
      <c r="BP297" s="130">
        <f t="shared" ref="BP297" si="4598">H297/H312</f>
        <v>4.9816154667299252E-2</v>
      </c>
      <c r="BQ297" s="131">
        <f t="shared" ref="BQ297" si="4599">I297/I312</f>
        <v>4.3477234640168054E-2</v>
      </c>
      <c r="BR297" s="128">
        <f t="shared" ref="BR297" si="4600">J297/J312</f>
        <v>4.3343653250773995E-2</v>
      </c>
      <c r="BS297" s="129">
        <f t="shared" ref="BS297" si="4601">K297/K312</f>
        <v>3.8885746606334842E-2</v>
      </c>
      <c r="BT297" s="130">
        <f t="shared" ref="BT297" si="4602">L297/L312</f>
        <v>3.8747645951035782E-2</v>
      </c>
      <c r="BU297" s="128">
        <f t="shared" ref="BU297" si="4603">M297/M312</f>
        <v>5.1623336235850227E-2</v>
      </c>
      <c r="BV297" s="132">
        <f t="shared" ref="BV297" si="4604">N297/N312</f>
        <v>3.9148167142892029E-2</v>
      </c>
      <c r="BW297" s="133">
        <f t="shared" ref="BW297" si="4605">O297/O312</f>
        <v>4.4522170822520593E-2</v>
      </c>
      <c r="BX297" s="128">
        <f t="shared" ref="BX297" si="4606">P297/P312</f>
        <v>4.6502113732442382E-2</v>
      </c>
      <c r="BY297" s="129">
        <f t="shared" ref="BY297" si="4607">Q297/Q312</f>
        <v>3.7775358070190133E-2</v>
      </c>
      <c r="BZ297" s="130">
        <f t="shared" ref="BZ297" si="4608">R297/R312</f>
        <v>5.0281785842759504E-2</v>
      </c>
      <c r="CA297" s="131">
        <f t="shared" ref="CA297" si="4609">S297/S312</f>
        <v>4.4178605192349646E-2</v>
      </c>
      <c r="CB297" s="128">
        <f t="shared" ref="CB297" si="4610">T297/T312</f>
        <v>3.0088995620850403E-2</v>
      </c>
      <c r="CC297" s="129">
        <f t="shared" ref="CC297" si="4611">U297/U312</f>
        <v>3.7989617744218974E-2</v>
      </c>
      <c r="CD297" s="130">
        <f t="shared" ref="CD297" si="4612">V297/V312</f>
        <v>3.1960258495625796E-2</v>
      </c>
      <c r="CE297" s="131">
        <f t="shared" ref="CE297" si="4613">W297/W312</f>
        <v>5.2837373771718064E-2</v>
      </c>
      <c r="CF297" s="128">
        <f t="shared" ref="CF297" si="4614">X297/X312</f>
        <v>3.6997604471652915E-2</v>
      </c>
      <c r="CG297" s="129">
        <f t="shared" ref="CG297" si="4615">Y297/Y312</f>
        <v>3.6309973230832591E-2</v>
      </c>
      <c r="CH297" s="130">
        <f t="shared" ref="CH297" si="4616">Z297/Z312</f>
        <v>5.0890407774213046E-2</v>
      </c>
      <c r="CI297" s="128">
        <f t="shared" ref="CI297" si="4617">AA297/AA312</f>
        <v>5.021664766248575E-2</v>
      </c>
      <c r="CJ297" s="134">
        <f t="shared" ref="CJ297" si="4618">AB297/AB312</f>
        <v>4.3571548989256539E-2</v>
      </c>
      <c r="CK297" s="135">
        <f t="shared" ref="CK297" si="4619">AC297/AC312</f>
        <v>4.4491570873006876E-2</v>
      </c>
    </row>
    <row r="298" spans="1:89" ht="13.5" thickBot="1" x14ac:dyDescent="0.25">
      <c r="A298" s="145" t="s">
        <v>26</v>
      </c>
      <c r="B298" s="189">
        <v>1091</v>
      </c>
      <c r="C298" s="183">
        <v>1009</v>
      </c>
      <c r="D298" s="184">
        <v>515</v>
      </c>
      <c r="E298" s="185">
        <v>520</v>
      </c>
      <c r="F298" s="182">
        <v>1157</v>
      </c>
      <c r="G298" s="186">
        <v>802</v>
      </c>
      <c r="H298" s="184">
        <v>1903</v>
      </c>
      <c r="I298" s="185">
        <v>1853</v>
      </c>
      <c r="J298" s="182">
        <v>251</v>
      </c>
      <c r="K298" s="183">
        <v>235</v>
      </c>
      <c r="L298" s="184">
        <v>827</v>
      </c>
      <c r="M298" s="182">
        <v>1037</v>
      </c>
      <c r="N298" s="187">
        <v>1541</v>
      </c>
      <c r="O298" s="190">
        <v>1677</v>
      </c>
      <c r="P298" s="182">
        <v>996</v>
      </c>
      <c r="Q298" s="183">
        <v>768</v>
      </c>
      <c r="R298" s="184">
        <v>1159</v>
      </c>
      <c r="S298" s="185">
        <v>1094</v>
      </c>
      <c r="T298" s="182">
        <v>179</v>
      </c>
      <c r="U298" s="186">
        <v>294</v>
      </c>
      <c r="V298" s="184">
        <v>761</v>
      </c>
      <c r="W298" s="191">
        <v>1206</v>
      </c>
      <c r="X298" s="182">
        <v>705</v>
      </c>
      <c r="Y298" s="186">
        <v>498</v>
      </c>
      <c r="Z298" s="184">
        <v>2105</v>
      </c>
      <c r="AA298" s="182">
        <v>2039</v>
      </c>
      <c r="AB298" s="156">
        <f t="shared" si="4372"/>
        <v>13190</v>
      </c>
      <c r="AC298" s="157">
        <f t="shared" si="4373"/>
        <v>13032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3.7750865051903115E-2</v>
      </c>
      <c r="BK298" s="129">
        <f t="shared" ref="BK298" si="4620">C298/C312</f>
        <v>3.9390981846574274E-2</v>
      </c>
      <c r="BL298" s="130">
        <f t="shared" ref="BL298" si="4621">D298/D312</f>
        <v>3.7715122665690222E-2</v>
      </c>
      <c r="BM298" s="131">
        <f t="shared" ref="BM298" si="4622">E298/E312</f>
        <v>4.1263291541025232E-2</v>
      </c>
      <c r="BN298" s="128">
        <f t="shared" ref="BN298" si="4623">F298/F312</f>
        <v>3.7551523806432764E-2</v>
      </c>
      <c r="BO298" s="129">
        <f t="shared" ref="BO298" si="4624">G298/G312</f>
        <v>3.5589083647659198E-2</v>
      </c>
      <c r="BP298" s="130">
        <f t="shared" ref="BP298" si="4625">H298/H312</f>
        <v>4.5142924919938321E-2</v>
      </c>
      <c r="BQ298" s="131">
        <f t="shared" ref="BQ298" si="4626">I298/I312</f>
        <v>4.3736870677650058E-2</v>
      </c>
      <c r="BR298" s="128">
        <f t="shared" ref="BR298" si="4627">J298/J312</f>
        <v>4.0899462277985986E-2</v>
      </c>
      <c r="BS298" s="129">
        <f t="shared" ref="BS298" si="4628">K298/K312</f>
        <v>3.3229638009049774E-2</v>
      </c>
      <c r="BT298" s="130">
        <f t="shared" ref="BT298" si="4629">L298/L312</f>
        <v>3.8935969868173256E-2</v>
      </c>
      <c r="BU298" s="128">
        <f t="shared" ref="BU298" si="4630">M298/M312</f>
        <v>4.2998714599659989E-2</v>
      </c>
      <c r="BV298" s="132">
        <f t="shared" ref="BV298" si="4631">N298/N312</f>
        <v>3.7634014701931763E-2</v>
      </c>
      <c r="BW298" s="133">
        <f t="shared" ref="BW298" si="4632">O298/O312</f>
        <v>3.7842716913009139E-2</v>
      </c>
      <c r="BX298" s="128">
        <f t="shared" ref="BX298" si="4633">P298/P312</f>
        <v>4.527478521750989E-2</v>
      </c>
      <c r="BY298" s="129">
        <f t="shared" ref="BY298" si="4634">Q298/Q312</f>
        <v>3.2163497780383618E-2</v>
      </c>
      <c r="BZ298" s="130">
        <f t="shared" ref="BZ298" si="4635">R298/R312</f>
        <v>4.6324793157200526E-2</v>
      </c>
      <c r="CA298" s="131">
        <f t="shared" ref="CA298" si="4636">S298/S312</f>
        <v>3.9778925169078612E-2</v>
      </c>
      <c r="CB298" s="128">
        <f t="shared" ref="CB298" si="4637">T298/T312</f>
        <v>2.5286057352733437E-2</v>
      </c>
      <c r="CC298" s="129">
        <f t="shared" ref="CC298" si="4638">U298/U312</f>
        <v>3.4686172722982536E-2</v>
      </c>
      <c r="CD298" s="130">
        <f t="shared" ref="CD298" si="4639">V298/V312</f>
        <v>3.3454961093770608E-2</v>
      </c>
      <c r="CE298" s="131">
        <f t="shared" ref="CE298" si="4640">W298/W312</f>
        <v>4.1005066131719427E-2</v>
      </c>
      <c r="CF298" s="128">
        <f t="shared" ref="CF298" si="4641">X298/X312</f>
        <v>3.1274953420282137E-2</v>
      </c>
      <c r="CG298" s="129">
        <f t="shared" ref="CG298" si="4642">Y298/Y312</f>
        <v>3.4182167616171322E-2</v>
      </c>
      <c r="CH298" s="130">
        <f t="shared" ref="CH298" si="4643">Z298/Z312</f>
        <v>4.8937555214581298E-2</v>
      </c>
      <c r="CI298" s="128">
        <f t="shared" ref="CI298" si="4644">AA298/AA312</f>
        <v>4.6499429874572409E-2</v>
      </c>
      <c r="CJ298" s="134">
        <f t="shared" ref="CJ298" si="4645">AB298/AB312</f>
        <v>4.04297383867952E-2</v>
      </c>
      <c r="CK298" s="135">
        <f t="shared" ref="CK298" si="4646">AC298/AC312</f>
        <v>3.9937605153397546E-2</v>
      </c>
    </row>
    <row r="299" spans="1:89" ht="14.25" thickTop="1" thickBot="1" x14ac:dyDescent="0.25">
      <c r="A299" s="136" t="s">
        <v>27</v>
      </c>
      <c r="B299" s="192">
        <v>1094</v>
      </c>
      <c r="C299" s="176">
        <v>1276</v>
      </c>
      <c r="D299" s="177">
        <v>496</v>
      </c>
      <c r="E299" s="178">
        <v>589</v>
      </c>
      <c r="F299" s="175">
        <v>1129</v>
      </c>
      <c r="G299" s="179">
        <v>1013</v>
      </c>
      <c r="H299" s="177">
        <v>1880</v>
      </c>
      <c r="I299" s="178">
        <v>1971</v>
      </c>
      <c r="J299" s="175">
        <v>325</v>
      </c>
      <c r="K299" s="176">
        <v>271</v>
      </c>
      <c r="L299" s="177">
        <v>952</v>
      </c>
      <c r="M299" s="175">
        <v>855</v>
      </c>
      <c r="N299" s="180">
        <v>1667</v>
      </c>
      <c r="O299" s="193">
        <v>1689</v>
      </c>
      <c r="P299" s="175">
        <v>1048</v>
      </c>
      <c r="Q299" s="176">
        <v>868</v>
      </c>
      <c r="R299" s="177">
        <v>1158</v>
      </c>
      <c r="S299" s="178">
        <v>1163</v>
      </c>
      <c r="T299" s="175">
        <v>302</v>
      </c>
      <c r="U299" s="179">
        <v>215</v>
      </c>
      <c r="V299" s="177">
        <v>965</v>
      </c>
      <c r="W299" s="194">
        <v>1271</v>
      </c>
      <c r="X299" s="175">
        <v>764</v>
      </c>
      <c r="Y299" s="179">
        <v>418</v>
      </c>
      <c r="Z299" s="177">
        <v>2025</v>
      </c>
      <c r="AA299" s="175">
        <v>2125</v>
      </c>
      <c r="AB299" s="156">
        <f t="shared" si="4372"/>
        <v>13805</v>
      </c>
      <c r="AC299" s="157">
        <f t="shared" si="4373"/>
        <v>13724</v>
      </c>
      <c r="AE299" s="229" t="s">
        <v>13</v>
      </c>
      <c r="AF299" s="20">
        <f t="shared" ref="AF299:BG299" si="4647">SUM(AF296:AF298)</f>
        <v>3264</v>
      </c>
      <c r="AG299" s="21">
        <f t="shared" si="4647"/>
        <v>6871</v>
      </c>
      <c r="AH299" s="20">
        <f t="shared" si="4647"/>
        <v>2173</v>
      </c>
      <c r="AI299" s="21">
        <f t="shared" si="4647"/>
        <v>2428</v>
      </c>
      <c r="AJ299" s="20">
        <f t="shared" si="4647"/>
        <v>2759</v>
      </c>
      <c r="AK299" s="21">
        <f t="shared" si="4647"/>
        <v>5165</v>
      </c>
      <c r="AL299" s="20">
        <f t="shared" si="4647"/>
        <v>5324</v>
      </c>
      <c r="AM299" s="21">
        <f t="shared" si="4647"/>
        <v>9842</v>
      </c>
      <c r="AN299" s="20">
        <f t="shared" si="4647"/>
        <v>1747</v>
      </c>
      <c r="AO299" s="21">
        <f t="shared" si="4647"/>
        <v>591</v>
      </c>
      <c r="AP299" s="20">
        <f t="shared" si="4647"/>
        <v>5808</v>
      </c>
      <c r="AQ299" s="21">
        <f t="shared" si="4647"/>
        <v>1757</v>
      </c>
      <c r="AR299" s="20">
        <f t="shared" si="4647"/>
        <v>8564</v>
      </c>
      <c r="AS299" s="21">
        <f t="shared" si="4647"/>
        <v>5250</v>
      </c>
      <c r="AT299" s="20">
        <f t="shared" si="4647"/>
        <v>4218</v>
      </c>
      <c r="AU299" s="21">
        <f t="shared" si="4647"/>
        <v>3998</v>
      </c>
      <c r="AV299" s="20">
        <f t="shared" si="4647"/>
        <v>3440</v>
      </c>
      <c r="AW299" s="21">
        <f t="shared" si="4647"/>
        <v>5366</v>
      </c>
      <c r="AX299" s="20">
        <f t="shared" si="4647"/>
        <v>2530</v>
      </c>
      <c r="AY299" s="21">
        <f t="shared" si="4647"/>
        <v>525</v>
      </c>
      <c r="AZ299" s="20">
        <f t="shared" si="4647"/>
        <v>6635</v>
      </c>
      <c r="BA299" s="21">
        <f t="shared" si="4647"/>
        <v>3234</v>
      </c>
      <c r="BB299" s="20">
        <f t="shared" si="4647"/>
        <v>4684</v>
      </c>
      <c r="BC299" s="21">
        <f t="shared" si="4647"/>
        <v>1674</v>
      </c>
      <c r="BD299" s="20">
        <f t="shared" si="4647"/>
        <v>5929</v>
      </c>
      <c r="BE299" s="21">
        <f t="shared" si="4647"/>
        <v>9054</v>
      </c>
      <c r="BF299" s="160">
        <f t="shared" si="4647"/>
        <v>57075</v>
      </c>
      <c r="BG299" s="161">
        <f t="shared" si="4647"/>
        <v>55755</v>
      </c>
      <c r="BI299" s="136" t="s">
        <v>27</v>
      </c>
      <c r="BJ299" s="128">
        <f>B299/B312</f>
        <v>3.7854671280276815E-2</v>
      </c>
      <c r="BK299" s="129">
        <f t="shared" ref="BK299" si="4648">C299/C312</f>
        <v>4.9814561780206913E-2</v>
      </c>
      <c r="BL299" s="130">
        <f t="shared" ref="BL299" si="4649">D299/D312</f>
        <v>3.6323690955693884E-2</v>
      </c>
      <c r="BM299" s="131">
        <f t="shared" ref="BM299" si="4650">E299/E312</f>
        <v>4.6738612918584353E-2</v>
      </c>
      <c r="BN299" s="128">
        <f t="shared" ref="BN299" si="4651">F299/F312</f>
        <v>3.664275745675246E-2</v>
      </c>
      <c r="BO299" s="129">
        <f t="shared" ref="BO299" si="4652">G299/G312</f>
        <v>4.4952296427779009E-2</v>
      </c>
      <c r="BP299" s="130">
        <f t="shared" ref="BP299" si="4653">H299/H312</f>
        <v>4.4597319416439331E-2</v>
      </c>
      <c r="BQ299" s="131">
        <f t="shared" ref="BQ299" si="4654">I299/I312</f>
        <v>4.65220572615479E-2</v>
      </c>
      <c r="BR299" s="128">
        <f t="shared" ref="BR299" si="4655">J299/J312</f>
        <v>5.2957471077073485E-2</v>
      </c>
      <c r="BS299" s="129">
        <f t="shared" ref="BS299" si="4656">K299/K312</f>
        <v>3.8320135746606337E-2</v>
      </c>
      <c r="BT299" s="130">
        <f t="shared" ref="BT299" si="4657">L299/L312</f>
        <v>4.4821092278719395E-2</v>
      </c>
      <c r="BU299" s="128">
        <f t="shared" ref="BU299" si="4658">M299/M312</f>
        <v>3.5452170667993534E-2</v>
      </c>
      <c r="BV299" s="132">
        <f t="shared" ref="BV299" si="4659">N299/N312</f>
        <v>4.0711163210980048E-2</v>
      </c>
      <c r="BW299" s="133">
        <f t="shared" ref="BW299" si="4660">O299/O312</f>
        <v>3.8113505585016361E-2</v>
      </c>
      <c r="BX299" s="128">
        <f t="shared" ref="BX299" si="4661">P299/P312</f>
        <v>4.7638529024046548E-2</v>
      </c>
      <c r="BY299" s="129">
        <f t="shared" ref="BY299" si="4662">Q299/Q312</f>
        <v>3.6351453220537733E-2</v>
      </c>
      <c r="BZ299" s="130">
        <f t="shared" ref="BZ299" si="4663">R299/R312</f>
        <v>4.6284823534114075E-2</v>
      </c>
      <c r="CA299" s="131">
        <f t="shared" ref="CA299" si="4664">S299/S312</f>
        <v>4.2287833612100936E-2</v>
      </c>
      <c r="CB299" s="128">
        <f t="shared" ref="CB299" si="4665">T299/T312</f>
        <v>4.2661392852097753E-2</v>
      </c>
      <c r="CC299" s="129">
        <f t="shared" ref="CC299" si="4666">U299/U312</f>
        <v>2.5365738555922605E-2</v>
      </c>
      <c r="CD299" s="130">
        <f t="shared" ref="CD299" si="4667">V299/V312</f>
        <v>4.2423176682639466E-2</v>
      </c>
      <c r="CE299" s="131">
        <f t="shared" ref="CE299" si="4668">W299/W312</f>
        <v>4.3215123593213424E-2</v>
      </c>
      <c r="CF299" s="128">
        <f t="shared" ref="CF299" si="4669">X299/X312</f>
        <v>3.3892289947653267E-2</v>
      </c>
      <c r="CG299" s="129">
        <f t="shared" ref="CG299" si="4670">Y299/Y312</f>
        <v>2.8691056352529342E-2</v>
      </c>
      <c r="CH299" s="130">
        <f t="shared" ref="CH299" si="4671">Z299/Z312</f>
        <v>4.7077695633979635E-2</v>
      </c>
      <c r="CI299" s="128">
        <f t="shared" ref="CI299" si="4672">AA299/AA312</f>
        <v>4.8460661345496009E-2</v>
      </c>
      <c r="CJ299" s="134">
        <f t="shared" ref="CJ299" si="4673">AB299/AB312</f>
        <v>4.2314824748272001E-2</v>
      </c>
      <c r="CK299" s="135">
        <f t="shared" ref="CK299" si="4674">AC299/AC312</f>
        <v>4.2058294438706872E-2</v>
      </c>
    </row>
    <row r="300" spans="1:89" ht="13.5" thickTop="1" x14ac:dyDescent="0.2">
      <c r="A300" s="145" t="s">
        <v>28</v>
      </c>
      <c r="B300" s="189">
        <v>1035</v>
      </c>
      <c r="C300" s="183">
        <v>1541</v>
      </c>
      <c r="D300" s="184">
        <v>518</v>
      </c>
      <c r="E300" s="185">
        <v>519</v>
      </c>
      <c r="F300" s="182">
        <v>989</v>
      </c>
      <c r="G300" s="186">
        <v>1235</v>
      </c>
      <c r="H300" s="184">
        <v>1925</v>
      </c>
      <c r="I300" s="185">
        <v>2432</v>
      </c>
      <c r="J300" s="182">
        <v>394</v>
      </c>
      <c r="K300" s="183">
        <v>212</v>
      </c>
      <c r="L300" s="184">
        <v>1538</v>
      </c>
      <c r="M300" s="182">
        <v>791</v>
      </c>
      <c r="N300" s="187">
        <v>2305</v>
      </c>
      <c r="O300" s="190">
        <v>1668</v>
      </c>
      <c r="P300" s="182">
        <v>1193</v>
      </c>
      <c r="Q300" s="183">
        <v>936</v>
      </c>
      <c r="R300" s="184">
        <v>1188</v>
      </c>
      <c r="S300" s="185">
        <v>1435</v>
      </c>
      <c r="T300" s="182">
        <v>334</v>
      </c>
      <c r="U300" s="186">
        <v>204</v>
      </c>
      <c r="V300" s="184">
        <v>1393</v>
      </c>
      <c r="W300" s="191">
        <v>1082</v>
      </c>
      <c r="X300" s="182">
        <v>1062</v>
      </c>
      <c r="Y300" s="186">
        <v>492</v>
      </c>
      <c r="Z300" s="184">
        <v>2019</v>
      </c>
      <c r="AA300" s="182">
        <v>2611</v>
      </c>
      <c r="AB300" s="156">
        <f t="shared" si="4372"/>
        <v>15893</v>
      </c>
      <c r="AC300" s="157">
        <f t="shared" si="4373"/>
        <v>15158</v>
      </c>
      <c r="BI300" s="145" t="s">
        <v>28</v>
      </c>
      <c r="BJ300" s="128">
        <f>B300/B312</f>
        <v>3.5813148788927336E-2</v>
      </c>
      <c r="BK300" s="129">
        <f t="shared" ref="BK300" si="4675">C300/C312</f>
        <v>6.0160062463400353E-2</v>
      </c>
      <c r="BL300" s="130">
        <f t="shared" ref="BL300" si="4676">D300/D312</f>
        <v>3.7934822409373854E-2</v>
      </c>
      <c r="BM300" s="131">
        <f t="shared" ref="BM300" si="4677">E300/E312</f>
        <v>4.1183939057292493E-2</v>
      </c>
      <c r="BN300" s="128">
        <f t="shared" ref="BN300" si="4678">F300/F312</f>
        <v>3.2098925708350913E-2</v>
      </c>
      <c r="BO300" s="129">
        <f t="shared" ref="BO300" si="4679">G300/G312</f>
        <v>5.4803638784113602E-2</v>
      </c>
      <c r="BP300" s="130">
        <f t="shared" ref="BP300" si="4680">H300/H312</f>
        <v>4.5664808445024317E-2</v>
      </c>
      <c r="BQ300" s="131">
        <f t="shared" ref="BQ300" si="4681">I300/I312</f>
        <v>5.7403167559657284E-2</v>
      </c>
      <c r="BR300" s="128">
        <f t="shared" ref="BR300" si="4682">J300/J312</f>
        <v>6.420074955189832E-2</v>
      </c>
      <c r="BS300" s="129">
        <f t="shared" ref="BS300" si="4683">K300/K312</f>
        <v>2.9977375565610861E-2</v>
      </c>
      <c r="BT300" s="130">
        <f t="shared" ref="BT300" si="4684">L300/L312</f>
        <v>7.2410546139359697E-2</v>
      </c>
      <c r="BU300" s="128">
        <f t="shared" ref="BU300" si="4685">M300/M312</f>
        <v>3.2798440933781148E-2</v>
      </c>
      <c r="BV300" s="132">
        <f t="shared" ref="BV300" si="4686">N300/N312</f>
        <v>5.6292280264732458E-2</v>
      </c>
      <c r="BW300" s="133">
        <f t="shared" ref="BW300" si="4687">O300/O312</f>
        <v>3.7639625409003723E-2</v>
      </c>
      <c r="BX300" s="128">
        <f t="shared" ref="BX300" si="4688">P300/P312</f>
        <v>5.4229737715350695E-2</v>
      </c>
      <c r="BY300" s="129">
        <f t="shared" ref="BY300" si="4689">Q300/Q312</f>
        <v>3.9199262919842534E-2</v>
      </c>
      <c r="BZ300" s="130">
        <f t="shared" ref="BZ300" si="4690">R300/R312</f>
        <v>4.7483912226707704E-2</v>
      </c>
      <c r="CA300" s="131">
        <f t="shared" ref="CA300" si="4691">S300/S312</f>
        <v>5.21780234164788E-2</v>
      </c>
      <c r="CB300" s="128">
        <f t="shared" ref="CB300" si="4692">T300/T312</f>
        <v>4.7181805339737252E-2</v>
      </c>
      <c r="CC300" s="129">
        <f t="shared" ref="CC300" si="4693">U300/U312</f>
        <v>2.4067956583294008E-2</v>
      </c>
      <c r="CD300" s="130">
        <f t="shared" ref="CD300" si="4694">V300/V312</f>
        <v>6.1238844682815319E-2</v>
      </c>
      <c r="CE300" s="131">
        <f t="shared" ref="CE300" si="4695">W300/W312</f>
        <v>3.6788956512869335E-2</v>
      </c>
      <c r="CF300" s="128">
        <f t="shared" ref="CF300" si="4696">X300/X312</f>
        <v>4.7112057492680333E-2</v>
      </c>
      <c r="CG300" s="129">
        <f t="shared" ref="CG300" si="4697">Y300/Y312</f>
        <v>3.3770334271398174E-2</v>
      </c>
      <c r="CH300" s="130">
        <f t="shared" ref="CH300" si="4698">Z300/Z312</f>
        <v>4.693820616543451E-2</v>
      </c>
      <c r="CI300" s="128">
        <f t="shared" ref="CI300" si="4699">AA300/AA312</f>
        <v>5.9543899657924747E-2</v>
      </c>
      <c r="CJ300" s="134">
        <f t="shared" ref="CJ300" si="4700">AB300/AB312</f>
        <v>4.8714922834066421E-2</v>
      </c>
      <c r="CK300" s="135">
        <f t="shared" ref="CK300" si="4701">AC300/AC312</f>
        <v>4.6452902003928792E-2</v>
      </c>
    </row>
    <row r="301" spans="1:89" x14ac:dyDescent="0.2">
      <c r="A301" s="136" t="s">
        <v>29</v>
      </c>
      <c r="B301" s="192">
        <v>1235</v>
      </c>
      <c r="C301" s="176">
        <v>2235</v>
      </c>
      <c r="D301" s="177">
        <v>884</v>
      </c>
      <c r="E301" s="178">
        <v>794</v>
      </c>
      <c r="F301" s="175">
        <v>1310</v>
      </c>
      <c r="G301" s="179">
        <v>1914</v>
      </c>
      <c r="H301" s="177">
        <v>2092</v>
      </c>
      <c r="I301" s="178">
        <v>3212</v>
      </c>
      <c r="J301" s="175">
        <v>573</v>
      </c>
      <c r="K301" s="176">
        <v>220</v>
      </c>
      <c r="L301" s="177">
        <v>2215</v>
      </c>
      <c r="M301" s="175">
        <v>700</v>
      </c>
      <c r="N301" s="180">
        <v>2875</v>
      </c>
      <c r="O301" s="193">
        <v>2095</v>
      </c>
      <c r="P301" s="175">
        <v>1554</v>
      </c>
      <c r="Q301" s="176">
        <v>1016</v>
      </c>
      <c r="R301" s="177">
        <v>1315</v>
      </c>
      <c r="S301" s="178">
        <v>1866</v>
      </c>
      <c r="T301" s="175">
        <v>898</v>
      </c>
      <c r="U301" s="179">
        <v>204</v>
      </c>
      <c r="V301" s="177">
        <v>1971</v>
      </c>
      <c r="W301" s="194">
        <v>1359</v>
      </c>
      <c r="X301" s="175">
        <v>1616</v>
      </c>
      <c r="Y301" s="179">
        <v>526</v>
      </c>
      <c r="Z301" s="177">
        <v>2348</v>
      </c>
      <c r="AA301" s="175">
        <v>2940</v>
      </c>
      <c r="AB301" s="156">
        <f t="shared" si="4372"/>
        <v>20886</v>
      </c>
      <c r="AC301" s="157">
        <f t="shared" si="4373"/>
        <v>19081</v>
      </c>
      <c r="BI301" s="136" t="s">
        <v>29</v>
      </c>
      <c r="BJ301" s="128">
        <f>B301/B312</f>
        <v>4.2733564013840833E-2</v>
      </c>
      <c r="BK301" s="129">
        <f t="shared" ref="BK301" si="4702">C301/C312</f>
        <v>8.7253562365801285E-2</v>
      </c>
      <c r="BL301" s="130">
        <f t="shared" ref="BL301" si="4703">D301/D312</f>
        <v>6.4738191138777004E-2</v>
      </c>
      <c r="BM301" s="131">
        <f t="shared" ref="BM301" si="4704">E301/E312</f>
        <v>6.3005872083796224E-2</v>
      </c>
      <c r="BN301" s="128">
        <f t="shared" ref="BN301" si="4705">F301/F312</f>
        <v>4.2517282788614455E-2</v>
      </c>
      <c r="BO301" s="129">
        <f t="shared" ref="BO301" si="4706">G301/G312</f>
        <v>8.4934546261371202E-2</v>
      </c>
      <c r="BP301" s="130">
        <f t="shared" ref="BP301" si="4707">H301/H312</f>
        <v>4.9626378839995253E-2</v>
      </c>
      <c r="BQ301" s="131">
        <f t="shared" ref="BQ301" si="4708">I301/I312</f>
        <v>7.5813722944744727E-2</v>
      </c>
      <c r="BR301" s="128">
        <f t="shared" ref="BR301" si="4709">J301/J312</f>
        <v>9.3368095160501874E-2</v>
      </c>
      <c r="BS301" s="129">
        <f t="shared" ref="BS301" si="4710">K301/K312</f>
        <v>3.1108597285067874E-2</v>
      </c>
      <c r="BT301" s="130">
        <f t="shared" ref="BT301" si="4711">L301/L312</f>
        <v>0.1042843691148776</v>
      </c>
      <c r="BU301" s="128">
        <f t="shared" ref="BU301" si="4712">M301/M312</f>
        <v>2.902516896794792E-2</v>
      </c>
      <c r="BV301" s="132">
        <f t="shared" ref="BV301" si="4713">N301/N312</f>
        <v>7.021271399614136E-2</v>
      </c>
      <c r="BW301" s="133">
        <f t="shared" ref="BW301" si="4714">O301/O312</f>
        <v>4.727518898792734E-2</v>
      </c>
      <c r="BX301" s="128">
        <f t="shared" ref="BX301" si="4715">P301/P312</f>
        <v>7.0639574526114829E-2</v>
      </c>
      <c r="BY301" s="129">
        <f t="shared" ref="BY301" si="4716">Q301/Q312</f>
        <v>4.2549627271965824E-2</v>
      </c>
      <c r="BZ301" s="130">
        <f t="shared" ref="BZ301" si="4717">R301/R312</f>
        <v>5.2560054358687394E-2</v>
      </c>
      <c r="CA301" s="131">
        <f t="shared" ref="CA301" si="4718">S301/S312</f>
        <v>6.7849610937386368E-2</v>
      </c>
      <c r="CB301" s="128">
        <f t="shared" ref="CB301" si="4719">T301/T312</f>
        <v>0.1268540754343834</v>
      </c>
      <c r="CC301" s="129">
        <f t="shared" ref="CC301" si="4720">U301/U312</f>
        <v>2.4067956583294008E-2</v>
      </c>
      <c r="CD301" s="130">
        <f t="shared" ref="CD301" si="4721">V301/V312</f>
        <v>8.6648788851277095E-2</v>
      </c>
      <c r="CE301" s="131">
        <f t="shared" ref="CE301" si="4722">W301/W312</f>
        <v>4.6207201387236066E-2</v>
      </c>
      <c r="CF301" s="128">
        <f t="shared" ref="CF301" si="4723">X301/X312</f>
        <v>7.1688403868334666E-2</v>
      </c>
      <c r="CG301" s="129">
        <f t="shared" ref="CG301" si="4724">Y301/Y312</f>
        <v>3.6104056558446014E-2</v>
      </c>
      <c r="CH301" s="130">
        <f t="shared" ref="CH301" si="4725">Z301/Z312</f>
        <v>5.4586878690658855E-2</v>
      </c>
      <c r="CI301" s="128">
        <f t="shared" ref="CI301" si="4726">AA301/AA312</f>
        <v>6.7046750285062712E-2</v>
      </c>
      <c r="CJ301" s="134">
        <f t="shared" ref="CJ301" si="4727">AB301/AB312</f>
        <v>6.4019371944397621E-2</v>
      </c>
      <c r="CK301" s="135">
        <f t="shared" ref="CK301" si="4728">AC301/AC312</f>
        <v>5.8475248920501731E-2</v>
      </c>
    </row>
    <row r="302" spans="1:89" x14ac:dyDescent="0.2">
      <c r="A302" s="145" t="s">
        <v>30</v>
      </c>
      <c r="B302" s="189">
        <v>1511</v>
      </c>
      <c r="C302" s="183">
        <v>3070</v>
      </c>
      <c r="D302" s="184">
        <v>1206</v>
      </c>
      <c r="E302" s="185">
        <v>1043</v>
      </c>
      <c r="F302" s="182">
        <v>1540</v>
      </c>
      <c r="G302" s="186">
        <v>2441</v>
      </c>
      <c r="H302" s="184">
        <v>2705</v>
      </c>
      <c r="I302" s="185">
        <v>4599</v>
      </c>
      <c r="J302" s="182">
        <v>1028</v>
      </c>
      <c r="K302" s="183">
        <v>260</v>
      </c>
      <c r="L302" s="184">
        <v>2979</v>
      </c>
      <c r="M302" s="182">
        <v>831</v>
      </c>
      <c r="N302" s="187">
        <v>4208</v>
      </c>
      <c r="O302" s="190">
        <v>2535</v>
      </c>
      <c r="P302" s="182">
        <v>2112</v>
      </c>
      <c r="Q302" s="183">
        <v>1735</v>
      </c>
      <c r="R302" s="184">
        <v>1706</v>
      </c>
      <c r="S302" s="185">
        <v>2553</v>
      </c>
      <c r="T302" s="182">
        <v>1200</v>
      </c>
      <c r="U302" s="186">
        <v>265</v>
      </c>
      <c r="V302" s="184">
        <v>2933</v>
      </c>
      <c r="W302" s="191">
        <v>1593</v>
      </c>
      <c r="X302" s="182">
        <v>2310</v>
      </c>
      <c r="Y302" s="186">
        <v>760</v>
      </c>
      <c r="Z302" s="184">
        <v>3044</v>
      </c>
      <c r="AA302" s="182">
        <v>4344</v>
      </c>
      <c r="AB302" s="156">
        <f t="shared" si="4372"/>
        <v>28482</v>
      </c>
      <c r="AC302" s="157">
        <f t="shared" si="4373"/>
        <v>26029</v>
      </c>
      <c r="BI302" s="145" t="s">
        <v>30</v>
      </c>
      <c r="BJ302" s="128">
        <f>B302/B312</f>
        <v>5.2283737024221455E-2</v>
      </c>
      <c r="BK302" s="129">
        <f t="shared" ref="BK302" si="4729">C302/C312</f>
        <v>0.11985164942416553</v>
      </c>
      <c r="BL302" s="130">
        <f t="shared" ref="BL302" si="4730">D302/D312</f>
        <v>8.8319296960820207E-2</v>
      </c>
      <c r="BM302" s="131">
        <f t="shared" ref="BM302" si="4731">E302/E312</f>
        <v>8.2764640533248696E-2</v>
      </c>
      <c r="BN302" s="128">
        <f t="shared" ref="BN302" si="4732">F302/F312</f>
        <v>4.9982149232416992E-2</v>
      </c>
      <c r="BO302" s="129">
        <f t="shared" ref="BO302" si="4733">G302/G312</f>
        <v>0.10832039050366098</v>
      </c>
      <c r="BP302" s="130">
        <f t="shared" ref="BP302" si="4734">H302/H312</f>
        <v>6.4167951607164042E-2</v>
      </c>
      <c r="BQ302" s="131">
        <f t="shared" ref="BQ302" si="4735">I302/I312</f>
        <v>0.10855146694361177</v>
      </c>
      <c r="BR302" s="128">
        <f t="shared" ref="BR302" si="4736">J302/J312</f>
        <v>0.16750855466840475</v>
      </c>
      <c r="BS302" s="129">
        <f t="shared" ref="BS302" si="4737">K302/K312</f>
        <v>3.6764705882352942E-2</v>
      </c>
      <c r="BT302" s="130">
        <f t="shared" ref="BT302" si="4738">L302/L312</f>
        <v>0.1402542372881356</v>
      </c>
      <c r="BU302" s="128">
        <f t="shared" ref="BU302" si="4739">M302/M312</f>
        <v>3.4457022017663888E-2</v>
      </c>
      <c r="BV302" s="132">
        <f t="shared" ref="BV302" si="4740">N302/N312</f>
        <v>0.10276699147678707</v>
      </c>
      <c r="BW302" s="133">
        <f t="shared" ref="BW302" si="4741">O302/O312</f>
        <v>5.720410696152544E-2</v>
      </c>
      <c r="BX302" s="128">
        <f t="shared" ref="BX302" si="4742">P302/P312</f>
        <v>9.6004363834719761E-2</v>
      </c>
      <c r="BY302" s="129">
        <f t="shared" ref="BY302" si="4743">Q302/Q312</f>
        <v>7.2661026886673932E-2</v>
      </c>
      <c r="BZ302" s="130">
        <f t="shared" ref="BZ302" si="4744">R302/R312</f>
        <v>6.8188176985491025E-2</v>
      </c>
      <c r="CA302" s="131">
        <f t="shared" ref="CA302" si="4745">S302/S312</f>
        <v>9.282961239182605E-2</v>
      </c>
      <c r="CB302" s="128">
        <f t="shared" ref="CB302" si="4746">T302/T312</f>
        <v>0.16951546828648115</v>
      </c>
      <c r="CC302" s="129">
        <f t="shared" ref="CC302" si="4747">U302/U312</f>
        <v>3.1264747522416231E-2</v>
      </c>
      <c r="CD302" s="130">
        <f t="shared" ref="CD302" si="4748">V302/V312</f>
        <v>0.12894008001055085</v>
      </c>
      <c r="CE302" s="131">
        <f t="shared" ref="CE302" si="4749">W302/W312</f>
        <v>5.4163408248614466E-2</v>
      </c>
      <c r="CF302" s="128">
        <f t="shared" ref="CF302" si="4750">X302/X312</f>
        <v>0.10247537929198829</v>
      </c>
      <c r="CG302" s="129">
        <f t="shared" ref="CG302" si="4751">Y302/Y312</f>
        <v>5.2165557004598809E-2</v>
      </c>
      <c r="CH302" s="130">
        <f t="shared" ref="CH302" si="4752">Z302/Z312</f>
        <v>7.0767657041893334E-2</v>
      </c>
      <c r="CI302" s="128">
        <f t="shared" ref="CI302" si="4753">AA302/AA312</f>
        <v>9.9064994298745726E-2</v>
      </c>
      <c r="CJ302" s="134">
        <f t="shared" ref="CJ302" si="4754">AB302/AB312</f>
        <v>8.7302487394442824E-2</v>
      </c>
      <c r="CK302" s="135">
        <f t="shared" ref="CK302" si="4755">AC302/AC312</f>
        <v>7.9767950010572797E-2</v>
      </c>
    </row>
    <row r="303" spans="1:89" x14ac:dyDescent="0.2">
      <c r="A303" s="136" t="s">
        <v>31</v>
      </c>
      <c r="B303" s="192">
        <v>1753</v>
      </c>
      <c r="C303" s="176">
        <v>3801</v>
      </c>
      <c r="D303" s="177">
        <v>967</v>
      </c>
      <c r="E303" s="178">
        <v>1385</v>
      </c>
      <c r="F303" s="175">
        <v>1219</v>
      </c>
      <c r="G303" s="179">
        <v>2724</v>
      </c>
      <c r="H303" s="177">
        <v>2619</v>
      </c>
      <c r="I303" s="178">
        <v>5243</v>
      </c>
      <c r="J303" s="175">
        <v>719</v>
      </c>
      <c r="K303" s="176">
        <v>331</v>
      </c>
      <c r="L303" s="177">
        <v>2829</v>
      </c>
      <c r="M303" s="175">
        <v>926</v>
      </c>
      <c r="N303" s="180">
        <v>4356</v>
      </c>
      <c r="O303" s="193">
        <v>2715</v>
      </c>
      <c r="P303" s="175">
        <v>2106</v>
      </c>
      <c r="Q303" s="176">
        <v>2263</v>
      </c>
      <c r="R303" s="177">
        <v>1734</v>
      </c>
      <c r="S303" s="178">
        <v>2813</v>
      </c>
      <c r="T303" s="175">
        <v>1330</v>
      </c>
      <c r="U303" s="179">
        <v>260</v>
      </c>
      <c r="V303" s="177">
        <v>3702</v>
      </c>
      <c r="W303" s="194">
        <v>1641</v>
      </c>
      <c r="X303" s="175">
        <v>2374</v>
      </c>
      <c r="Y303" s="179">
        <v>914</v>
      </c>
      <c r="Z303" s="177">
        <v>2885</v>
      </c>
      <c r="AA303" s="175">
        <v>4710</v>
      </c>
      <c r="AB303" s="156">
        <f t="shared" si="4372"/>
        <v>28593</v>
      </c>
      <c r="AC303" s="157">
        <f t="shared" si="4373"/>
        <v>29726</v>
      </c>
      <c r="BI303" s="136" t="s">
        <v>31</v>
      </c>
      <c r="BJ303" s="128">
        <f>B303/B312</f>
        <v>6.0657439446366784E-2</v>
      </c>
      <c r="BK303" s="129">
        <f t="shared" ref="BK303" si="4756">C303/C312</f>
        <v>0.14838961545969159</v>
      </c>
      <c r="BL303" s="130">
        <f t="shared" ref="BL303" si="4757">D303/D312</f>
        <v>7.0816550714024165E-2</v>
      </c>
      <c r="BM303" s="131">
        <f t="shared" ref="BM303" si="4758">E303/E312</f>
        <v>0.10990318996984606</v>
      </c>
      <c r="BN303" s="128">
        <f t="shared" ref="BN303" si="4759">F303/F312</f>
        <v>3.956379215215345E-2</v>
      </c>
      <c r="BO303" s="129">
        <f t="shared" ref="BO303" si="4760">G303/G312</f>
        <v>0.1208786332371866</v>
      </c>
      <c r="BP303" s="130">
        <f t="shared" ref="BP303" si="4761">H303/H312</f>
        <v>6.2127861463646065E-2</v>
      </c>
      <c r="BQ303" s="131">
        <f t="shared" ref="BQ303" si="4762">I303/I312</f>
        <v>0.12375197677437628</v>
      </c>
      <c r="BR303" s="128">
        <f t="shared" ref="BR303" si="4763">J303/J312</f>
        <v>0.11715822062897181</v>
      </c>
      <c r="BS303" s="129">
        <f t="shared" ref="BS303" si="4764">K303/K312</f>
        <v>4.6804298642533937E-2</v>
      </c>
      <c r="BT303" s="130">
        <f t="shared" ref="BT303" si="4765">L303/L312</f>
        <v>0.13319209039548022</v>
      </c>
      <c r="BU303" s="128">
        <f t="shared" ref="BU303" si="4766">M303/M312</f>
        <v>3.8396152091885391E-2</v>
      </c>
      <c r="BV303" s="132">
        <f t="shared" ref="BV303" si="4767">N303/N312</f>
        <v>0.1063814198842406</v>
      </c>
      <c r="BW303" s="133">
        <f t="shared" ref="BW303" si="4768">O303/O312</f>
        <v>6.1265937041633758E-2</v>
      </c>
      <c r="BX303" s="128">
        <f t="shared" ref="BX303" si="4769">P303/P312</f>
        <v>9.5731624164734755E-2</v>
      </c>
      <c r="BY303" s="129">
        <f t="shared" ref="BY303" si="4770">Q303/Q312</f>
        <v>9.4773431610687658E-2</v>
      </c>
      <c r="BZ303" s="130">
        <f t="shared" ref="BZ303" si="4771">R303/R312</f>
        <v>6.9307326431911745E-2</v>
      </c>
      <c r="CA303" s="131">
        <f t="shared" ref="CA303" si="4772">S303/S312</f>
        <v>0.1022834702930696</v>
      </c>
      <c r="CB303" s="128">
        <f t="shared" ref="CB303" si="4773">T303/T312</f>
        <v>0.18787964401751661</v>
      </c>
      <c r="CC303" s="129">
        <f t="shared" ref="CC303" si="4774">U303/U312</f>
        <v>3.0674846625766871E-2</v>
      </c>
      <c r="CD303" s="130">
        <f t="shared" ref="CD303" si="4775">V303/V312</f>
        <v>0.16274673583329669</v>
      </c>
      <c r="CE303" s="131">
        <f t="shared" ref="CE303" si="4776">W303/W312</f>
        <v>5.5795450681717727E-2</v>
      </c>
      <c r="CF303" s="128">
        <f t="shared" ref="CF303" si="4777">X303/X312</f>
        <v>0.10531452399964511</v>
      </c>
      <c r="CG303" s="129">
        <f t="shared" ref="CG303" si="4778">Y303/Y312</f>
        <v>6.273594618710962E-2</v>
      </c>
      <c r="CH303" s="130">
        <f t="shared" ref="CH303" si="4779">Z303/Z312</f>
        <v>6.7071186125447532E-2</v>
      </c>
      <c r="CI303" s="128">
        <f t="shared" ref="CI303" si="4780">AA303/AA312</f>
        <v>0.10741163055872292</v>
      </c>
      <c r="CJ303" s="134">
        <f t="shared" ref="CJ303" si="4781">AB303/AB312</f>
        <v>8.7642722493831329E-2</v>
      </c>
      <c r="CK303" s="135">
        <f t="shared" ref="CK303" si="4782">AC303/AC312</f>
        <v>9.1097701871538941E-2</v>
      </c>
    </row>
    <row r="304" spans="1:89" x14ac:dyDescent="0.2">
      <c r="A304" s="145" t="s">
        <v>32</v>
      </c>
      <c r="B304" s="189">
        <v>1683</v>
      </c>
      <c r="C304" s="183">
        <v>2718</v>
      </c>
      <c r="D304" s="184">
        <v>626</v>
      </c>
      <c r="E304" s="185">
        <v>1178</v>
      </c>
      <c r="F304" s="182">
        <v>1288</v>
      </c>
      <c r="G304" s="186">
        <v>2322</v>
      </c>
      <c r="H304" s="184">
        <v>2366</v>
      </c>
      <c r="I304" s="185">
        <v>3889</v>
      </c>
      <c r="J304" s="182">
        <v>441</v>
      </c>
      <c r="K304" s="183">
        <v>199</v>
      </c>
      <c r="L304" s="184">
        <v>1662</v>
      </c>
      <c r="M304" s="182">
        <v>1020</v>
      </c>
      <c r="N304" s="187">
        <v>3188</v>
      </c>
      <c r="O304" s="190">
        <v>2657</v>
      </c>
      <c r="P304" s="182">
        <v>1318</v>
      </c>
      <c r="Q304" s="183">
        <v>1784</v>
      </c>
      <c r="R304" s="184">
        <v>1441</v>
      </c>
      <c r="S304" s="185">
        <v>2239</v>
      </c>
      <c r="T304" s="182">
        <v>613</v>
      </c>
      <c r="U304" s="186">
        <v>306</v>
      </c>
      <c r="V304" s="184">
        <v>2382</v>
      </c>
      <c r="W304" s="191">
        <v>1575</v>
      </c>
      <c r="X304" s="182">
        <v>1516</v>
      </c>
      <c r="Y304" s="186">
        <v>684</v>
      </c>
      <c r="Z304" s="184">
        <v>2444</v>
      </c>
      <c r="AA304" s="182">
        <v>3490</v>
      </c>
      <c r="AB304" s="156">
        <f t="shared" si="4372"/>
        <v>20968</v>
      </c>
      <c r="AC304" s="157">
        <f t="shared" si="4373"/>
        <v>24061</v>
      </c>
      <c r="BI304" s="145" t="s">
        <v>32</v>
      </c>
      <c r="BJ304" s="128">
        <f>B304/B312</f>
        <v>5.8235294117647059E-2</v>
      </c>
      <c r="BK304" s="129">
        <f t="shared" ref="BK304" si="4783">C304/C312</f>
        <v>0.10610970134686706</v>
      </c>
      <c r="BL304" s="130">
        <f t="shared" ref="BL304" si="4784">D304/D312</f>
        <v>4.5844013181984618E-2</v>
      </c>
      <c r="BM304" s="131">
        <f t="shared" ref="BM304" si="4785">E304/E312</f>
        <v>9.3477225837168706E-2</v>
      </c>
      <c r="BN304" s="128">
        <f t="shared" ref="BN304" si="4786">F304/F312</f>
        <v>4.1803252085294215E-2</v>
      </c>
      <c r="BO304" s="129">
        <f t="shared" ref="BO304" si="4787">G304/G312</f>
        <v>0.10303971599733748</v>
      </c>
      <c r="BP304" s="130">
        <f t="shared" ref="BP304" si="4788">H304/H312</f>
        <v>5.612620092515716E-2</v>
      </c>
      <c r="BQ304" s="131">
        <f t="shared" ref="BQ304" si="4789">I304/I312</f>
        <v>9.1793140887955246E-2</v>
      </c>
      <c r="BR304" s="128">
        <f t="shared" ref="BR304" si="4790">J304/J312</f>
        <v>7.1859214599967414E-2</v>
      </c>
      <c r="BS304" s="129">
        <f t="shared" ref="BS304" si="4791">K304/K312</f>
        <v>2.8139140271493213E-2</v>
      </c>
      <c r="BT304" s="130">
        <f t="shared" ref="BT304" si="4792">L304/L312</f>
        <v>7.8248587570621475E-2</v>
      </c>
      <c r="BU304" s="128">
        <f t="shared" ref="BU304" si="4793">M304/M312</f>
        <v>4.2293817639009829E-2</v>
      </c>
      <c r="BV304" s="132">
        <f t="shared" ref="BV304" si="4794">N304/N312</f>
        <v>7.7856741641634308E-2</v>
      </c>
      <c r="BW304" s="133">
        <f t="shared" ref="BW304" si="4795">O304/O312</f>
        <v>5.9957125126932187E-2</v>
      </c>
      <c r="BX304" s="128">
        <f t="shared" ref="BX304" si="4796">P304/P312</f>
        <v>5.9911814173371519E-2</v>
      </c>
      <c r="BY304" s="129">
        <f t="shared" ref="BY304" si="4797">Q304/Q312</f>
        <v>7.4713125052349449E-2</v>
      </c>
      <c r="BZ304" s="130">
        <f t="shared" ref="BZ304" si="4798">R304/R312</f>
        <v>5.759622686758064E-2</v>
      </c>
      <c r="CA304" s="131">
        <f t="shared" ref="CA304" si="4799">S304/S312</f>
        <v>8.1412260926478075E-2</v>
      </c>
      <c r="CB304" s="128">
        <f t="shared" ref="CB304" si="4800">T304/T312</f>
        <v>8.6594151716344117E-2</v>
      </c>
      <c r="CC304" s="129">
        <f t="shared" ref="CC304" si="4801">U304/U312</f>
        <v>3.6101934874941011E-2</v>
      </c>
      <c r="CD304" s="130">
        <f t="shared" ref="CD304" si="4802">V304/V312</f>
        <v>0.10471710555238053</v>
      </c>
      <c r="CE304" s="131">
        <f t="shared" ref="CE304" si="4803">W304/W312</f>
        <v>5.3551392336200744E-2</v>
      </c>
      <c r="CF304" s="128">
        <f t="shared" ref="CF304" si="4804">X304/X312</f>
        <v>6.7252240262620888E-2</v>
      </c>
      <c r="CG304" s="129">
        <f t="shared" ref="CG304" si="4805">Y304/Y312</f>
        <v>4.6949001304138926E-2</v>
      </c>
      <c r="CH304" s="130">
        <f t="shared" ref="CH304" si="4806">Z304/Z312</f>
        <v>5.6818710187380855E-2</v>
      </c>
      <c r="CI304" s="128">
        <f t="shared" ref="CI304" si="4807">AA304/AA312</f>
        <v>7.9589509692132271E-2</v>
      </c>
      <c r="CJ304" s="134">
        <f t="shared" ref="CJ304" si="4808">AB304/AB312</f>
        <v>6.4270716792594523E-2</v>
      </c>
      <c r="CK304" s="135">
        <f t="shared" ref="CK304" si="4809">AC304/AC312</f>
        <v>7.37368567829879E-2</v>
      </c>
    </row>
    <row r="305" spans="1:89" x14ac:dyDescent="0.2">
      <c r="A305" s="136" t="s">
        <v>33</v>
      </c>
      <c r="B305" s="192">
        <v>1422</v>
      </c>
      <c r="C305" s="176">
        <v>1496</v>
      </c>
      <c r="D305" s="177">
        <v>420</v>
      </c>
      <c r="E305" s="178">
        <v>666</v>
      </c>
      <c r="F305" s="175">
        <v>1050</v>
      </c>
      <c r="G305" s="179">
        <v>1559</v>
      </c>
      <c r="H305" s="177">
        <v>2064</v>
      </c>
      <c r="I305" s="178">
        <v>2740</v>
      </c>
      <c r="J305" s="175">
        <v>387</v>
      </c>
      <c r="K305" s="176">
        <v>109</v>
      </c>
      <c r="L305" s="177">
        <v>1025</v>
      </c>
      <c r="M305" s="175">
        <v>988</v>
      </c>
      <c r="N305" s="180">
        <v>2131</v>
      </c>
      <c r="O305" s="193">
        <v>2230</v>
      </c>
      <c r="P305" s="175">
        <v>948</v>
      </c>
      <c r="Q305" s="176">
        <v>1456</v>
      </c>
      <c r="R305" s="177">
        <v>1115</v>
      </c>
      <c r="S305" s="178">
        <v>1461</v>
      </c>
      <c r="T305" s="175">
        <v>327</v>
      </c>
      <c r="U305" s="179">
        <v>312</v>
      </c>
      <c r="V305" s="177">
        <v>1840</v>
      </c>
      <c r="W305" s="194">
        <v>1515</v>
      </c>
      <c r="X305" s="175">
        <v>769</v>
      </c>
      <c r="Y305" s="179">
        <v>704</v>
      </c>
      <c r="Z305" s="177">
        <v>1963</v>
      </c>
      <c r="AA305" s="175">
        <v>2338</v>
      </c>
      <c r="AB305" s="156">
        <f t="shared" si="4372"/>
        <v>15461</v>
      </c>
      <c r="AC305" s="157">
        <f t="shared" si="4373"/>
        <v>17574</v>
      </c>
      <c r="BI305" s="136" t="s">
        <v>33</v>
      </c>
      <c r="BJ305" s="128">
        <f>B305/B312</f>
        <v>4.920415224913495E-2</v>
      </c>
      <c r="BK305" s="129">
        <f t="shared" ref="BK305" si="4810">C305/C312</f>
        <v>5.8403279328518444E-2</v>
      </c>
      <c r="BL305" s="130">
        <f t="shared" ref="BL305" si="4811">D305/D312</f>
        <v>3.0757964115708532E-2</v>
      </c>
      <c r="BM305" s="131">
        <f t="shared" ref="BM305" si="4812">E305/E312</f>
        <v>5.2848754166005395E-2</v>
      </c>
      <c r="BN305" s="128">
        <f t="shared" ref="BN305" si="4813">F305/F312</f>
        <v>3.4078738113011584E-2</v>
      </c>
      <c r="BO305" s="129">
        <f t="shared" ref="BO305" si="4814">G305/G312</f>
        <v>6.9181273574439761E-2</v>
      </c>
      <c r="BP305" s="130">
        <f t="shared" ref="BP305" si="4815">H305/H312</f>
        <v>4.8962163444431266E-2</v>
      </c>
      <c r="BQ305" s="131">
        <f t="shared" ref="BQ305" si="4816">I305/I312</f>
        <v>6.4672976609153346E-2</v>
      </c>
      <c r="BR305" s="128">
        <f t="shared" ref="BR305" si="4817">J305/J312</f>
        <v>6.3060127097930588E-2</v>
      </c>
      <c r="BS305" s="129">
        <f t="shared" ref="BS305" si="4818">K305/K312</f>
        <v>1.5412895927601811E-2</v>
      </c>
      <c r="BT305" s="130">
        <f t="shared" ref="BT305" si="4819">L305/L312</f>
        <v>4.825800376647834E-2</v>
      </c>
      <c r="BU305" s="128">
        <f t="shared" ref="BU305" si="4820">M305/M312</f>
        <v>4.0966952771903639E-2</v>
      </c>
      <c r="BV305" s="132">
        <f t="shared" ref="BV305" si="4821">N305/N312</f>
        <v>5.2042884704618167E-2</v>
      </c>
      <c r="BW305" s="133">
        <f t="shared" ref="BW305" si="4822">O305/O312</f>
        <v>5.0321561548008577E-2</v>
      </c>
      <c r="BX305" s="128">
        <f t="shared" ref="BX305" si="4823">P305/P312</f>
        <v>4.3092867857629891E-2</v>
      </c>
      <c r="BY305" s="129">
        <f t="shared" ref="BY305" si="4824">Q305/Q312</f>
        <v>6.0976631208643939E-2</v>
      </c>
      <c r="BZ305" s="130">
        <f t="shared" ref="BZ305" si="4825">R305/R312</f>
        <v>4.4566129741396537E-2</v>
      </c>
      <c r="CA305" s="131">
        <f t="shared" ref="CA305" si="4826">S305/S312</f>
        <v>5.3123409206603155E-2</v>
      </c>
      <c r="CB305" s="128">
        <f t="shared" ref="CB305" si="4827">T305/T312</f>
        <v>4.6192965108066114E-2</v>
      </c>
      <c r="CC305" s="129">
        <f t="shared" ref="CC305" si="4828">U305/U312</f>
        <v>3.6809815950920248E-2</v>
      </c>
      <c r="CD305" s="130">
        <f t="shared" ref="CD305" si="4829">V305/V312</f>
        <v>8.0889787664307378E-2</v>
      </c>
      <c r="CE305" s="131">
        <f t="shared" ref="CE305" si="4830">W305/W312</f>
        <v>5.1511339294821663E-2</v>
      </c>
      <c r="CF305" s="128">
        <f t="shared" ref="CF305" si="4831">X305/X312</f>
        <v>3.411409812793896E-2</v>
      </c>
      <c r="CG305" s="129">
        <f t="shared" ref="CG305" si="4832">Y305/Y312</f>
        <v>4.8321779120049417E-2</v>
      </c>
      <c r="CH305" s="130">
        <f t="shared" ref="CH305" si="4833">Z305/Z312</f>
        <v>4.5636304459013344E-2</v>
      </c>
      <c r="CI305" s="128">
        <f t="shared" ref="CI305" si="4834">AA305/AA312</f>
        <v>5.3318129988597494E-2</v>
      </c>
      <c r="CJ305" s="134">
        <f t="shared" ref="CJ305" si="4835">AB305/AB312</f>
        <v>4.7390764609419302E-2</v>
      </c>
      <c r="CK305" s="135">
        <f t="shared" ref="CK305" si="4836">AC305/AC312</f>
        <v>5.3856927023159029E-2</v>
      </c>
    </row>
    <row r="306" spans="1:89" x14ac:dyDescent="0.2">
      <c r="A306" s="145" t="s">
        <v>34</v>
      </c>
      <c r="B306" s="189">
        <v>447</v>
      </c>
      <c r="C306" s="183">
        <v>910</v>
      </c>
      <c r="D306" s="184">
        <v>203</v>
      </c>
      <c r="E306" s="185">
        <v>461</v>
      </c>
      <c r="F306" s="182">
        <v>453</v>
      </c>
      <c r="G306" s="186">
        <v>1057</v>
      </c>
      <c r="H306" s="184">
        <v>926</v>
      </c>
      <c r="I306" s="185">
        <v>1711</v>
      </c>
      <c r="J306" s="182">
        <v>155</v>
      </c>
      <c r="K306" s="183">
        <v>71</v>
      </c>
      <c r="L306" s="184">
        <v>651</v>
      </c>
      <c r="M306" s="182">
        <v>551</v>
      </c>
      <c r="N306" s="187">
        <v>1689</v>
      </c>
      <c r="O306" s="190">
        <v>1614</v>
      </c>
      <c r="P306" s="182">
        <v>501</v>
      </c>
      <c r="Q306" s="183">
        <v>1194</v>
      </c>
      <c r="R306" s="184">
        <v>715</v>
      </c>
      <c r="S306" s="185">
        <v>1128</v>
      </c>
      <c r="T306" s="182">
        <v>198</v>
      </c>
      <c r="U306" s="186">
        <v>237</v>
      </c>
      <c r="V306" s="184">
        <v>1347</v>
      </c>
      <c r="W306" s="191">
        <v>876</v>
      </c>
      <c r="X306" s="182">
        <v>579</v>
      </c>
      <c r="Y306" s="186">
        <v>409</v>
      </c>
      <c r="Z306" s="184">
        <v>1195</v>
      </c>
      <c r="AA306" s="182">
        <v>1531</v>
      </c>
      <c r="AB306" s="156">
        <f t="shared" si="4372"/>
        <v>9059</v>
      </c>
      <c r="AC306" s="157">
        <f t="shared" si="4373"/>
        <v>11750</v>
      </c>
      <c r="BI306" s="145" t="s">
        <v>34</v>
      </c>
      <c r="BJ306" s="128">
        <f>B306/B312</f>
        <v>1.5467128027681661E-2</v>
      </c>
      <c r="BK306" s="129">
        <f t="shared" ref="BK306" si="4837">C306/C312</f>
        <v>3.5526058949834079E-2</v>
      </c>
      <c r="BL306" s="130">
        <f t="shared" ref="BL306" si="4838">D306/D312</f>
        <v>1.4866349322592457E-2</v>
      </c>
      <c r="BM306" s="131">
        <f t="shared" ref="BM306" si="4839">E306/E312</f>
        <v>3.6581495000793524E-2</v>
      </c>
      <c r="BN306" s="128">
        <f t="shared" ref="BN306" si="4840">F306/F312</f>
        <v>1.4702541300185E-2</v>
      </c>
      <c r="BO306" s="129">
        <f t="shared" ref="BO306" si="4841">G306/G312</f>
        <v>4.690481473263812E-2</v>
      </c>
      <c r="BP306" s="130">
        <f t="shared" ref="BP306" si="4842">H306/H312</f>
        <v>2.1966552010437672E-2</v>
      </c>
      <c r="BQ306" s="131">
        <f t="shared" ref="BQ306" si="4843">I306/I312</f>
        <v>4.0385205466518755E-2</v>
      </c>
      <c r="BR306" s="128">
        <f t="shared" ref="BR306" si="4844">J306/J312</f>
        <v>2.5256640052142742E-2</v>
      </c>
      <c r="BS306" s="129">
        <f t="shared" ref="BS306" si="4845">K306/K312</f>
        <v>1.0039592760180996E-2</v>
      </c>
      <c r="BT306" s="130">
        <f t="shared" ref="BT306" si="4846">L306/L312</f>
        <v>3.0649717514124295E-2</v>
      </c>
      <c r="BU306" s="128">
        <f t="shared" ref="BU306" si="4847">M306/M312</f>
        <v>2.284695443048472E-2</v>
      </c>
      <c r="BV306" s="132">
        <f t="shared" ref="BV306" si="4848">N306/N312</f>
        <v>4.1248443109385302E-2</v>
      </c>
      <c r="BW306" s="133">
        <f t="shared" ref="BW306" si="4849">O306/O312</f>
        <v>3.6421076384971232E-2</v>
      </c>
      <c r="BX306" s="128">
        <f t="shared" ref="BX306" si="4850">P306/P312</f>
        <v>2.2773762443747445E-2</v>
      </c>
      <c r="BY306" s="129">
        <f t="shared" ref="BY306" si="4851">Q306/Q312</f>
        <v>5.0004187955440156E-2</v>
      </c>
      <c r="BZ306" s="130">
        <f t="shared" ref="BZ306" si="4852">R306/R312</f>
        <v>2.857828050681482E-2</v>
      </c>
      <c r="CA306" s="131">
        <f t="shared" ref="CA306" si="4853">S306/S312</f>
        <v>4.1015198894625848E-2</v>
      </c>
      <c r="CB306" s="128">
        <f t="shared" ref="CB306" si="4854">T306/T312</f>
        <v>2.7970052267269389E-2</v>
      </c>
      <c r="CC306" s="129">
        <f t="shared" ref="CC306" si="4855">U306/U312</f>
        <v>2.7961302501179803E-2</v>
      </c>
      <c r="CD306" s="130">
        <f t="shared" ref="CD306" si="4856">V306/V312</f>
        <v>5.9216599991207632E-2</v>
      </c>
      <c r="CE306" s="131">
        <f t="shared" ref="CE306" si="4857">W306/W312</f>
        <v>2.9784774404134507E-2</v>
      </c>
      <c r="CF306" s="128">
        <f t="shared" ref="CF306" si="4858">X306/X312</f>
        <v>2.5685387277082777E-2</v>
      </c>
      <c r="CG306" s="129">
        <f t="shared" ref="CG306" si="4859">Y306/Y312</f>
        <v>2.807330633536962E-2</v>
      </c>
      <c r="CH306" s="130">
        <f t="shared" ref="CH306" si="4860">Z306/Z312</f>
        <v>2.7781652485237365E-2</v>
      </c>
      <c r="CI306" s="128">
        <f t="shared" ref="CI306" si="4861">AA306/AA312</f>
        <v>3.4914481185860886E-2</v>
      </c>
      <c r="CJ306" s="134">
        <f t="shared" ref="CJ306" si="4862">AB306/AB312</f>
        <v>2.7767475363607106E-2</v>
      </c>
      <c r="CK306" s="135">
        <f t="shared" ref="CK306" si="4863">AC306/AC312</f>
        <v>3.6008813731769583E-2</v>
      </c>
    </row>
    <row r="307" spans="1:89" x14ac:dyDescent="0.2">
      <c r="A307" s="136" t="s">
        <v>35</v>
      </c>
      <c r="B307" s="192">
        <v>0</v>
      </c>
      <c r="C307" s="176">
        <v>351</v>
      </c>
      <c r="D307" s="177">
        <v>4</v>
      </c>
      <c r="E307" s="178">
        <v>272</v>
      </c>
      <c r="F307" s="175">
        <v>18</v>
      </c>
      <c r="G307" s="179">
        <v>629</v>
      </c>
      <c r="H307" s="177">
        <v>73</v>
      </c>
      <c r="I307" s="178">
        <v>696</v>
      </c>
      <c r="J307" s="175">
        <v>41</v>
      </c>
      <c r="K307" s="176">
        <v>41</v>
      </c>
      <c r="L307" s="177">
        <v>542</v>
      </c>
      <c r="M307" s="175">
        <v>85</v>
      </c>
      <c r="N307" s="180">
        <v>428</v>
      </c>
      <c r="O307" s="193">
        <v>201</v>
      </c>
      <c r="P307" s="175">
        <v>127</v>
      </c>
      <c r="Q307" s="176">
        <v>149</v>
      </c>
      <c r="R307" s="177">
        <v>156</v>
      </c>
      <c r="S307" s="178">
        <v>75</v>
      </c>
      <c r="T307" s="175">
        <v>28</v>
      </c>
      <c r="U307" s="179">
        <v>12</v>
      </c>
      <c r="V307" s="177">
        <v>130</v>
      </c>
      <c r="W307" s="194">
        <v>18</v>
      </c>
      <c r="X307" s="175">
        <v>58</v>
      </c>
      <c r="Y307" s="179">
        <v>12</v>
      </c>
      <c r="Z307" s="177">
        <v>44</v>
      </c>
      <c r="AA307" s="175">
        <v>35</v>
      </c>
      <c r="AB307" s="156">
        <f t="shared" si="4372"/>
        <v>1649</v>
      </c>
      <c r="AC307" s="157">
        <f t="shared" si="4373"/>
        <v>2576</v>
      </c>
      <c r="BI307" s="136" t="s">
        <v>35</v>
      </c>
      <c r="BJ307" s="128">
        <f>B307/B312</f>
        <v>0</v>
      </c>
      <c r="BK307" s="129">
        <f t="shared" ref="BK307" si="4864">C307/C312</f>
        <v>1.370290845207886E-2</v>
      </c>
      <c r="BL307" s="130">
        <f t="shared" ref="BL307" si="4865">D307/D312</f>
        <v>2.9293299157817648E-4</v>
      </c>
      <c r="BM307" s="131">
        <f t="shared" ref="BM307" si="4866">E307/E312</f>
        <v>2.1583875575305507E-2</v>
      </c>
      <c r="BN307" s="128">
        <f t="shared" ref="BN307" si="4867">F307/F312</f>
        <v>5.8420693908019868E-4</v>
      </c>
      <c r="BO307" s="129">
        <f t="shared" ref="BO307" si="4868">G307/G312</f>
        <v>2.7912136676281341E-2</v>
      </c>
      <c r="BP307" s="130">
        <f t="shared" ref="BP307" si="4869">H307/H312</f>
        <v>1.7317044241489741E-3</v>
      </c>
      <c r="BQ307" s="131">
        <f t="shared" ref="BQ307" si="4870">I307/I312</f>
        <v>1.6427880189770341E-2</v>
      </c>
      <c r="BR307" s="128">
        <f t="shared" ref="BR307" si="4871">J307/J312</f>
        <v>6.6807886589538863E-3</v>
      </c>
      <c r="BS307" s="129">
        <f t="shared" ref="BS307" si="4872">K307/K312</f>
        <v>5.7975113122171948E-3</v>
      </c>
      <c r="BT307" s="130">
        <f t="shared" ref="BT307" si="4873">L307/L312</f>
        <v>2.5517890772128061E-2</v>
      </c>
      <c r="BU307" s="128">
        <f t="shared" ref="BU307" si="4874">M307/M312</f>
        <v>3.5244848032508188E-3</v>
      </c>
      <c r="BV307" s="132">
        <f t="shared" ref="BV307" si="4875">N307/N312</f>
        <v>1.0452536205338609E-2</v>
      </c>
      <c r="BW307" s="133">
        <f t="shared" ref="BW307" si="4876">O307/O312</f>
        <v>4.5357102561209527E-3</v>
      </c>
      <c r="BX307" s="128">
        <f t="shared" ref="BX307" si="4877">P307/P312</f>
        <v>5.7729896813491525E-3</v>
      </c>
      <c r="BY307" s="129">
        <f t="shared" ref="BY307" si="4878">Q307/Q312</f>
        <v>6.2400536058296336E-3</v>
      </c>
      <c r="BZ307" s="130">
        <f t="shared" ref="BZ307" si="4879">R307/R312</f>
        <v>6.2352612014868703E-3</v>
      </c>
      <c r="CA307" s="131">
        <f t="shared" ref="CA307" si="4880">S307/S312</f>
        <v>2.7270743945894843E-3</v>
      </c>
      <c r="CB307" s="128">
        <f t="shared" ref="CB307" si="4881">T307/T312</f>
        <v>3.9553609266845596E-3</v>
      </c>
      <c r="CC307" s="129">
        <f t="shared" ref="CC307" si="4882">U307/U312</f>
        <v>1.4157621519584711E-3</v>
      </c>
      <c r="CD307" s="130">
        <f t="shared" ref="CD307" si="4883">V307/V312</f>
        <v>5.7150393458478043E-3</v>
      </c>
      <c r="CE307" s="131">
        <f t="shared" ref="CE307" si="4884">W307/W312</f>
        <v>6.1201591241372274E-4</v>
      </c>
      <c r="CF307" s="128">
        <f t="shared" ref="CF307" si="4885">X307/X312</f>
        <v>2.5729748913139918E-3</v>
      </c>
      <c r="CG307" s="129">
        <f t="shared" ref="CG307" si="4886">Y307/Y312</f>
        <v>8.2366668954629693E-4</v>
      </c>
      <c r="CH307" s="130">
        <f t="shared" ref="CH307" si="4887">Z307/Z312</f>
        <v>1.0229227693309155E-3</v>
      </c>
      <c r="CI307" s="128">
        <f t="shared" ref="CI307" si="4888">AA307/AA312</f>
        <v>7.9817559863169893E-4</v>
      </c>
      <c r="CJ307" s="134">
        <f t="shared" ref="CJ307" si="4889">AB307/AB312</f>
        <v>5.0544835936182928E-3</v>
      </c>
      <c r="CK307" s="135">
        <f t="shared" ref="CK307" si="4890">AC307/AC312</f>
        <v>7.8943578019607177E-3</v>
      </c>
    </row>
    <row r="308" spans="1:89" x14ac:dyDescent="0.2">
      <c r="A308" s="145" t="s">
        <v>36</v>
      </c>
      <c r="B308" s="189"/>
      <c r="C308" s="183"/>
      <c r="D308" s="184"/>
      <c r="E308" s="185"/>
      <c r="F308" s="182"/>
      <c r="G308" s="186"/>
      <c r="H308" s="184"/>
      <c r="I308" s="185"/>
      <c r="J308" s="182"/>
      <c r="K308" s="186"/>
      <c r="L308" s="184"/>
      <c r="M308" s="182"/>
      <c r="N308" s="187"/>
      <c r="O308" s="190"/>
      <c r="P308" s="182"/>
      <c r="Q308" s="186"/>
      <c r="R308" s="184"/>
      <c r="S308" s="185"/>
      <c r="T308" s="182"/>
      <c r="U308" s="186"/>
      <c r="V308" s="184"/>
      <c r="W308" s="185"/>
      <c r="X308" s="182"/>
      <c r="Y308" s="186"/>
      <c r="Z308" s="184"/>
      <c r="AA308" s="182"/>
      <c r="AB308" s="156">
        <f t="shared" si="4372"/>
        <v>0</v>
      </c>
      <c r="AC308" s="157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2">
      <c r="A309" s="136" t="s">
        <v>37</v>
      </c>
      <c r="B309" s="58"/>
      <c r="C309" s="59"/>
      <c r="D309" s="138"/>
      <c r="E309" s="139"/>
      <c r="F309" s="137"/>
      <c r="G309" s="140"/>
      <c r="H309" s="138"/>
      <c r="I309" s="139"/>
      <c r="J309" s="137"/>
      <c r="K309" s="140"/>
      <c r="L309" s="138"/>
      <c r="M309" s="137"/>
      <c r="N309" s="141"/>
      <c r="O309" s="142"/>
      <c r="P309" s="137"/>
      <c r="Q309" s="140"/>
      <c r="R309" s="138"/>
      <c r="S309" s="139"/>
      <c r="T309" s="137"/>
      <c r="U309" s="140"/>
      <c r="V309" s="138"/>
      <c r="W309" s="139"/>
      <c r="X309" s="137"/>
      <c r="Y309" s="140"/>
      <c r="Z309" s="143"/>
      <c r="AA309" s="144"/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29" t="s">
        <v>13</v>
      </c>
      <c r="B312" s="20">
        <f>SUM(B289:B311)</f>
        <v>28900</v>
      </c>
      <c r="C312" s="21">
        <f t="shared" ref="C312:AA312" si="5001">SUM(C289:C311)</f>
        <v>25615</v>
      </c>
      <c r="D312" s="20">
        <f t="shared" si="5001"/>
        <v>13655</v>
      </c>
      <c r="E312" s="21">
        <f t="shared" si="5001"/>
        <v>12602</v>
      </c>
      <c r="F312" s="20">
        <f t="shared" si="5001"/>
        <v>30811</v>
      </c>
      <c r="G312" s="21">
        <f t="shared" si="5001"/>
        <v>22535</v>
      </c>
      <c r="H312" s="20">
        <f t="shared" si="5001"/>
        <v>42155</v>
      </c>
      <c r="I312" s="21">
        <f t="shared" si="5001"/>
        <v>42367</v>
      </c>
      <c r="J312" s="20">
        <f t="shared" si="5001"/>
        <v>6137</v>
      </c>
      <c r="K312" s="21">
        <f t="shared" si="5001"/>
        <v>7072</v>
      </c>
      <c r="L312" s="20">
        <f t="shared" si="5001"/>
        <v>21240</v>
      </c>
      <c r="M312" s="21">
        <f t="shared" si="5001"/>
        <v>24117</v>
      </c>
      <c r="N312" s="20">
        <f t="shared" si="5001"/>
        <v>40947</v>
      </c>
      <c r="O312" s="21">
        <f t="shared" si="5001"/>
        <v>44315</v>
      </c>
      <c r="P312" s="20">
        <f t="shared" si="5001"/>
        <v>21999</v>
      </c>
      <c r="Q312" s="21">
        <f t="shared" si="5001"/>
        <v>23878</v>
      </c>
      <c r="R312" s="20">
        <f t="shared" si="5001"/>
        <v>25019</v>
      </c>
      <c r="S312" s="21">
        <f t="shared" si="5001"/>
        <v>27502</v>
      </c>
      <c r="T312" s="20">
        <f t="shared" si="5001"/>
        <v>7079</v>
      </c>
      <c r="U312" s="21">
        <f t="shared" si="5001"/>
        <v>8476</v>
      </c>
      <c r="V312" s="20">
        <f t="shared" si="5001"/>
        <v>22747</v>
      </c>
      <c r="W312" s="21">
        <f t="shared" si="5001"/>
        <v>29411</v>
      </c>
      <c r="X312" s="20">
        <f t="shared" si="5001"/>
        <v>22542</v>
      </c>
      <c r="Y312" s="21">
        <f t="shared" si="5001"/>
        <v>14569</v>
      </c>
      <c r="Z312" s="20">
        <f t="shared" si="5001"/>
        <v>43014</v>
      </c>
      <c r="AA312" s="21">
        <f t="shared" si="5001"/>
        <v>43850</v>
      </c>
      <c r="AB312" s="160">
        <f t="shared" ref="AB312:AC312" si="5002">SUM(AB288:AB311)</f>
        <v>326245</v>
      </c>
      <c r="AC312" s="161">
        <f t="shared" si="5002"/>
        <v>326309</v>
      </c>
      <c r="BI312" s="229" t="s">
        <v>13</v>
      </c>
      <c r="BJ312" s="154">
        <f>SUM(BJ288:BJ311)</f>
        <v>1.0000000000000004</v>
      </c>
      <c r="BK312" s="155">
        <f t="shared" ref="BK312:CK312" si="5003">SUM(BK288:BK311)</f>
        <v>1</v>
      </c>
      <c r="BL312" s="154">
        <f t="shared" si="5003"/>
        <v>0.99999999999999989</v>
      </c>
      <c r="BM312" s="155">
        <f t="shared" si="5003"/>
        <v>1</v>
      </c>
      <c r="BN312" s="154">
        <f t="shared" si="5003"/>
        <v>1</v>
      </c>
      <c r="BO312" s="155">
        <f t="shared" si="5003"/>
        <v>1</v>
      </c>
      <c r="BP312" s="154">
        <f t="shared" si="5003"/>
        <v>0.99999999999999989</v>
      </c>
      <c r="BQ312" s="155">
        <f t="shared" si="5003"/>
        <v>1</v>
      </c>
      <c r="BR312" s="154">
        <f t="shared" si="5003"/>
        <v>1</v>
      </c>
      <c r="BS312" s="155">
        <f t="shared" si="5003"/>
        <v>1</v>
      </c>
      <c r="BT312" s="154">
        <f t="shared" si="5003"/>
        <v>1</v>
      </c>
      <c r="BU312" s="155">
        <f t="shared" si="5003"/>
        <v>1</v>
      </c>
      <c r="BV312" s="154">
        <f t="shared" si="5003"/>
        <v>0.99999999999999989</v>
      </c>
      <c r="BW312" s="155">
        <f t="shared" si="5003"/>
        <v>1</v>
      </c>
      <c r="BX312" s="154">
        <f t="shared" si="5003"/>
        <v>1</v>
      </c>
      <c r="BY312" s="155">
        <f t="shared" si="5003"/>
        <v>1.0000000000000002</v>
      </c>
      <c r="BZ312" s="154">
        <f t="shared" si="5003"/>
        <v>0.99999999999999989</v>
      </c>
      <c r="CA312" s="155">
        <f t="shared" si="5003"/>
        <v>1</v>
      </c>
      <c r="CB312" s="154">
        <f t="shared" si="5003"/>
        <v>0.99999999999999989</v>
      </c>
      <c r="CC312" s="155">
        <f t="shared" si="5003"/>
        <v>0.99999999999999989</v>
      </c>
      <c r="CD312" s="154">
        <f t="shared" si="5003"/>
        <v>1</v>
      </c>
      <c r="CE312" s="155">
        <f t="shared" si="5003"/>
        <v>1</v>
      </c>
      <c r="CF312" s="154">
        <f t="shared" si="5003"/>
        <v>1</v>
      </c>
      <c r="CG312" s="155">
        <f t="shared" si="5003"/>
        <v>1.0000000000000002</v>
      </c>
      <c r="CH312" s="154">
        <f t="shared" si="5003"/>
        <v>1</v>
      </c>
      <c r="CI312" s="155">
        <f t="shared" si="5003"/>
        <v>1</v>
      </c>
      <c r="CJ312" s="154">
        <f t="shared" si="5003"/>
        <v>1</v>
      </c>
      <c r="CK312" s="155">
        <f t="shared" si="5003"/>
        <v>1</v>
      </c>
    </row>
    <row r="313" spans="1:89" ht="13.5" thickTop="1" x14ac:dyDescent="0.2">
      <c r="A313" s="173"/>
    </row>
    <row r="315" spans="1:89" x14ac:dyDescent="0.2">
      <c r="A315" s="303">
        <f>+A284+1</f>
        <v>44845</v>
      </c>
      <c r="B315" s="303"/>
      <c r="C315" s="303"/>
      <c r="D315" s="303"/>
      <c r="BI315" s="308">
        <f>+BI284+1</f>
        <v>44845</v>
      </c>
      <c r="BJ315" s="308"/>
      <c r="BK315" s="308"/>
      <c r="BL315" s="308"/>
    </row>
    <row r="316" spans="1:89" ht="13.5" thickBot="1" x14ac:dyDescent="0.25">
      <c r="AE316" s="232" t="s">
        <v>84</v>
      </c>
    </row>
    <row r="317" spans="1:89" ht="14.25" thickTop="1" thickBot="1" x14ac:dyDescent="0.25">
      <c r="A317" s="299" t="s">
        <v>0</v>
      </c>
      <c r="B317" s="301" t="s">
        <v>1</v>
      </c>
      <c r="C317" s="302"/>
      <c r="D317" s="301" t="s">
        <v>2</v>
      </c>
      <c r="E317" s="302"/>
      <c r="F317" s="301" t="s">
        <v>3</v>
      </c>
      <c r="G317" s="302"/>
      <c r="H317" s="301" t="s">
        <v>4</v>
      </c>
      <c r="I317" s="302"/>
      <c r="J317" s="301" t="s">
        <v>5</v>
      </c>
      <c r="K317" s="302"/>
      <c r="L317" s="301" t="s">
        <v>6</v>
      </c>
      <c r="M317" s="302"/>
      <c r="N317" s="301" t="s">
        <v>7</v>
      </c>
      <c r="O317" s="302"/>
      <c r="P317" s="301" t="s">
        <v>8</v>
      </c>
      <c r="Q317" s="302"/>
      <c r="R317" s="301" t="s">
        <v>9</v>
      </c>
      <c r="S317" s="302"/>
      <c r="T317" s="301" t="s">
        <v>10</v>
      </c>
      <c r="U317" s="302"/>
      <c r="V317" s="301" t="s">
        <v>11</v>
      </c>
      <c r="W317" s="302"/>
      <c r="X317" s="301" t="s">
        <v>12</v>
      </c>
      <c r="Y317" s="302"/>
      <c r="Z317" s="304" t="s">
        <v>40</v>
      </c>
      <c r="AA317" s="305"/>
      <c r="AB317" s="306" t="s">
        <v>41</v>
      </c>
      <c r="AC317" s="307"/>
      <c r="AE317" s="299" t="s">
        <v>0</v>
      </c>
      <c r="AF317" s="301" t="s">
        <v>1</v>
      </c>
      <c r="AG317" s="302"/>
      <c r="AH317" s="301" t="s">
        <v>2</v>
      </c>
      <c r="AI317" s="302"/>
      <c r="AJ317" s="301" t="s">
        <v>3</v>
      </c>
      <c r="AK317" s="302"/>
      <c r="AL317" s="301" t="s">
        <v>4</v>
      </c>
      <c r="AM317" s="302"/>
      <c r="AN317" s="301" t="s">
        <v>5</v>
      </c>
      <c r="AO317" s="302"/>
      <c r="AP317" s="301" t="s">
        <v>6</v>
      </c>
      <c r="AQ317" s="302"/>
      <c r="AR317" s="301" t="s">
        <v>7</v>
      </c>
      <c r="AS317" s="302"/>
      <c r="AT317" s="301" t="s">
        <v>8</v>
      </c>
      <c r="AU317" s="302"/>
      <c r="AV317" s="301" t="s">
        <v>9</v>
      </c>
      <c r="AW317" s="302"/>
      <c r="AX317" s="301" t="s">
        <v>10</v>
      </c>
      <c r="AY317" s="302"/>
      <c r="AZ317" s="301" t="s">
        <v>11</v>
      </c>
      <c r="BA317" s="302"/>
      <c r="BB317" s="301" t="s">
        <v>12</v>
      </c>
      <c r="BC317" s="302"/>
      <c r="BD317" s="304" t="s">
        <v>40</v>
      </c>
      <c r="BE317" s="305"/>
      <c r="BF317" s="306" t="s">
        <v>41</v>
      </c>
      <c r="BG317" s="307"/>
      <c r="BI317" s="299" t="s">
        <v>0</v>
      </c>
      <c r="BJ317" s="301" t="s">
        <v>1</v>
      </c>
      <c r="BK317" s="302"/>
      <c r="BL317" s="301" t="s">
        <v>2</v>
      </c>
      <c r="BM317" s="302"/>
      <c r="BN317" s="301" t="s">
        <v>3</v>
      </c>
      <c r="BO317" s="302"/>
      <c r="BP317" s="301" t="s">
        <v>4</v>
      </c>
      <c r="BQ317" s="302"/>
      <c r="BR317" s="301" t="s">
        <v>5</v>
      </c>
      <c r="BS317" s="302"/>
      <c r="BT317" s="301" t="s">
        <v>6</v>
      </c>
      <c r="BU317" s="302"/>
      <c r="BV317" s="301" t="s">
        <v>7</v>
      </c>
      <c r="BW317" s="302"/>
      <c r="BX317" s="301" t="s">
        <v>8</v>
      </c>
      <c r="BY317" s="302"/>
      <c r="BZ317" s="301" t="s">
        <v>9</v>
      </c>
      <c r="CA317" s="302"/>
      <c r="CB317" s="301" t="s">
        <v>10</v>
      </c>
      <c r="CC317" s="302"/>
      <c r="CD317" s="301" t="s">
        <v>11</v>
      </c>
      <c r="CE317" s="302"/>
      <c r="CF317" s="301" t="s">
        <v>12</v>
      </c>
      <c r="CG317" s="302"/>
      <c r="CH317" s="304" t="s">
        <v>40</v>
      </c>
      <c r="CI317" s="305"/>
      <c r="CJ317" s="301" t="s">
        <v>41</v>
      </c>
      <c r="CK317" s="302"/>
    </row>
    <row r="318" spans="1:89" ht="15" thickTop="1" thickBot="1" x14ac:dyDescent="0.3">
      <c r="A318" s="300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0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0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3432</v>
      </c>
      <c r="AG319" s="172">
        <f t="shared" ref="AG319:AV320" si="5004">SUMIF($A$9:$A$32,$AE319,C$319:C$342)</f>
        <v>1338</v>
      </c>
      <c r="AH319" s="126">
        <f t="shared" si="5004"/>
        <v>1465</v>
      </c>
      <c r="AI319" s="166">
        <f t="shared" si="5004"/>
        <v>1126</v>
      </c>
      <c r="AJ319" s="125">
        <f t="shared" si="5004"/>
        <v>3220</v>
      </c>
      <c r="AK319" s="127">
        <f t="shared" si="5004"/>
        <v>1555</v>
      </c>
      <c r="AL319" s="126">
        <f t="shared" si="5004"/>
        <v>3890</v>
      </c>
      <c r="AM319" s="166">
        <f t="shared" si="5004"/>
        <v>2596</v>
      </c>
      <c r="AN319" s="125">
        <f t="shared" si="5004"/>
        <v>273</v>
      </c>
      <c r="AO319" s="127">
        <f t="shared" si="5004"/>
        <v>1055</v>
      </c>
      <c r="AP319" s="126">
        <f t="shared" si="5004"/>
        <v>1207</v>
      </c>
      <c r="AQ319" s="125">
        <f t="shared" si="5004"/>
        <v>3515</v>
      </c>
      <c r="AR319" s="165">
        <f t="shared" si="5004"/>
        <v>3173</v>
      </c>
      <c r="AS319" s="167">
        <f t="shared" si="5004"/>
        <v>4441</v>
      </c>
      <c r="AT319" s="125">
        <f t="shared" si="5004"/>
        <v>2434</v>
      </c>
      <c r="AU319" s="127">
        <f t="shared" si="5004"/>
        <v>2282</v>
      </c>
      <c r="AV319" s="126">
        <f t="shared" si="5004"/>
        <v>2720</v>
      </c>
      <c r="AW319" s="166">
        <f t="shared" ref="AW319:BE320" si="5005">SUMIF($A$9:$A$32,$AE319,S$319:S$342)</f>
        <v>1919</v>
      </c>
      <c r="AX319" s="125">
        <f t="shared" si="5005"/>
        <v>385</v>
      </c>
      <c r="AY319" s="127">
        <f t="shared" si="5005"/>
        <v>1529</v>
      </c>
      <c r="AZ319" s="126">
        <f t="shared" si="5005"/>
        <v>1076</v>
      </c>
      <c r="BA319" s="166">
        <f t="shared" si="5005"/>
        <v>3212</v>
      </c>
      <c r="BB319" s="125">
        <f t="shared" si="5005"/>
        <v>1989</v>
      </c>
      <c r="BC319" s="127">
        <f t="shared" si="5005"/>
        <v>1939</v>
      </c>
      <c r="BD319" s="170">
        <f t="shared" si="5005"/>
        <v>4043</v>
      </c>
      <c r="BE319" s="171">
        <f t="shared" si="5005"/>
        <v>2513</v>
      </c>
      <c r="BF319" s="156">
        <f>AF319+AH319+AJ319+AL319+AN319+AP319+AR319+AT319+AV319+AX319+AZ319+BB319+BD319</f>
        <v>29307</v>
      </c>
      <c r="BG319" s="157">
        <f>AG319+AI319+AK319+AM319+AO319+AQ319+AS319+AU319+AW319+AY319+BA319+BC319+BE319</f>
        <v>29020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75">
        <v>386</v>
      </c>
      <c r="C320" s="176">
        <v>0</v>
      </c>
      <c r="D320" s="177">
        <v>285</v>
      </c>
      <c r="E320" s="178">
        <v>8</v>
      </c>
      <c r="F320" s="175">
        <v>688</v>
      </c>
      <c r="G320" s="179">
        <v>6</v>
      </c>
      <c r="H320" s="177">
        <v>510</v>
      </c>
      <c r="I320" s="178">
        <v>67</v>
      </c>
      <c r="J320" s="175">
        <v>17</v>
      </c>
      <c r="K320" s="179">
        <v>29</v>
      </c>
      <c r="L320" s="177">
        <v>64</v>
      </c>
      <c r="M320" s="175">
        <v>113</v>
      </c>
      <c r="N320" s="180">
        <v>272</v>
      </c>
      <c r="O320" s="181">
        <v>173</v>
      </c>
      <c r="P320" s="175">
        <v>80</v>
      </c>
      <c r="Q320" s="179">
        <v>74</v>
      </c>
      <c r="R320" s="177">
        <v>37</v>
      </c>
      <c r="S320" s="178">
        <v>112</v>
      </c>
      <c r="T320" s="175">
        <v>3</v>
      </c>
      <c r="U320" s="179">
        <v>1</v>
      </c>
      <c r="V320" s="177">
        <v>15</v>
      </c>
      <c r="W320" s="178">
        <v>0</v>
      </c>
      <c r="X320" s="175">
        <v>3</v>
      </c>
      <c r="Y320" s="179">
        <v>0</v>
      </c>
      <c r="Z320" s="177">
        <v>0</v>
      </c>
      <c r="AA320" s="175">
        <v>0</v>
      </c>
      <c r="AB320" s="156">
        <f t="shared" ref="AB320:AB339" si="5033">B320+D320+F320+H320+J320+L320+N320+P320+R320+T320+V320+X320+Z320</f>
        <v>2360</v>
      </c>
      <c r="AC320" s="157">
        <f t="shared" ref="AC320:AC339" si="5034">C320+E320+G320+I320+K320+M320+O320+Q320+S320+U320+W320+Y320+AA320</f>
        <v>583</v>
      </c>
      <c r="AE320" s="237" t="str">
        <f>$AE$10</f>
        <v>08:00 - 08:59</v>
      </c>
      <c r="AF320" s="125">
        <f>SUMIF($A$9:$A$32,$AE320,B$319:B$342)</f>
        <v>2531</v>
      </c>
      <c r="AG320" s="176">
        <f t="shared" si="5004"/>
        <v>910</v>
      </c>
      <c r="AH320" s="177">
        <f t="shared" si="5004"/>
        <v>921</v>
      </c>
      <c r="AI320" s="178">
        <f t="shared" si="5004"/>
        <v>816</v>
      </c>
      <c r="AJ320" s="238">
        <f t="shared" si="5004"/>
        <v>2415</v>
      </c>
      <c r="AK320" s="179">
        <f t="shared" si="5004"/>
        <v>1075</v>
      </c>
      <c r="AL320" s="177">
        <f t="shared" si="5004"/>
        <v>3190</v>
      </c>
      <c r="AM320" s="178">
        <f t="shared" si="5004"/>
        <v>2002</v>
      </c>
      <c r="AN320" s="238">
        <f t="shared" si="5004"/>
        <v>235</v>
      </c>
      <c r="AO320" s="179">
        <f t="shared" si="5004"/>
        <v>925</v>
      </c>
      <c r="AP320" s="177">
        <f t="shared" si="5004"/>
        <v>1007</v>
      </c>
      <c r="AQ320" s="238">
        <f t="shared" si="5004"/>
        <v>3113</v>
      </c>
      <c r="AR320" s="180">
        <f t="shared" si="5004"/>
        <v>2333</v>
      </c>
      <c r="AS320" s="181">
        <f t="shared" si="5004"/>
        <v>3922</v>
      </c>
      <c r="AT320" s="238">
        <f t="shared" si="5004"/>
        <v>1857</v>
      </c>
      <c r="AU320" s="179">
        <f t="shared" si="5004"/>
        <v>2027</v>
      </c>
      <c r="AV320" s="177">
        <f t="shared" si="5004"/>
        <v>2185</v>
      </c>
      <c r="AW320" s="178">
        <f t="shared" si="5005"/>
        <v>1631</v>
      </c>
      <c r="AX320" s="238">
        <f t="shared" si="5005"/>
        <v>302</v>
      </c>
      <c r="AY320" s="179">
        <f t="shared" si="5005"/>
        <v>1265</v>
      </c>
      <c r="AZ320" s="177">
        <f t="shared" si="5005"/>
        <v>888</v>
      </c>
      <c r="BA320" s="178">
        <f t="shared" si="5005"/>
        <v>2556</v>
      </c>
      <c r="BB320" s="238">
        <f t="shared" si="5005"/>
        <v>1585</v>
      </c>
      <c r="BC320" s="179">
        <f t="shared" si="5005"/>
        <v>1798</v>
      </c>
      <c r="BD320" s="177">
        <f t="shared" si="5005"/>
        <v>3255</v>
      </c>
      <c r="BE320" s="238">
        <f t="shared" si="5005"/>
        <v>2274</v>
      </c>
      <c r="BF320" s="158">
        <f>SUM(AF320,AH320,AJ320,AL320,AN320,AP320,AR320,AT320,AV320,AX320,AZ320,BB320,BD320)</f>
        <v>22704</v>
      </c>
      <c r="BG320" s="159">
        <f>SUM(AG320,AI320,AK320,AM320,AO320,AQ320,AS320,AU320,AW320,AY320,BA320,BC320,BE320)</f>
        <v>24314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2.1131459924371616E-2</v>
      </c>
      <c r="BM320" s="131">
        <f t="shared" ref="BM320" si="5037">E320/E343</f>
        <v>6.2247121070650485E-4</v>
      </c>
      <c r="BN320" s="128">
        <f t="shared" ref="BN320" si="5038">F320/F343</f>
        <v>2.5085685116312987E-2</v>
      </c>
      <c r="BO320" s="129">
        <f t="shared" ref="BO320" si="5039">G320/G343</f>
        <v>2.5073129962390308E-4</v>
      </c>
      <c r="BP320" s="130">
        <f t="shared" ref="BP320" si="5040">H320/H343</f>
        <v>1.2967530321137075E-2</v>
      </c>
      <c r="BQ320" s="131">
        <f t="shared" ref="BQ320" si="5041">I320/I343</f>
        <v>1.5570532186846386E-3</v>
      </c>
      <c r="BR320" s="128">
        <f t="shared" ref="BR320" si="5042">J320/J343</f>
        <v>2.634433596776693E-3</v>
      </c>
      <c r="BS320" s="129">
        <f t="shared" ref="BS320" si="5043">K320/K343</f>
        <v>4.0457589285714289E-3</v>
      </c>
      <c r="BT320" s="130">
        <f t="shared" ref="BT320" si="5044">L320/L343</f>
        <v>2.6101141924959217E-3</v>
      </c>
      <c r="BU320" s="128">
        <f t="shared" ref="BU320" si="5045">M320/M343</f>
        <v>4.6880185861267838E-3</v>
      </c>
      <c r="BV320" s="132">
        <f t="shared" ref="BV320" si="5046">N320/N343</f>
        <v>6.3887257780387554E-3</v>
      </c>
      <c r="BW320" s="133">
        <f t="shared" ref="BW320" si="5047">O320/O343</f>
        <v>4.0607468957585147E-3</v>
      </c>
      <c r="BX320" s="128">
        <f t="shared" ref="BX320" si="5048">P320/P343</f>
        <v>3.4062845950779187E-3</v>
      </c>
      <c r="BY320" s="129">
        <f t="shared" ref="BY320" si="5049">Q320/Q343</f>
        <v>3.1496062992125984E-3</v>
      </c>
      <c r="BZ320" s="130">
        <f t="shared" ref="BZ320" si="5050">R320/R343</f>
        <v>1.4263685427910564E-3</v>
      </c>
      <c r="CA320" s="131">
        <f t="shared" ref="CA320" si="5051">S320/S343</f>
        <v>4.1660467192382086E-3</v>
      </c>
      <c r="CB320" s="128">
        <f t="shared" ref="CB320" si="5052">T320/T343</f>
        <v>3.7936267071320183E-4</v>
      </c>
      <c r="CC320" s="129">
        <f t="shared" ref="CC320" si="5053">U320/U343</f>
        <v>1.2017786323759164E-4</v>
      </c>
      <c r="CD320" s="130">
        <f t="shared" ref="CD320" si="5054">V320/V343</f>
        <v>5.8479532163742691E-4</v>
      </c>
      <c r="CE320" s="131">
        <f t="shared" ref="CE320" si="5055">W320/W343</f>
        <v>0</v>
      </c>
      <c r="CF320" s="128">
        <f t="shared" ref="CF320" si="5056">X320/X343</f>
        <v>1.3481328360221093E-4</v>
      </c>
      <c r="CG320" s="129">
        <f t="shared" ref="CG320" si="5057">Y320/Y343</f>
        <v>0</v>
      </c>
      <c r="CH320" s="130">
        <f t="shared" ref="CH320" si="5058">Z320/Z343</f>
        <v>0</v>
      </c>
      <c r="CI320" s="128">
        <f t="shared" ref="CI320" si="5059">AA320/AA343</f>
        <v>0</v>
      </c>
      <c r="CJ320" s="134">
        <f t="shared" ref="CJ320" si="5060">AB320/AB343</f>
        <v>7.2049408797965524E-3</v>
      </c>
      <c r="CK320" s="135">
        <f t="shared" ref="CK320" si="5061">AC320/AC343</f>
        <v>1.7854244440837527E-3</v>
      </c>
    </row>
    <row r="321" spans="1:89" ht="13.5" thickBot="1" x14ac:dyDescent="0.25">
      <c r="A321" s="145" t="s">
        <v>18</v>
      </c>
      <c r="B321" s="182">
        <v>1697</v>
      </c>
      <c r="C321" s="183">
        <v>238</v>
      </c>
      <c r="D321" s="184">
        <v>958</v>
      </c>
      <c r="E321" s="185">
        <v>212</v>
      </c>
      <c r="F321" s="182">
        <v>2506</v>
      </c>
      <c r="G321" s="186">
        <v>467</v>
      </c>
      <c r="H321" s="184">
        <v>2226</v>
      </c>
      <c r="I321" s="185">
        <v>884</v>
      </c>
      <c r="J321" s="182">
        <v>84</v>
      </c>
      <c r="K321" s="186">
        <v>277</v>
      </c>
      <c r="L321" s="184">
        <v>657</v>
      </c>
      <c r="M321" s="182">
        <v>1014</v>
      </c>
      <c r="N321" s="187">
        <v>1897</v>
      </c>
      <c r="O321" s="188">
        <v>1908</v>
      </c>
      <c r="P321" s="182">
        <v>876</v>
      </c>
      <c r="Q321" s="186">
        <v>1062</v>
      </c>
      <c r="R321" s="184">
        <v>1048</v>
      </c>
      <c r="S321" s="185">
        <v>1135</v>
      </c>
      <c r="T321" s="182">
        <v>147</v>
      </c>
      <c r="U321" s="186">
        <v>528</v>
      </c>
      <c r="V321" s="184">
        <v>746</v>
      </c>
      <c r="W321" s="185">
        <v>1482</v>
      </c>
      <c r="X321" s="182">
        <v>964</v>
      </c>
      <c r="Y321" s="186">
        <v>733</v>
      </c>
      <c r="Z321" s="184">
        <v>2176</v>
      </c>
      <c r="AA321" s="182">
        <v>1177</v>
      </c>
      <c r="AB321" s="156">
        <f t="shared" si="5033"/>
        <v>15982</v>
      </c>
      <c r="AC321" s="157">
        <f t="shared" si="5034"/>
        <v>11117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1.4170337738619677E-2</v>
      </c>
      <c r="BK321" s="129">
        <f t="shared" ref="BK321" si="5062">C321/C343</f>
        <v>8.7978707674109119E-3</v>
      </c>
      <c r="BL321" s="130">
        <f t="shared" ref="BL321" si="5063">D321/D343</f>
        <v>7.1031363535256173E-2</v>
      </c>
      <c r="BM321" s="131">
        <f t="shared" ref="BM321" si="5064">E321/E343</f>
        <v>1.6495487083722379E-2</v>
      </c>
      <c r="BN321" s="128">
        <f t="shared" ref="BN321" si="5065">F321/F343</f>
        <v>9.137314956610515E-2</v>
      </c>
      <c r="BO321" s="129">
        <f t="shared" ref="BO321" si="5066">G321/G343</f>
        <v>1.9515252820727122E-2</v>
      </c>
      <c r="BP321" s="130">
        <f t="shared" ref="BP321" si="5067">H321/H343</f>
        <v>5.6599455872257114E-2</v>
      </c>
      <c r="BQ321" s="131">
        <f t="shared" ref="BQ321" si="5068">I321/I343</f>
        <v>2.0543806646525681E-2</v>
      </c>
      <c r="BR321" s="128">
        <f t="shared" ref="BR321" si="5069">J321/J343</f>
        <v>1.3017201301720131E-2</v>
      </c>
      <c r="BS321" s="129">
        <f t="shared" ref="BS321" si="5070">K321/K343</f>
        <v>3.8643973214285712E-2</v>
      </c>
      <c r="BT321" s="130">
        <f t="shared" ref="BT321" si="5071">L321/L343</f>
        <v>2.6794453507340946E-2</v>
      </c>
      <c r="BU321" s="128">
        <f t="shared" ref="BU321" si="5072">M321/M343</f>
        <v>4.2067706604712908E-2</v>
      </c>
      <c r="BV321" s="132">
        <f t="shared" ref="BV321" si="5073">N321/N343</f>
        <v>4.4556664709336467E-2</v>
      </c>
      <c r="BW321" s="133">
        <f t="shared" ref="BW321" si="5074">O321/O343</f>
        <v>4.4785578480388707E-2</v>
      </c>
      <c r="BX321" s="128">
        <f t="shared" ref="BX321" si="5075">P321/P343</f>
        <v>3.7298816316103212E-2</v>
      </c>
      <c r="BY321" s="129">
        <f t="shared" ref="BY321" si="5076">Q321/Q343</f>
        <v>4.5201106618429451E-2</v>
      </c>
      <c r="BZ321" s="130">
        <f t="shared" ref="BZ321" si="5077">R321/R343</f>
        <v>4.0400925212027754E-2</v>
      </c>
      <c r="CA321" s="131">
        <f t="shared" ref="CA321" si="5078">S321/S343</f>
        <v>4.2218419877994344E-2</v>
      </c>
      <c r="CB321" s="128">
        <f t="shared" ref="CB321" si="5079">T321/T343</f>
        <v>1.8588770864946889E-2</v>
      </c>
      <c r="CC321" s="129">
        <f t="shared" ref="CC321" si="5080">U321/U343</f>
        <v>6.3453911789448383E-2</v>
      </c>
      <c r="CD321" s="130">
        <f t="shared" ref="CD321" si="5081">V321/V343</f>
        <v>2.9083820662768031E-2</v>
      </c>
      <c r="CE321" s="131">
        <f t="shared" ref="CE321" si="5082">W321/W343</f>
        <v>5.0176056338028172E-2</v>
      </c>
      <c r="CF321" s="128">
        <f t="shared" ref="CF321" si="5083">X321/X343</f>
        <v>4.332000179751045E-2</v>
      </c>
      <c r="CG321" s="129">
        <f t="shared" ref="CG321" si="5084">Y321/Y343</f>
        <v>5.2488363766559257E-2</v>
      </c>
      <c r="CH321" s="130">
        <f t="shared" ref="CH321" si="5085">Z321/Z343</f>
        <v>5.270551760887468E-2</v>
      </c>
      <c r="CI321" s="128">
        <f t="shared" ref="CI321" si="5086">AA321/AA343</f>
        <v>2.6999747665909665E-2</v>
      </c>
      <c r="CJ321" s="134">
        <f t="shared" ref="CJ321" si="5087">AB321/AB343</f>
        <v>4.879210387326631E-2</v>
      </c>
      <c r="CK321" s="135">
        <f t="shared" ref="CK321" si="5088">AC321/AC343</f>
        <v>3.4045563541816599E-2</v>
      </c>
    </row>
    <row r="322" spans="1:89" ht="14.25" thickTop="1" thickBot="1" x14ac:dyDescent="0.25">
      <c r="A322" s="136" t="s">
        <v>19</v>
      </c>
      <c r="B322" s="175">
        <v>2862</v>
      </c>
      <c r="C322" s="176">
        <v>1156</v>
      </c>
      <c r="D322" s="177">
        <v>1419</v>
      </c>
      <c r="E322" s="178">
        <v>840</v>
      </c>
      <c r="F322" s="175">
        <v>3068</v>
      </c>
      <c r="G322" s="179">
        <v>1410</v>
      </c>
      <c r="H322" s="177">
        <v>3393</v>
      </c>
      <c r="I322" s="178">
        <v>2006</v>
      </c>
      <c r="J322" s="175">
        <v>205</v>
      </c>
      <c r="K322" s="179">
        <v>769</v>
      </c>
      <c r="L322" s="177">
        <v>1227</v>
      </c>
      <c r="M322" s="175">
        <v>2489</v>
      </c>
      <c r="N322" s="180">
        <v>3168</v>
      </c>
      <c r="O322" s="181">
        <v>4110</v>
      </c>
      <c r="P322" s="175">
        <v>1919</v>
      </c>
      <c r="Q322" s="179">
        <v>2060</v>
      </c>
      <c r="R322" s="177">
        <v>2228</v>
      </c>
      <c r="S322" s="178">
        <v>1818</v>
      </c>
      <c r="T322" s="175">
        <v>355</v>
      </c>
      <c r="U322" s="179">
        <v>1087</v>
      </c>
      <c r="V322" s="177">
        <v>1318</v>
      </c>
      <c r="W322" s="178">
        <v>2754</v>
      </c>
      <c r="X322" s="175">
        <v>1908</v>
      </c>
      <c r="Y322" s="179">
        <v>1440</v>
      </c>
      <c r="Z322" s="177">
        <v>3465</v>
      </c>
      <c r="AA322" s="175">
        <v>2542</v>
      </c>
      <c r="AB322" s="156">
        <f t="shared" si="5033"/>
        <v>26535</v>
      </c>
      <c r="AC322" s="157">
        <f t="shared" si="5034"/>
        <v>24481</v>
      </c>
      <c r="AE322" s="229" t="s">
        <v>13</v>
      </c>
      <c r="AF322" s="20">
        <f t="shared" ref="AF322:BG322" si="5089">SUM(AF319:AF321)</f>
        <v>5963</v>
      </c>
      <c r="AG322" s="21">
        <f t="shared" si="5089"/>
        <v>2248</v>
      </c>
      <c r="AH322" s="20">
        <f t="shared" si="5089"/>
        <v>2386</v>
      </c>
      <c r="AI322" s="21">
        <f t="shared" si="5089"/>
        <v>1942</v>
      </c>
      <c r="AJ322" s="20">
        <f t="shared" si="5089"/>
        <v>5635</v>
      </c>
      <c r="AK322" s="21">
        <f t="shared" si="5089"/>
        <v>2630</v>
      </c>
      <c r="AL322" s="20">
        <f t="shared" si="5089"/>
        <v>7080</v>
      </c>
      <c r="AM322" s="21">
        <f t="shared" si="5089"/>
        <v>4598</v>
      </c>
      <c r="AN322" s="20">
        <f t="shared" si="5089"/>
        <v>508</v>
      </c>
      <c r="AO322" s="21">
        <f t="shared" si="5089"/>
        <v>1980</v>
      </c>
      <c r="AP322" s="20">
        <f t="shared" si="5089"/>
        <v>2214</v>
      </c>
      <c r="AQ322" s="21">
        <f t="shared" si="5089"/>
        <v>6628</v>
      </c>
      <c r="AR322" s="20">
        <f t="shared" si="5089"/>
        <v>5506</v>
      </c>
      <c r="AS322" s="21">
        <f t="shared" si="5089"/>
        <v>8363</v>
      </c>
      <c r="AT322" s="20">
        <f t="shared" si="5089"/>
        <v>4291</v>
      </c>
      <c r="AU322" s="21">
        <f t="shared" si="5089"/>
        <v>4309</v>
      </c>
      <c r="AV322" s="20">
        <f t="shared" si="5089"/>
        <v>4905</v>
      </c>
      <c r="AW322" s="21">
        <f t="shared" si="5089"/>
        <v>3550</v>
      </c>
      <c r="AX322" s="20">
        <f t="shared" si="5089"/>
        <v>687</v>
      </c>
      <c r="AY322" s="21">
        <f t="shared" si="5089"/>
        <v>2794</v>
      </c>
      <c r="AZ322" s="20">
        <f t="shared" si="5089"/>
        <v>1964</v>
      </c>
      <c r="BA322" s="21">
        <f t="shared" si="5089"/>
        <v>5768</v>
      </c>
      <c r="BB322" s="20">
        <f t="shared" si="5089"/>
        <v>3574</v>
      </c>
      <c r="BC322" s="21">
        <f t="shared" si="5089"/>
        <v>3737</v>
      </c>
      <c r="BD322" s="20">
        <f t="shared" si="5089"/>
        <v>7298</v>
      </c>
      <c r="BE322" s="21">
        <f t="shared" si="5089"/>
        <v>4787</v>
      </c>
      <c r="BF322" s="160">
        <f t="shared" si="5089"/>
        <v>52011</v>
      </c>
      <c r="BG322" s="161">
        <f t="shared" si="5089"/>
        <v>53334</v>
      </c>
      <c r="BI322" s="136" t="s">
        <v>19</v>
      </c>
      <c r="BJ322" s="128">
        <f>B322/B343</f>
        <v>0.10506607929515419</v>
      </c>
      <c r="BK322" s="129">
        <f t="shared" ref="BK322" si="5090">C322/C343</f>
        <v>4.2732515155995861E-2</v>
      </c>
      <c r="BL322" s="130">
        <f t="shared" ref="BL322" si="5091">D322/D343</f>
        <v>0.105212426781345</v>
      </c>
      <c r="BM322" s="131">
        <f t="shared" ref="BM322" si="5092">E322/E343</f>
        <v>6.535947712418301E-2</v>
      </c>
      <c r="BN322" s="128">
        <f t="shared" ref="BN322" si="5093">F322/F343</f>
        <v>0.1118646539779771</v>
      </c>
      <c r="BO322" s="129">
        <f t="shared" ref="BO322" si="5094">G322/G343</f>
        <v>5.8921855411617215E-2</v>
      </c>
      <c r="BP322" s="130">
        <f t="shared" ref="BP322" si="5095">H322/H343</f>
        <v>8.6272216430623716E-2</v>
      </c>
      <c r="BQ322" s="131">
        <f t="shared" ref="BQ322" si="5096">I322/I343</f>
        <v>4.6618638159423659E-2</v>
      </c>
      <c r="BR322" s="128">
        <f t="shared" ref="BR322" si="5097">J322/J343</f>
        <v>3.176816984348365E-2</v>
      </c>
      <c r="BS322" s="129">
        <f t="shared" ref="BS322" si="5098">K322/K343</f>
        <v>0.10728236607142858</v>
      </c>
      <c r="BT322" s="130">
        <f t="shared" ref="BT322" si="5099">L322/L343</f>
        <v>5.0040783034257748E-2</v>
      </c>
      <c r="BU322" s="128">
        <f t="shared" ref="BU322" si="5100">M322/M343</f>
        <v>0.10326086956521739</v>
      </c>
      <c r="BV322" s="132">
        <f t="shared" ref="BV322" si="5101">N322/N343</f>
        <v>7.4409864944216086E-2</v>
      </c>
      <c r="BW322" s="133">
        <f t="shared" ref="BW322" si="5102">O322/O343</f>
        <v>9.6472079431025981E-2</v>
      </c>
      <c r="BX322" s="128">
        <f t="shared" ref="BX322" si="5103">P322/P343</f>
        <v>8.170825172443158E-2</v>
      </c>
      <c r="BY322" s="129">
        <f t="shared" ref="BY322" si="5104">Q322/Q343</f>
        <v>8.767822941051287E-2</v>
      </c>
      <c r="BZ322" s="130">
        <f t="shared" ref="BZ322" si="5105">R322/R343</f>
        <v>8.5890516576715495E-2</v>
      </c>
      <c r="CA322" s="131">
        <f t="shared" ref="CA322" si="5106">S322/S343</f>
        <v>6.7623865496205915E-2</v>
      </c>
      <c r="CB322" s="128">
        <f t="shared" ref="CB322" si="5107">T322/T343</f>
        <v>4.4891249367728883E-2</v>
      </c>
      <c r="CC322" s="129">
        <f t="shared" ref="CC322" si="5108">U322/U343</f>
        <v>0.13063333733926211</v>
      </c>
      <c r="CD322" s="130">
        <f t="shared" ref="CD322" si="5109">V322/V343</f>
        <v>5.1384015594541907E-2</v>
      </c>
      <c r="CE322" s="131">
        <f t="shared" ref="CE322" si="5110">W322/W343</f>
        <v>9.324214517876489E-2</v>
      </c>
      <c r="CF322" s="128">
        <f t="shared" ref="CF322" si="5111">X322/X343</f>
        <v>8.5741248371006162E-2</v>
      </c>
      <c r="CG322" s="129">
        <f t="shared" ref="CG322" si="5112">Y322/Y343</f>
        <v>0.10311493018259936</v>
      </c>
      <c r="CH322" s="130">
        <f t="shared" ref="CH322" si="5113">Z322/Z343</f>
        <v>8.3926754832146497E-2</v>
      </c>
      <c r="CI322" s="128">
        <f t="shared" ref="CI322" si="5114">AA322/AA343</f>
        <v>5.8312114330282383E-2</v>
      </c>
      <c r="CJ322" s="134">
        <f t="shared" ref="CJ322" si="5115">AB322/AB343</f>
        <v>8.1009790781949795E-2</v>
      </c>
      <c r="CK322" s="135">
        <f t="shared" ref="CK322" si="5116">AC322/AC343</f>
        <v>7.4972514263489443E-2</v>
      </c>
    </row>
    <row r="323" spans="1:89" ht="13.5" thickTop="1" x14ac:dyDescent="0.2">
      <c r="A323" s="145" t="s">
        <v>20</v>
      </c>
      <c r="B323" s="182">
        <v>3432</v>
      </c>
      <c r="C323" s="183">
        <v>1338</v>
      </c>
      <c r="D323" s="184">
        <v>1465</v>
      </c>
      <c r="E323" s="185">
        <v>1126</v>
      </c>
      <c r="F323" s="182">
        <v>3220</v>
      </c>
      <c r="G323" s="186">
        <v>1555</v>
      </c>
      <c r="H323" s="184">
        <v>3890</v>
      </c>
      <c r="I323" s="185">
        <v>2596</v>
      </c>
      <c r="J323" s="182">
        <v>273</v>
      </c>
      <c r="K323" s="186">
        <v>1055</v>
      </c>
      <c r="L323" s="184">
        <v>1207</v>
      </c>
      <c r="M323" s="182">
        <v>3515</v>
      </c>
      <c r="N323" s="187">
        <v>3173</v>
      </c>
      <c r="O323" s="188">
        <v>4441</v>
      </c>
      <c r="P323" s="182">
        <v>2434</v>
      </c>
      <c r="Q323" s="186">
        <v>2282</v>
      </c>
      <c r="R323" s="184">
        <v>2720</v>
      </c>
      <c r="S323" s="185">
        <v>1919</v>
      </c>
      <c r="T323" s="182">
        <v>385</v>
      </c>
      <c r="U323" s="186">
        <v>1529</v>
      </c>
      <c r="V323" s="184">
        <v>1076</v>
      </c>
      <c r="W323" s="185">
        <v>3212</v>
      </c>
      <c r="X323" s="182">
        <v>1989</v>
      </c>
      <c r="Y323" s="186">
        <v>1939</v>
      </c>
      <c r="Z323" s="184">
        <v>4043</v>
      </c>
      <c r="AA323" s="182">
        <v>2513</v>
      </c>
      <c r="AB323" s="156">
        <f t="shared" si="5033"/>
        <v>29307</v>
      </c>
      <c r="AC323" s="157">
        <f t="shared" si="5034"/>
        <v>29020</v>
      </c>
      <c r="BI323" s="145" t="s">
        <v>20</v>
      </c>
      <c r="BJ323" s="128">
        <f>B323/B343</f>
        <v>0.12599118942731277</v>
      </c>
      <c r="BK323" s="129">
        <f t="shared" ref="BK323" si="5117">C323/C343</f>
        <v>4.9460298684015969E-2</v>
      </c>
      <c r="BL323" s="130">
        <f t="shared" ref="BL323" si="5118">D323/D343</f>
        <v>0.10862311855861199</v>
      </c>
      <c r="BM323" s="131">
        <f t="shared" ref="BM323" si="5119">E323/E343</f>
        <v>8.7612822906940557E-2</v>
      </c>
      <c r="BN323" s="128">
        <f t="shared" ref="BN323" si="5120">F323/F343</f>
        <v>0.11740684022460439</v>
      </c>
      <c r="BO323" s="129">
        <f t="shared" ref="BO323" si="5121">G323/G343</f>
        <v>6.4981195152528204E-2</v>
      </c>
      <c r="BP323" s="130">
        <f t="shared" ref="BP323" si="5122">H323/H343</f>
        <v>9.8909201861221999E-2</v>
      </c>
      <c r="BQ323" s="131">
        <f t="shared" ref="BQ323" si="5123">I323/I343</f>
        <v>6.0330002323960026E-2</v>
      </c>
      <c r="BR323" s="128">
        <f t="shared" ref="BR323" si="5124">J323/J343</f>
        <v>4.230590423059042E-2</v>
      </c>
      <c r="BS323" s="129">
        <f t="shared" ref="BS323" si="5125">K323/K343</f>
        <v>0.14718191964285715</v>
      </c>
      <c r="BT323" s="130">
        <f t="shared" ref="BT323" si="5126">L323/L343</f>
        <v>4.9225122349102771E-2</v>
      </c>
      <c r="BU323" s="128">
        <f t="shared" ref="BU323" si="5127">M323/M343</f>
        <v>0.14582641885164288</v>
      </c>
      <c r="BV323" s="132">
        <f t="shared" ref="BV323" si="5128">N323/N343</f>
        <v>7.452730475631239E-2</v>
      </c>
      <c r="BW323" s="133">
        <f t="shared" ref="BW323" si="5129">O323/O343</f>
        <v>0.10424148534140788</v>
      </c>
      <c r="BX323" s="128">
        <f t="shared" ref="BX323" si="5130">P323/P343</f>
        <v>0.10363620880524568</v>
      </c>
      <c r="BY323" s="129">
        <f t="shared" ref="BY323" si="5131">Q323/Q343</f>
        <v>9.7127048308150665E-2</v>
      </c>
      <c r="BZ323" s="130">
        <f t="shared" ref="BZ323" si="5132">R323/R343</f>
        <v>0.10485736314572089</v>
      </c>
      <c r="CA323" s="131">
        <f t="shared" ref="CA323" si="5133">S323/S343</f>
        <v>7.1380746912661802E-2</v>
      </c>
      <c r="CB323" s="128">
        <f t="shared" ref="CB323" si="5134">T323/T343</f>
        <v>4.8684876074860897E-2</v>
      </c>
      <c r="CC323" s="129">
        <f t="shared" ref="CC323" si="5135">U323/U343</f>
        <v>0.1837519528902776</v>
      </c>
      <c r="CD323" s="130">
        <f t="shared" ref="CD323" si="5136">V323/V343</f>
        <v>4.1949317738791424E-2</v>
      </c>
      <c r="CE323" s="131">
        <f t="shared" ref="CE323" si="5137">W323/W343</f>
        <v>0.10874864572047671</v>
      </c>
      <c r="CF323" s="128">
        <f t="shared" ref="CF323" si="5138">X323/X343</f>
        <v>8.9381207028265852E-2</v>
      </c>
      <c r="CG323" s="129">
        <f t="shared" ref="CG323" si="5139">Y323/Y343</f>
        <v>0.13884711779448622</v>
      </c>
      <c r="CH323" s="130">
        <f t="shared" ref="CH323" si="5140">Z323/Z343</f>
        <v>9.7926657947003823E-2</v>
      </c>
      <c r="CI323" s="128">
        <f t="shared" ref="CI323" si="5141">AA323/AA343</f>
        <v>5.7646869910306701E-2</v>
      </c>
      <c r="CJ323" s="134">
        <f t="shared" ref="CJ323" si="5142">AB323/AB343</f>
        <v>8.9472543374659985E-2</v>
      </c>
      <c r="CK323" s="135">
        <f t="shared" ref="CK323" si="5143">AC323/AC343</f>
        <v>8.8873100115455406E-2</v>
      </c>
    </row>
    <row r="324" spans="1:89" ht="13.5" thickBot="1" x14ac:dyDescent="0.25">
      <c r="A324" s="136" t="s">
        <v>21</v>
      </c>
      <c r="B324" s="175">
        <v>2531</v>
      </c>
      <c r="C324" s="176">
        <v>910</v>
      </c>
      <c r="D324" s="177">
        <v>921</v>
      </c>
      <c r="E324" s="178">
        <v>816</v>
      </c>
      <c r="F324" s="175">
        <v>2415</v>
      </c>
      <c r="G324" s="179">
        <v>1075</v>
      </c>
      <c r="H324" s="177">
        <v>3190</v>
      </c>
      <c r="I324" s="178">
        <v>2002</v>
      </c>
      <c r="J324" s="175">
        <v>235</v>
      </c>
      <c r="K324" s="179">
        <v>925</v>
      </c>
      <c r="L324" s="177">
        <v>1007</v>
      </c>
      <c r="M324" s="175">
        <v>3113</v>
      </c>
      <c r="N324" s="180">
        <v>2333</v>
      </c>
      <c r="O324" s="181">
        <v>3922</v>
      </c>
      <c r="P324" s="175">
        <v>1857</v>
      </c>
      <c r="Q324" s="179">
        <v>2027</v>
      </c>
      <c r="R324" s="177">
        <v>2185</v>
      </c>
      <c r="S324" s="178">
        <v>1631</v>
      </c>
      <c r="T324" s="175">
        <v>302</v>
      </c>
      <c r="U324" s="179">
        <v>1265</v>
      </c>
      <c r="V324" s="177">
        <v>888</v>
      </c>
      <c r="W324" s="178">
        <v>2556</v>
      </c>
      <c r="X324" s="175">
        <v>1585</v>
      </c>
      <c r="Y324" s="179">
        <v>1798</v>
      </c>
      <c r="Z324" s="177">
        <v>3255</v>
      </c>
      <c r="AA324" s="175">
        <v>2274</v>
      </c>
      <c r="AB324" s="156">
        <f t="shared" si="5033"/>
        <v>22704</v>
      </c>
      <c r="AC324" s="157">
        <f t="shared" si="5034"/>
        <v>24314</v>
      </c>
      <c r="AE324" s="232" t="s">
        <v>85</v>
      </c>
      <c r="BI324" s="136" t="s">
        <v>21</v>
      </c>
      <c r="BJ324" s="128">
        <f>B324/B343</f>
        <v>9.2914831130690156E-2</v>
      </c>
      <c r="BK324" s="129">
        <f t="shared" ref="BK324" si="5144">C324/C343</f>
        <v>3.3638917640100546E-2</v>
      </c>
      <c r="BL324" s="130">
        <f t="shared" ref="BL324" si="5145">D324/D343</f>
        <v>6.8287981018758812E-2</v>
      </c>
      <c r="BM324" s="131">
        <f t="shared" ref="BM324" si="5146">E324/E343</f>
        <v>6.3492063492063489E-2</v>
      </c>
      <c r="BN324" s="128">
        <f t="shared" ref="BN324" si="5147">F324/F343</f>
        <v>8.8055130168453288E-2</v>
      </c>
      <c r="BO324" s="129">
        <f t="shared" ref="BO324" si="5148">G324/G343</f>
        <v>4.4922691182615965E-2</v>
      </c>
      <c r="BP324" s="130">
        <f t="shared" ref="BP324" si="5149">H324/H343</f>
        <v>8.1110630832210331E-2</v>
      </c>
      <c r="BQ324" s="131">
        <f t="shared" ref="BQ324" si="5150">I324/I343</f>
        <v>4.652567975830816E-2</v>
      </c>
      <c r="BR324" s="128">
        <f t="shared" ref="BR324" si="5151">J324/J343</f>
        <v>3.6417170308383699E-2</v>
      </c>
      <c r="BS324" s="129">
        <f t="shared" ref="BS324" si="5152">K324/K343</f>
        <v>0.12904575892857142</v>
      </c>
      <c r="BT324" s="130">
        <f t="shared" ref="BT324" si="5153">L324/L343</f>
        <v>4.1068515497553019E-2</v>
      </c>
      <c r="BU324" s="128">
        <f t="shared" ref="BU324" si="5154">M324/M343</f>
        <v>0.12914868901427148</v>
      </c>
      <c r="BV324" s="132">
        <f t="shared" ref="BV324" si="5155">N324/N343</f>
        <v>5.4797416324133881E-2</v>
      </c>
      <c r="BW324" s="133">
        <f t="shared" ref="BW324" si="5156">O324/O343</f>
        <v>9.2059244654132344E-2</v>
      </c>
      <c r="BX324" s="128">
        <f t="shared" ref="BX324" si="5157">P324/P343</f>
        <v>7.9068381163246187E-2</v>
      </c>
      <c r="BY324" s="129">
        <f t="shared" ref="BY324" si="5158">Q324/Q343</f>
        <v>8.6273675250053208E-2</v>
      </c>
      <c r="BZ324" s="130">
        <f t="shared" ref="BZ324" si="5159">R324/R343</f>
        <v>8.4232845026985345E-2</v>
      </c>
      <c r="CA324" s="131">
        <f t="shared" ref="CA324" si="5160">S324/S343</f>
        <v>6.0668055348906416E-2</v>
      </c>
      <c r="CB324" s="128">
        <f t="shared" ref="CB324" si="5161">T324/T343</f>
        <v>3.8189175518462314E-2</v>
      </c>
      <c r="CC324" s="129">
        <f t="shared" ref="CC324" si="5162">U324/U343</f>
        <v>0.15202499699555341</v>
      </c>
      <c r="CD324" s="130">
        <f t="shared" ref="CD324" si="5163">V324/V343</f>
        <v>3.4619883040935676E-2</v>
      </c>
      <c r="CE324" s="131">
        <f t="shared" ref="CE324" si="5164">W324/W343</f>
        <v>8.6538461538461536E-2</v>
      </c>
      <c r="CF324" s="128">
        <f t="shared" ref="CF324" si="5165">X324/X343</f>
        <v>7.1226351503168112E-2</v>
      </c>
      <c r="CG324" s="129">
        <f t="shared" ref="CG324" si="5166">Y324/Y343</f>
        <v>0.12875044754744003</v>
      </c>
      <c r="CH324" s="130">
        <f t="shared" ref="CH324" si="5167">Z324/Z343</f>
        <v>7.8840284842319433E-2</v>
      </c>
      <c r="CI324" s="128">
        <f t="shared" ref="CI324" si="5168">AA324/AA343</f>
        <v>5.2164338311196753E-2</v>
      </c>
      <c r="CJ324" s="134">
        <f t="shared" ref="CJ324" si="5169">AB324/AB343</f>
        <v>6.9313973616483435E-2</v>
      </c>
      <c r="CK324" s="135">
        <f t="shared" ref="CK324" si="5170">AC324/AC343</f>
        <v>7.446108050334882E-2</v>
      </c>
    </row>
    <row r="325" spans="1:89" ht="14.25" thickTop="1" thickBot="1" x14ac:dyDescent="0.25">
      <c r="A325" s="145" t="s">
        <v>22</v>
      </c>
      <c r="B325" s="182">
        <v>1782</v>
      </c>
      <c r="C325" s="183">
        <v>1251</v>
      </c>
      <c r="D325" s="184">
        <v>758</v>
      </c>
      <c r="E325" s="185">
        <v>726</v>
      </c>
      <c r="F325" s="182">
        <v>1932</v>
      </c>
      <c r="G325" s="186">
        <v>882</v>
      </c>
      <c r="H325" s="184">
        <v>2710</v>
      </c>
      <c r="I325" s="185">
        <v>1946</v>
      </c>
      <c r="J325" s="182">
        <v>253</v>
      </c>
      <c r="K325" s="186">
        <v>831</v>
      </c>
      <c r="L325" s="184">
        <v>723</v>
      </c>
      <c r="M325" s="182">
        <v>2255</v>
      </c>
      <c r="N325" s="187">
        <v>1950</v>
      </c>
      <c r="O325" s="188">
        <v>3246</v>
      </c>
      <c r="P325" s="182">
        <v>1181</v>
      </c>
      <c r="Q325" s="186">
        <v>1342</v>
      </c>
      <c r="R325" s="184">
        <v>1748</v>
      </c>
      <c r="S325" s="185">
        <v>1321</v>
      </c>
      <c r="T325" s="182">
        <v>233</v>
      </c>
      <c r="U325" s="186">
        <v>582</v>
      </c>
      <c r="V325" s="184">
        <v>755</v>
      </c>
      <c r="W325" s="185">
        <v>2220</v>
      </c>
      <c r="X325" s="182">
        <v>1143</v>
      </c>
      <c r="Y325" s="186">
        <v>994</v>
      </c>
      <c r="Z325" s="184">
        <v>2609</v>
      </c>
      <c r="AA325" s="182">
        <v>2223</v>
      </c>
      <c r="AB325" s="156">
        <f t="shared" si="5033"/>
        <v>17777</v>
      </c>
      <c r="AC325" s="157">
        <f t="shared" si="5034"/>
        <v>19819</v>
      </c>
      <c r="AE325" s="299" t="s">
        <v>0</v>
      </c>
      <c r="AF325" s="301" t="s">
        <v>1</v>
      </c>
      <c r="AG325" s="302"/>
      <c r="AH325" s="301" t="s">
        <v>2</v>
      </c>
      <c r="AI325" s="302"/>
      <c r="AJ325" s="301" t="s">
        <v>3</v>
      </c>
      <c r="AK325" s="302"/>
      <c r="AL325" s="301" t="s">
        <v>4</v>
      </c>
      <c r="AM325" s="302"/>
      <c r="AN325" s="301" t="s">
        <v>5</v>
      </c>
      <c r="AO325" s="302"/>
      <c r="AP325" s="301" t="s">
        <v>6</v>
      </c>
      <c r="AQ325" s="302"/>
      <c r="AR325" s="301" t="s">
        <v>7</v>
      </c>
      <c r="AS325" s="302"/>
      <c r="AT325" s="301" t="s">
        <v>8</v>
      </c>
      <c r="AU325" s="302"/>
      <c r="AV325" s="301" t="s">
        <v>9</v>
      </c>
      <c r="AW325" s="302"/>
      <c r="AX325" s="301" t="s">
        <v>10</v>
      </c>
      <c r="AY325" s="302"/>
      <c r="AZ325" s="301" t="s">
        <v>11</v>
      </c>
      <c r="BA325" s="302"/>
      <c r="BB325" s="301" t="s">
        <v>12</v>
      </c>
      <c r="BC325" s="302"/>
      <c r="BD325" s="304" t="s">
        <v>40</v>
      </c>
      <c r="BE325" s="305"/>
      <c r="BF325" s="306" t="s">
        <v>41</v>
      </c>
      <c r="BG325" s="307"/>
      <c r="BI325" s="145" t="s">
        <v>22</v>
      </c>
      <c r="BJ325" s="128">
        <f>B325/B343</f>
        <v>6.541850220264317E-2</v>
      </c>
      <c r="BK325" s="129">
        <f t="shared" ref="BK325" si="5171">C325/C343</f>
        <v>4.6244270294248116E-2</v>
      </c>
      <c r="BL325" s="130">
        <f t="shared" ref="BL325" si="5172">D325/D343</f>
        <v>5.6202268851486617E-2</v>
      </c>
      <c r="BM325" s="131">
        <f t="shared" ref="BM325" si="5173">E325/E343</f>
        <v>5.6489262371615313E-2</v>
      </c>
      <c r="BN325" s="128">
        <f t="shared" ref="BN325" si="5174">F325/F343</f>
        <v>7.0444104134762639E-2</v>
      </c>
      <c r="BO325" s="129">
        <f t="shared" ref="BO325" si="5175">G325/G343</f>
        <v>3.6857501044713747E-2</v>
      </c>
      <c r="BP325" s="130">
        <f t="shared" ref="BP325" si="5176">H325/H343</f>
        <v>6.8905896412316606E-2</v>
      </c>
      <c r="BQ325" s="131">
        <f t="shared" ref="BQ325" si="5177">I325/I343</f>
        <v>4.5224262142691145E-2</v>
      </c>
      <c r="BR325" s="128">
        <f t="shared" ref="BR325" si="5178">J325/J343</f>
        <v>3.9206570587323727E-2</v>
      </c>
      <c r="BS325" s="129">
        <f t="shared" ref="BS325" si="5179">K325/K343</f>
        <v>0.11593191964285714</v>
      </c>
      <c r="BT325" s="130">
        <f t="shared" ref="BT325" si="5180">L325/L343</f>
        <v>2.9486133768352366E-2</v>
      </c>
      <c r="BU325" s="128">
        <f t="shared" ref="BU325" si="5181">M325/M343</f>
        <v>9.3552937271822109E-2</v>
      </c>
      <c r="BV325" s="132">
        <f t="shared" ref="BV325" si="5182">N325/N343</f>
        <v>4.5801526717557252E-2</v>
      </c>
      <c r="BW325" s="133">
        <f t="shared" ref="BW325" si="5183">O325/O343</f>
        <v>7.6191817477642421E-2</v>
      </c>
      <c r="BX325" s="128">
        <f t="shared" ref="BX325" si="5184">P325/P343</f>
        <v>5.0285276334837772E-2</v>
      </c>
      <c r="BY325" s="129">
        <f t="shared" ref="BY325" si="5185">Q325/Q343</f>
        <v>5.7118535858693337E-2</v>
      </c>
      <c r="BZ325" s="130">
        <f t="shared" ref="BZ325" si="5186">R325/R343</f>
        <v>6.7386276021588282E-2</v>
      </c>
      <c r="CA325" s="131">
        <f t="shared" ref="CA325" si="5187">S325/S343</f>
        <v>4.913703317958637E-2</v>
      </c>
      <c r="CB325" s="128">
        <f t="shared" ref="CB325" si="5188">T325/T343</f>
        <v>2.9463834092058674E-2</v>
      </c>
      <c r="CC325" s="129">
        <f t="shared" ref="CC325" si="5189">U325/U343</f>
        <v>6.994351640427833E-2</v>
      </c>
      <c r="CD325" s="130">
        <f t="shared" ref="CD325" si="5190">V325/V343</f>
        <v>2.9434697855750487E-2</v>
      </c>
      <c r="CE325" s="131">
        <f t="shared" ref="CE325" si="5191">W325/W343</f>
        <v>7.516251354279524E-2</v>
      </c>
      <c r="CF325" s="128">
        <f t="shared" ref="CF325" si="5192">X325/X343</f>
        <v>5.1363861052442367E-2</v>
      </c>
      <c r="CG325" s="129">
        <f t="shared" ref="CG325" si="5193">Y325/Y343</f>
        <v>7.1177944862155382E-2</v>
      </c>
      <c r="CH325" s="130">
        <f t="shared" ref="CH325" si="5194">Z325/Z343</f>
        <v>6.3193334302184753E-2</v>
      </c>
      <c r="CI325" s="128">
        <f t="shared" ref="CI325" si="5195">AA325/AA343</f>
        <v>5.0994425710549858E-2</v>
      </c>
      <c r="CJ325" s="134">
        <f t="shared" ref="CJ325" si="5196">AB325/AB343</f>
        <v>5.4272133059382756E-2</v>
      </c>
      <c r="CK325" s="135">
        <f t="shared" ref="CK325" si="5197">AC325/AC343</f>
        <v>6.0695243666030692E-2</v>
      </c>
    </row>
    <row r="326" spans="1:89" ht="15" thickTop="1" thickBot="1" x14ac:dyDescent="0.3">
      <c r="A326" s="136" t="s">
        <v>23</v>
      </c>
      <c r="B326" s="175">
        <v>1304</v>
      </c>
      <c r="C326" s="176">
        <v>1068</v>
      </c>
      <c r="D326" s="177">
        <v>584</v>
      </c>
      <c r="E326" s="178">
        <v>530</v>
      </c>
      <c r="F326" s="175">
        <v>1486</v>
      </c>
      <c r="G326" s="179">
        <v>760</v>
      </c>
      <c r="H326" s="177">
        <v>2081</v>
      </c>
      <c r="I326" s="178">
        <v>1661</v>
      </c>
      <c r="J326" s="175">
        <v>306</v>
      </c>
      <c r="K326" s="179">
        <v>553</v>
      </c>
      <c r="L326" s="177">
        <v>721</v>
      </c>
      <c r="M326" s="175">
        <v>1438</v>
      </c>
      <c r="N326" s="180">
        <v>1656</v>
      </c>
      <c r="O326" s="181">
        <v>2094</v>
      </c>
      <c r="P326" s="175">
        <v>1119</v>
      </c>
      <c r="Q326" s="179">
        <v>873</v>
      </c>
      <c r="R326" s="177">
        <v>1298</v>
      </c>
      <c r="S326" s="178">
        <v>1169</v>
      </c>
      <c r="T326" s="175">
        <v>262</v>
      </c>
      <c r="U326" s="179">
        <v>338</v>
      </c>
      <c r="V326" s="177">
        <v>617</v>
      </c>
      <c r="W326" s="178">
        <v>1654</v>
      </c>
      <c r="X326" s="175">
        <v>892</v>
      </c>
      <c r="Y326" s="179">
        <v>692</v>
      </c>
      <c r="Z326" s="177">
        <v>2056</v>
      </c>
      <c r="AA326" s="175">
        <v>2093</v>
      </c>
      <c r="AB326" s="156">
        <f t="shared" si="5033"/>
        <v>14382</v>
      </c>
      <c r="AC326" s="157">
        <f t="shared" si="5034"/>
        <v>14923</v>
      </c>
      <c r="AE326" s="300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4.7870778267254041E-2</v>
      </c>
      <c r="BK326" s="129">
        <f t="shared" ref="BK326" si="5198">C326/C343</f>
        <v>3.9479520922667453E-2</v>
      </c>
      <c r="BL326" s="130">
        <f t="shared" ref="BL326" si="5199">D326/D343</f>
        <v>4.3300956476607103E-2</v>
      </c>
      <c r="BM326" s="131">
        <f t="shared" ref="BM326" si="5200">E326/E343</f>
        <v>4.1238717709305941E-2</v>
      </c>
      <c r="BN326" s="128">
        <f t="shared" ref="BN326" si="5201">F326/F343</f>
        <v>5.4182162911106252E-2</v>
      </c>
      <c r="BO326" s="129">
        <f t="shared" ref="BO326" si="5202">G326/G343</f>
        <v>3.175929795236105E-2</v>
      </c>
      <c r="BP326" s="130">
        <f t="shared" ref="BP326" si="5203">H326/H343</f>
        <v>5.2912609016247551E-2</v>
      </c>
      <c r="BQ326" s="131">
        <f t="shared" ref="BQ326" si="5204">I326/I343</f>
        <v>3.8600976063211716E-2</v>
      </c>
      <c r="BR326" s="128">
        <f t="shared" ref="BR326" si="5205">J326/J343</f>
        <v>4.7419804741980473E-2</v>
      </c>
      <c r="BS326" s="129">
        <f t="shared" ref="BS326" si="5206">K326/K343</f>
        <v>7.71484375E-2</v>
      </c>
      <c r="BT326" s="130">
        <f t="shared" ref="BT326" si="5207">L326/L343</f>
        <v>2.9404567699836869E-2</v>
      </c>
      <c r="BU326" s="128">
        <f t="shared" ref="BU326" si="5208">M326/M343</f>
        <v>5.9658148025224032E-2</v>
      </c>
      <c r="BV326" s="132">
        <f t="shared" ref="BV326" si="5209">N326/N343</f>
        <v>3.8896065766294771E-2</v>
      </c>
      <c r="BW326" s="133">
        <f t="shared" ref="BW326" si="5210">O326/O343</f>
        <v>4.9151468206464335E-2</v>
      </c>
      <c r="BX326" s="128">
        <f t="shared" ref="BX326" si="5211">P326/P343</f>
        <v>4.7645405773652387E-2</v>
      </c>
      <c r="BY326" s="129">
        <f t="shared" ref="BY326" si="5212">Q326/Q343</f>
        <v>3.7156841881251332E-2</v>
      </c>
      <c r="BZ326" s="130">
        <f t="shared" ref="BZ326" si="5213">R326/R343</f>
        <v>5.0038550501156513E-2</v>
      </c>
      <c r="CA326" s="131">
        <f t="shared" ref="CA326" si="5214">S326/S343</f>
        <v>4.34831126320488E-2</v>
      </c>
      <c r="CB326" s="128">
        <f t="shared" ref="CB326" si="5215">T326/T343</f>
        <v>3.3131006575619626E-2</v>
      </c>
      <c r="CC326" s="129">
        <f t="shared" ref="CC326" si="5216">U326/U343</f>
        <v>4.0620117774305971E-2</v>
      </c>
      <c r="CD326" s="130">
        <f t="shared" ref="CD326" si="5217">V326/V343</f>
        <v>2.4054580896686158E-2</v>
      </c>
      <c r="CE326" s="131">
        <f t="shared" ref="CE326" si="5218">W326/W343</f>
        <v>5.5999458288190682E-2</v>
      </c>
      <c r="CF326" s="128">
        <f t="shared" ref="CF326" si="5219">X326/X343</f>
        <v>4.0084482991057387E-2</v>
      </c>
      <c r="CG326" s="129">
        <f t="shared" ref="CG326" si="5220">Y326/Y343</f>
        <v>4.9552452559971358E-2</v>
      </c>
      <c r="CH326" s="130">
        <f t="shared" ref="CH326" si="5221">Z326/Z343</f>
        <v>4.9798963328973503E-2</v>
      </c>
      <c r="CI326" s="128">
        <f t="shared" ref="CI326" si="5222">AA326/AA343</f>
        <v>4.8012295552038169E-2</v>
      </c>
      <c r="CJ326" s="134">
        <f t="shared" ref="CJ326" si="5223">AB326/AB343</f>
        <v>4.3907398192048308E-2</v>
      </c>
      <c r="CK326" s="135">
        <f t="shared" ref="CK326" si="5224">AC326/AC343</f>
        <v>4.5701353308853929E-2</v>
      </c>
    </row>
    <row r="327" spans="1:89" ht="13.5" thickTop="1" x14ac:dyDescent="0.2">
      <c r="A327" s="145" t="s">
        <v>24</v>
      </c>
      <c r="B327" s="189">
        <v>1189</v>
      </c>
      <c r="C327" s="183">
        <v>1164</v>
      </c>
      <c r="D327" s="184">
        <v>539</v>
      </c>
      <c r="E327" s="185">
        <v>453</v>
      </c>
      <c r="F327" s="182">
        <v>1369</v>
      </c>
      <c r="G327" s="186">
        <v>718</v>
      </c>
      <c r="H327" s="184">
        <v>1991</v>
      </c>
      <c r="I327" s="185">
        <v>1590</v>
      </c>
      <c r="J327" s="182">
        <v>291</v>
      </c>
      <c r="K327" s="186">
        <v>350</v>
      </c>
      <c r="L327" s="184">
        <v>769</v>
      </c>
      <c r="M327" s="182">
        <v>1242</v>
      </c>
      <c r="N327" s="187">
        <v>1529</v>
      </c>
      <c r="O327" s="190">
        <v>2099</v>
      </c>
      <c r="P327" s="182">
        <v>993</v>
      </c>
      <c r="Q327" s="186">
        <v>822</v>
      </c>
      <c r="R327" s="184">
        <v>1227</v>
      </c>
      <c r="S327" s="185">
        <v>1140</v>
      </c>
      <c r="T327" s="182">
        <v>221</v>
      </c>
      <c r="U327" s="186">
        <v>354</v>
      </c>
      <c r="V327" s="184">
        <v>694</v>
      </c>
      <c r="W327" s="191">
        <v>1668</v>
      </c>
      <c r="X327" s="182">
        <v>881</v>
      </c>
      <c r="Y327" s="186">
        <v>542</v>
      </c>
      <c r="Z327" s="184">
        <v>1987</v>
      </c>
      <c r="AA327" s="182">
        <v>2148</v>
      </c>
      <c r="AB327" s="156">
        <f t="shared" si="5033"/>
        <v>13680</v>
      </c>
      <c r="AC327" s="157">
        <f t="shared" si="5034"/>
        <v>14290</v>
      </c>
      <c r="AE327" s="235" t="str">
        <f>$AE$17</f>
        <v>17:00 - 17:59</v>
      </c>
      <c r="AF327" s="125">
        <f t="shared" ref="AF327:AU328" si="5225">SUMIF($A$9:$A$32,$AE327,B$319:B$342)</f>
        <v>1542</v>
      </c>
      <c r="AG327" s="172">
        <f t="shared" si="5225"/>
        <v>3539</v>
      </c>
      <c r="AH327" s="126">
        <f t="shared" si="5225"/>
        <v>1316</v>
      </c>
      <c r="AI327" s="166">
        <f t="shared" si="5225"/>
        <v>1136</v>
      </c>
      <c r="AJ327" s="125">
        <f t="shared" si="5225"/>
        <v>1462</v>
      </c>
      <c r="AK327" s="127">
        <f t="shared" si="5225"/>
        <v>2381</v>
      </c>
      <c r="AL327" s="126">
        <f t="shared" si="5225"/>
        <v>2425</v>
      </c>
      <c r="AM327" s="166">
        <f t="shared" si="5225"/>
        <v>4279</v>
      </c>
      <c r="AN327" s="125">
        <f t="shared" si="5225"/>
        <v>1114</v>
      </c>
      <c r="AO327" s="127">
        <f t="shared" si="5225"/>
        <v>267</v>
      </c>
      <c r="AP327" s="126">
        <f t="shared" si="5225"/>
        <v>3167</v>
      </c>
      <c r="AQ327" s="125">
        <f t="shared" si="5225"/>
        <v>833</v>
      </c>
      <c r="AR327" s="165">
        <f t="shared" si="5225"/>
        <v>4339</v>
      </c>
      <c r="AS327" s="167">
        <f t="shared" si="5225"/>
        <v>2361</v>
      </c>
      <c r="AT327" s="125">
        <f t="shared" si="5225"/>
        <v>2265</v>
      </c>
      <c r="AU327" s="127">
        <f t="shared" si="5225"/>
        <v>1698</v>
      </c>
      <c r="AV327" s="126">
        <f t="shared" ref="AP327:BE328" si="5226">SUMIF($A$9:$A$32,$AE327,R$319:R$342)</f>
        <v>1725</v>
      </c>
      <c r="AW327" s="166">
        <f t="shared" si="5226"/>
        <v>2557</v>
      </c>
      <c r="AX327" s="125">
        <f t="shared" si="5226"/>
        <v>1370</v>
      </c>
      <c r="AY327" s="127">
        <f t="shared" si="5226"/>
        <v>247</v>
      </c>
      <c r="AZ327" s="126">
        <f t="shared" si="5226"/>
        <v>3104</v>
      </c>
      <c r="BA327" s="166">
        <f t="shared" si="5226"/>
        <v>1533</v>
      </c>
      <c r="BB327" s="125">
        <f t="shared" si="5226"/>
        <v>2404</v>
      </c>
      <c r="BC327" s="127">
        <f t="shared" si="5226"/>
        <v>746</v>
      </c>
      <c r="BD327" s="170">
        <f t="shared" si="5226"/>
        <v>2955</v>
      </c>
      <c r="BE327" s="171">
        <f t="shared" si="5226"/>
        <v>4506</v>
      </c>
      <c r="BF327" s="156">
        <f>AF327+AH327+AJ327+AL327+AN327+AP327+AR327+AT327+AV327+AX327+AZ327+BB327+BD327</f>
        <v>29188</v>
      </c>
      <c r="BG327" s="157">
        <f>AG327+AI327+AK327+AM327+AO327+AQ327+AS327+AU327+AW327+AY327+BA327+BC327+BE327</f>
        <v>26083</v>
      </c>
      <c r="BI327" s="145" t="s">
        <v>24</v>
      </c>
      <c r="BJ327" s="128">
        <f>B327/B343</f>
        <v>4.3649045521292215E-2</v>
      </c>
      <c r="BK327" s="129">
        <f t="shared" ref="BK327" si="5227">C327/C343</f>
        <v>4.3028241904480263E-2</v>
      </c>
      <c r="BL327" s="130">
        <f t="shared" ref="BL327" si="5228">D327/D343</f>
        <v>3.9964410172758952E-2</v>
      </c>
      <c r="BM327" s="131">
        <f t="shared" ref="BM327" si="5229">E327/E343</f>
        <v>3.5247432306255835E-2</v>
      </c>
      <c r="BN327" s="128">
        <f t="shared" ref="BN327" si="5230">F327/F343</f>
        <v>4.9916137971268142E-2</v>
      </c>
      <c r="BO327" s="129">
        <f t="shared" ref="BO327" si="5231">G327/G343</f>
        <v>3.0004178854993731E-2</v>
      </c>
      <c r="BP327" s="130">
        <f t="shared" ref="BP327" si="5232">H327/H343</f>
        <v>5.0624221312517481E-2</v>
      </c>
      <c r="BQ327" s="131">
        <f t="shared" ref="BQ327" si="5233">I327/I343</f>
        <v>3.6950964443411574E-2</v>
      </c>
      <c r="BR327" s="128">
        <f t="shared" ref="BR327" si="5234">J327/J343</f>
        <v>4.5095304509530448E-2</v>
      </c>
      <c r="BS327" s="129">
        <f t="shared" ref="BS327" si="5235">K327/K343</f>
        <v>4.8828125E-2</v>
      </c>
      <c r="BT327" s="130">
        <f t="shared" ref="BT327" si="5236">L327/L343</f>
        <v>3.1362153344208811E-2</v>
      </c>
      <c r="BU327" s="128">
        <f t="shared" ref="BU327" si="5237">M327/M343</f>
        <v>5.1526717557251911E-2</v>
      </c>
      <c r="BV327" s="132">
        <f t="shared" ref="BV327" si="5238">N327/N343</f>
        <v>3.5913094539048736E-2</v>
      </c>
      <c r="BW327" s="133">
        <f t="shared" ref="BW327" si="5239">O327/O343</f>
        <v>4.9268830833509379E-2</v>
      </c>
      <c r="BX327" s="128">
        <f t="shared" ref="BX327" si="5240">P327/P343</f>
        <v>4.2280507536404666E-2</v>
      </c>
      <c r="BY327" s="129">
        <f t="shared" ref="BY327" si="5241">Q327/Q343</f>
        <v>3.4986167269631836E-2</v>
      </c>
      <c r="BZ327" s="130">
        <f t="shared" ref="BZ327" si="5242">R327/R343</f>
        <v>4.7301464919043947E-2</v>
      </c>
      <c r="CA327" s="131">
        <f t="shared" ref="CA327" si="5243">S327/S343</f>
        <v>4.2404404106531769E-2</v>
      </c>
      <c r="CB327" s="128">
        <f t="shared" ref="CB327" si="5244">T327/T343</f>
        <v>2.7946383409205869E-2</v>
      </c>
      <c r="CC327" s="129">
        <f t="shared" ref="CC327" si="5245">U327/U343</f>
        <v>4.2542963586107437E-2</v>
      </c>
      <c r="CD327" s="130">
        <f t="shared" ref="CD327" si="5246">V327/V343</f>
        <v>2.7056530214424952E-2</v>
      </c>
      <c r="CE327" s="131">
        <f t="shared" ref="CE327" si="5247">W327/W343</f>
        <v>5.6473456121343447E-2</v>
      </c>
      <c r="CF327" s="128">
        <f t="shared" ref="CF327" si="5248">X327/X343</f>
        <v>3.9590167617849281E-2</v>
      </c>
      <c r="CG327" s="129">
        <f t="shared" ref="CG327" si="5249">Y327/Y343</f>
        <v>3.8811313999283927E-2</v>
      </c>
      <c r="CH327" s="130">
        <f t="shared" ref="CH327" si="5250">Z327/Z343</f>
        <v>4.8127694618030327E-2</v>
      </c>
      <c r="CI327" s="128">
        <f t="shared" ref="CI327" si="5251">AA327/AA343</f>
        <v>4.9273966003716196E-2</v>
      </c>
      <c r="CJ327" s="134">
        <f t="shared" ref="CJ327" si="5252">AB327/AB343</f>
        <v>4.176423357441391E-2</v>
      </c>
      <c r="CK327" s="135">
        <f t="shared" ref="CK327" si="5253">AC327/AC343</f>
        <v>4.3762804984488549E-2</v>
      </c>
    </row>
    <row r="328" spans="1:89" x14ac:dyDescent="0.2">
      <c r="A328" s="136" t="s">
        <v>25</v>
      </c>
      <c r="B328" s="192">
        <v>1133</v>
      </c>
      <c r="C328" s="176">
        <v>1016</v>
      </c>
      <c r="D328" s="177">
        <v>538</v>
      </c>
      <c r="E328" s="178">
        <v>482</v>
      </c>
      <c r="F328" s="175">
        <v>1182</v>
      </c>
      <c r="G328" s="179">
        <v>811</v>
      </c>
      <c r="H328" s="177">
        <v>1995</v>
      </c>
      <c r="I328" s="178">
        <v>1736</v>
      </c>
      <c r="J328" s="175">
        <v>280</v>
      </c>
      <c r="K328" s="176">
        <v>326</v>
      </c>
      <c r="L328" s="177">
        <v>707</v>
      </c>
      <c r="M328" s="175">
        <v>1159</v>
      </c>
      <c r="N328" s="180">
        <v>1608</v>
      </c>
      <c r="O328" s="193">
        <v>1762</v>
      </c>
      <c r="P328" s="175">
        <v>962</v>
      </c>
      <c r="Q328" s="176">
        <v>731</v>
      </c>
      <c r="R328" s="177">
        <v>1165</v>
      </c>
      <c r="S328" s="178">
        <v>1047</v>
      </c>
      <c r="T328" s="184">
        <v>221</v>
      </c>
      <c r="U328" s="175">
        <v>259</v>
      </c>
      <c r="V328" s="177">
        <v>717</v>
      </c>
      <c r="W328" s="194">
        <v>1500</v>
      </c>
      <c r="X328" s="175">
        <v>802</v>
      </c>
      <c r="Y328" s="179">
        <v>506</v>
      </c>
      <c r="Z328" s="177">
        <v>1989</v>
      </c>
      <c r="AA328" s="175">
        <v>2081</v>
      </c>
      <c r="AB328" s="156">
        <f t="shared" si="5033"/>
        <v>13299</v>
      </c>
      <c r="AC328" s="157">
        <f t="shared" si="5034"/>
        <v>13416</v>
      </c>
      <c r="AE328" s="237" t="str">
        <f>$AE$18</f>
        <v>18:00 - 18:59</v>
      </c>
      <c r="AF328" s="125">
        <f t="shared" si="5225"/>
        <v>1697</v>
      </c>
      <c r="AG328" s="176">
        <f t="shared" si="5225"/>
        <v>3465</v>
      </c>
      <c r="AH328" s="177">
        <f t="shared" si="5225"/>
        <v>1026</v>
      </c>
      <c r="AI328" s="178">
        <f t="shared" si="5225"/>
        <v>1322</v>
      </c>
      <c r="AJ328" s="238">
        <f t="shared" si="5225"/>
        <v>1285</v>
      </c>
      <c r="AK328" s="179">
        <f t="shared" si="5225"/>
        <v>2785</v>
      </c>
      <c r="AL328" s="177">
        <f t="shared" si="5225"/>
        <v>2400</v>
      </c>
      <c r="AM328" s="178">
        <f t="shared" si="5225"/>
        <v>5387</v>
      </c>
      <c r="AN328" s="238">
        <f t="shared" si="5225"/>
        <v>724</v>
      </c>
      <c r="AO328" s="179">
        <f t="shared" si="5225"/>
        <v>334</v>
      </c>
      <c r="AP328" s="177">
        <f t="shared" si="5226"/>
        <v>3645</v>
      </c>
      <c r="AQ328" s="238">
        <f t="shared" si="5226"/>
        <v>942</v>
      </c>
      <c r="AR328" s="180">
        <f t="shared" si="5226"/>
        <v>4251</v>
      </c>
      <c r="AS328" s="181">
        <f t="shared" si="5226"/>
        <v>2870</v>
      </c>
      <c r="AT328" s="238">
        <f t="shared" si="5226"/>
        <v>2216</v>
      </c>
      <c r="AU328" s="179">
        <f t="shared" si="5226"/>
        <v>2065</v>
      </c>
      <c r="AV328" s="177">
        <f t="shared" si="5226"/>
        <v>1937</v>
      </c>
      <c r="AW328" s="178">
        <f t="shared" si="5226"/>
        <v>2755</v>
      </c>
      <c r="AX328" s="238">
        <f t="shared" si="5226"/>
        <v>1417</v>
      </c>
      <c r="AY328" s="179">
        <f t="shared" si="5226"/>
        <v>285</v>
      </c>
      <c r="AZ328" s="177">
        <f t="shared" si="5226"/>
        <v>3698</v>
      </c>
      <c r="BA328" s="178">
        <f t="shared" si="5226"/>
        <v>1687</v>
      </c>
      <c r="BB328" s="238">
        <f t="shared" si="5226"/>
        <v>2422</v>
      </c>
      <c r="BC328" s="179">
        <f t="shared" si="5226"/>
        <v>869</v>
      </c>
      <c r="BD328" s="177">
        <f t="shared" si="5226"/>
        <v>2872</v>
      </c>
      <c r="BE328" s="238">
        <f t="shared" si="5226"/>
        <v>4834</v>
      </c>
      <c r="BF328" s="158">
        <f>SUM(AF328,AH328,AJ328,AL328,AN328,AP328,AR328,AT328,AV328,AX328,AZ328,BB328,BD328)</f>
        <v>29590</v>
      </c>
      <c r="BG328" s="159">
        <f>SUM(AG328,AI328,AK328,AM328,AO328,AQ328,AS328,AU328,AW328,AY328,BA328,BC328,BE328)</f>
        <v>29600</v>
      </c>
      <c r="BI328" s="136" t="s">
        <v>25</v>
      </c>
      <c r="BJ328" s="128">
        <f>B328/B343</f>
        <v>4.1593245227606462E-2</v>
      </c>
      <c r="BK328" s="129">
        <f t="shared" ref="BK328" si="5254">C328/C343</f>
        <v>3.7557297057518854E-2</v>
      </c>
      <c r="BL328" s="130">
        <f t="shared" ref="BL328" si="5255">D328/D343</f>
        <v>3.9890264699340108E-2</v>
      </c>
      <c r="BM328" s="131">
        <f t="shared" ref="BM328" si="5256">E328/E343</f>
        <v>3.7503890445066919E-2</v>
      </c>
      <c r="BN328" s="128">
        <f t="shared" ref="BN328" si="5257">F328/F343</f>
        <v>4.3097790417851674E-2</v>
      </c>
      <c r="BO328" s="129">
        <f t="shared" ref="BO328" si="5258">G328/G343</f>
        <v>3.3890513999164228E-2</v>
      </c>
      <c r="BP328" s="130">
        <f t="shared" ref="BP328" si="5259">H328/H343</f>
        <v>5.0725927432683261E-2</v>
      </c>
      <c r="BQ328" s="131">
        <f t="shared" ref="BQ328" si="5260">I328/I343</f>
        <v>4.0343946084127356E-2</v>
      </c>
      <c r="BR328" s="128">
        <f t="shared" ref="BR328" si="5261">J328/J343</f>
        <v>4.3390671005733766E-2</v>
      </c>
      <c r="BS328" s="129">
        <f t="shared" ref="BS328" si="5262">K328/K343</f>
        <v>4.5479910714285712E-2</v>
      </c>
      <c r="BT328" s="130">
        <f t="shared" ref="BT328" si="5263">L328/L343</f>
        <v>2.8833605220228386E-2</v>
      </c>
      <c r="BU328" s="128">
        <f t="shared" ref="BU328" si="5264">M328/M343</f>
        <v>4.8083305675406571E-2</v>
      </c>
      <c r="BV328" s="132">
        <f t="shared" ref="BV328" si="5265">N328/N343</f>
        <v>3.7768643570170291E-2</v>
      </c>
      <c r="BW328" s="133">
        <f t="shared" ref="BW328" si="5266">O328/O343</f>
        <v>4.1358589770673429E-2</v>
      </c>
      <c r="BX328" s="128">
        <f t="shared" ref="BX328" si="5267">P328/P343</f>
        <v>4.0960572255811976E-2</v>
      </c>
      <c r="BY328" s="129">
        <f t="shared" ref="BY328" si="5268">Q328/Q343</f>
        <v>3.1113002766546074E-2</v>
      </c>
      <c r="BZ328" s="130">
        <f t="shared" ref="BZ328" si="5269">R328/R343</f>
        <v>4.4911333847340015E-2</v>
      </c>
      <c r="CA328" s="131">
        <f t="shared" ref="CA328" si="5270">S328/S343</f>
        <v>3.8945097455735753E-2</v>
      </c>
      <c r="CB328" s="128">
        <f t="shared" ref="CB328" si="5271">T328/T343</f>
        <v>2.7946383409205869E-2</v>
      </c>
      <c r="CC328" s="129">
        <f t="shared" ref="CC328" si="5272">U328/U343</f>
        <v>3.1126066578536234E-2</v>
      </c>
      <c r="CD328" s="130">
        <f t="shared" ref="CD328" si="5273">V328/V343</f>
        <v>2.7953216374269004E-2</v>
      </c>
      <c r="CE328" s="131">
        <f t="shared" ref="CE328" si="5274">W328/W343</f>
        <v>5.0785482123510292E-2</v>
      </c>
      <c r="CF328" s="128">
        <f t="shared" ref="CF328" si="5275">X328/X343</f>
        <v>3.6040084482991057E-2</v>
      </c>
      <c r="CG328" s="129">
        <f t="shared" ref="CG328" si="5276">Y328/Y343</f>
        <v>3.6233440744718938E-2</v>
      </c>
      <c r="CH328" s="130">
        <f t="shared" ref="CH328" si="5277">Z328/Z343</f>
        <v>4.8176137189362013E-2</v>
      </c>
      <c r="CI328" s="128">
        <f t="shared" ref="CI328" si="5278">AA328/AA343</f>
        <v>4.7737021998944786E-2</v>
      </c>
      <c r="CJ328" s="134">
        <f t="shared" ref="CJ328" si="5279">AB328/AB343</f>
        <v>4.0601063034073875E-2</v>
      </c>
      <c r="CK328" s="135">
        <f t="shared" ref="CK328" si="5280">AC328/AC343</f>
        <v>4.1086199557165741E-2</v>
      </c>
    </row>
    <row r="329" spans="1:89" ht="13.5" thickBot="1" x14ac:dyDescent="0.25">
      <c r="A329" s="145" t="s">
        <v>26</v>
      </c>
      <c r="B329" s="189">
        <v>1007</v>
      </c>
      <c r="C329" s="183">
        <v>993</v>
      </c>
      <c r="D329" s="184">
        <v>456</v>
      </c>
      <c r="E329" s="185">
        <v>513</v>
      </c>
      <c r="F329" s="182">
        <v>1139</v>
      </c>
      <c r="G329" s="186">
        <v>705</v>
      </c>
      <c r="H329" s="184">
        <v>1777</v>
      </c>
      <c r="I329" s="185">
        <v>1573</v>
      </c>
      <c r="J329" s="182">
        <v>300</v>
      </c>
      <c r="K329" s="183">
        <v>285</v>
      </c>
      <c r="L329" s="184">
        <v>826</v>
      </c>
      <c r="M329" s="182">
        <v>978</v>
      </c>
      <c r="N329" s="187">
        <v>1464</v>
      </c>
      <c r="O329" s="190">
        <v>1538</v>
      </c>
      <c r="P329" s="182">
        <v>963</v>
      </c>
      <c r="Q329" s="183">
        <v>772</v>
      </c>
      <c r="R329" s="184">
        <v>1077</v>
      </c>
      <c r="S329" s="185">
        <v>1067</v>
      </c>
      <c r="T329" s="182">
        <v>201</v>
      </c>
      <c r="U329" s="186">
        <v>302</v>
      </c>
      <c r="V329" s="184">
        <v>770</v>
      </c>
      <c r="W329" s="191">
        <v>1253</v>
      </c>
      <c r="X329" s="182">
        <v>734</v>
      </c>
      <c r="Y329" s="186">
        <v>475</v>
      </c>
      <c r="Z329" s="184">
        <v>1964</v>
      </c>
      <c r="AA329" s="182">
        <v>1996</v>
      </c>
      <c r="AB329" s="156">
        <f t="shared" si="5033"/>
        <v>12678</v>
      </c>
      <c r="AC329" s="157">
        <f t="shared" si="5034"/>
        <v>12450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3.6967694566813508E-2</v>
      </c>
      <c r="BK329" s="129">
        <f t="shared" ref="BK329" si="5281">C329/C343</f>
        <v>3.6707082655626201E-2</v>
      </c>
      <c r="BL329" s="130">
        <f t="shared" ref="BL329" si="5282">D329/D343</f>
        <v>3.3810335878994589E-2</v>
      </c>
      <c r="BM329" s="131">
        <f t="shared" ref="BM329" si="5283">E329/E343</f>
        <v>3.9915966386554619E-2</v>
      </c>
      <c r="BN329" s="128">
        <f t="shared" ref="BN329" si="5284">F329/F343</f>
        <v>4.1529935098082109E-2</v>
      </c>
      <c r="BO329" s="129">
        <f t="shared" ref="BO329" si="5285">G329/G343</f>
        <v>2.9460927705808607E-2</v>
      </c>
      <c r="BP329" s="130">
        <f t="shared" ref="BP329" si="5286">H329/H343</f>
        <v>4.5182943883648199E-2</v>
      </c>
      <c r="BQ329" s="131">
        <f t="shared" ref="BQ329" si="5287">I329/I343</f>
        <v>3.6555891238670694E-2</v>
      </c>
      <c r="BR329" s="128">
        <f t="shared" ref="BR329" si="5288">J329/J343</f>
        <v>4.6490004649000466E-2</v>
      </c>
      <c r="BS329" s="129">
        <f t="shared" ref="BS329" si="5289">K329/K343</f>
        <v>3.9760044642857144E-2</v>
      </c>
      <c r="BT329" s="130">
        <f t="shared" ref="BT329" si="5290">L329/L343</f>
        <v>3.3686786296900487E-2</v>
      </c>
      <c r="BU329" s="128">
        <f t="shared" ref="BU329" si="5291">M329/M343</f>
        <v>4.0574178559575173E-2</v>
      </c>
      <c r="BV329" s="132">
        <f t="shared" ref="BV329" si="5292">N329/N343</f>
        <v>3.4386376981796828E-2</v>
      </c>
      <c r="BW329" s="133">
        <f t="shared" ref="BW329" si="5293">O329/O343</f>
        <v>3.6100744079055468E-2</v>
      </c>
      <c r="BX329" s="128">
        <f t="shared" ref="BX329" si="5294">P329/P343</f>
        <v>4.1003150813250448E-2</v>
      </c>
      <c r="BY329" s="129">
        <f t="shared" ref="BY329" si="5295">Q329/Q343</f>
        <v>3.2858054905299E-2</v>
      </c>
      <c r="BZ329" s="130">
        <f t="shared" ref="BZ329" si="5296">R329/R343</f>
        <v>4.1518889745566695E-2</v>
      </c>
      <c r="CA329" s="131">
        <f t="shared" ref="CA329" si="5297">S329/S343</f>
        <v>3.9689034369885433E-2</v>
      </c>
      <c r="CB329" s="128">
        <f t="shared" ref="CB329" si="5298">T329/T343</f>
        <v>2.5417298937784522E-2</v>
      </c>
      <c r="CC329" s="129">
        <f t="shared" ref="CC329" si="5299">U329/U343</f>
        <v>3.6293714697752673E-2</v>
      </c>
      <c r="CD329" s="130">
        <f t="shared" ref="CD329" si="5300">V329/V343</f>
        <v>3.0019493177387915E-2</v>
      </c>
      <c r="CE329" s="131">
        <f t="shared" ref="CE329" si="5301">W329/W343</f>
        <v>4.2422806067172261E-2</v>
      </c>
      <c r="CF329" s="128">
        <f t="shared" ref="CF329" si="5302">X329/X343</f>
        <v>3.2984316721340945E-2</v>
      </c>
      <c r="CG329" s="129">
        <f t="shared" ref="CG329" si="5303">Y329/Y343</f>
        <v>3.4013605442176874E-2</v>
      </c>
      <c r="CH329" s="130">
        <f t="shared" ref="CH329" si="5304">Z329/Z343</f>
        <v>4.757060504771593E-2</v>
      </c>
      <c r="CI329" s="128">
        <f t="shared" ref="CI329" si="5305">AA329/AA343</f>
        <v>4.57871676645333E-2</v>
      </c>
      <c r="CJ329" s="134">
        <f t="shared" ref="CJ329" si="5306">AB329/AB343</f>
        <v>3.8705186641551141E-2</v>
      </c>
      <c r="CK329" s="135">
        <f t="shared" ref="CK329" si="5307">AC329/AC343</f>
        <v>3.8127846190124735E-2</v>
      </c>
    </row>
    <row r="330" spans="1:89" ht="14.25" thickTop="1" thickBot="1" x14ac:dyDescent="0.25">
      <c r="A330" s="136" t="s">
        <v>27</v>
      </c>
      <c r="B330" s="192">
        <v>1035</v>
      </c>
      <c r="C330" s="176">
        <v>1183</v>
      </c>
      <c r="D330" s="177">
        <v>472</v>
      </c>
      <c r="E330" s="178">
        <v>555</v>
      </c>
      <c r="F330" s="175">
        <v>919</v>
      </c>
      <c r="G330" s="179">
        <v>912</v>
      </c>
      <c r="H330" s="177">
        <v>1721</v>
      </c>
      <c r="I330" s="178">
        <v>1911</v>
      </c>
      <c r="J330" s="175">
        <v>364</v>
      </c>
      <c r="K330" s="176">
        <v>251</v>
      </c>
      <c r="L330" s="177">
        <v>889</v>
      </c>
      <c r="M330" s="175">
        <v>871</v>
      </c>
      <c r="N330" s="180">
        <v>1739</v>
      </c>
      <c r="O330" s="193">
        <v>1577</v>
      </c>
      <c r="P330" s="175">
        <v>933</v>
      </c>
      <c r="Q330" s="176">
        <v>799</v>
      </c>
      <c r="R330" s="177">
        <v>1059</v>
      </c>
      <c r="S330" s="178">
        <v>1134</v>
      </c>
      <c r="T330" s="175">
        <v>281</v>
      </c>
      <c r="U330" s="179">
        <v>197</v>
      </c>
      <c r="V330" s="177">
        <v>987</v>
      </c>
      <c r="W330" s="194">
        <v>1205</v>
      </c>
      <c r="X330" s="175">
        <v>786</v>
      </c>
      <c r="Y330" s="179">
        <v>389</v>
      </c>
      <c r="Z330" s="177">
        <v>2018</v>
      </c>
      <c r="AA330" s="175">
        <v>2082</v>
      </c>
      <c r="AB330" s="156">
        <f t="shared" si="5033"/>
        <v>13203</v>
      </c>
      <c r="AC330" s="157">
        <f t="shared" si="5034"/>
        <v>13066</v>
      </c>
      <c r="AE330" s="229" t="s">
        <v>13</v>
      </c>
      <c r="AF330" s="20">
        <f t="shared" ref="AF330:BG330" si="5308">SUM(AF327:AF329)</f>
        <v>3239</v>
      </c>
      <c r="AG330" s="21">
        <f t="shared" si="5308"/>
        <v>7004</v>
      </c>
      <c r="AH330" s="20">
        <f t="shared" si="5308"/>
        <v>2342</v>
      </c>
      <c r="AI330" s="21">
        <f t="shared" si="5308"/>
        <v>2458</v>
      </c>
      <c r="AJ330" s="20">
        <f t="shared" si="5308"/>
        <v>2747</v>
      </c>
      <c r="AK330" s="21">
        <f t="shared" si="5308"/>
        <v>5166</v>
      </c>
      <c r="AL330" s="20">
        <f t="shared" si="5308"/>
        <v>4825</v>
      </c>
      <c r="AM330" s="21">
        <f t="shared" si="5308"/>
        <v>9666</v>
      </c>
      <c r="AN330" s="20">
        <f t="shared" si="5308"/>
        <v>1838</v>
      </c>
      <c r="AO330" s="21">
        <f t="shared" si="5308"/>
        <v>601</v>
      </c>
      <c r="AP330" s="20">
        <f t="shared" si="5308"/>
        <v>6812</v>
      </c>
      <c r="AQ330" s="21">
        <f t="shared" si="5308"/>
        <v>1775</v>
      </c>
      <c r="AR330" s="20">
        <f t="shared" si="5308"/>
        <v>8590</v>
      </c>
      <c r="AS330" s="21">
        <f t="shared" si="5308"/>
        <v>5231</v>
      </c>
      <c r="AT330" s="20">
        <f t="shared" si="5308"/>
        <v>4481</v>
      </c>
      <c r="AU330" s="21">
        <f t="shared" si="5308"/>
        <v>3763</v>
      </c>
      <c r="AV330" s="20">
        <f t="shared" si="5308"/>
        <v>3662</v>
      </c>
      <c r="AW330" s="21">
        <f t="shared" si="5308"/>
        <v>5312</v>
      </c>
      <c r="AX330" s="20">
        <f t="shared" si="5308"/>
        <v>2787</v>
      </c>
      <c r="AY330" s="21">
        <f t="shared" si="5308"/>
        <v>532</v>
      </c>
      <c r="AZ330" s="20">
        <f t="shared" si="5308"/>
        <v>6802</v>
      </c>
      <c r="BA330" s="21">
        <f t="shared" si="5308"/>
        <v>3220</v>
      </c>
      <c r="BB330" s="20">
        <f t="shared" si="5308"/>
        <v>4826</v>
      </c>
      <c r="BC330" s="21">
        <f t="shared" si="5308"/>
        <v>1615</v>
      </c>
      <c r="BD330" s="20">
        <f t="shared" si="5308"/>
        <v>5827</v>
      </c>
      <c r="BE330" s="21">
        <f t="shared" si="5308"/>
        <v>9340</v>
      </c>
      <c r="BF330" s="160">
        <f t="shared" si="5308"/>
        <v>58778</v>
      </c>
      <c r="BG330" s="161">
        <f t="shared" si="5308"/>
        <v>55683</v>
      </c>
      <c r="BI330" s="136" t="s">
        <v>27</v>
      </c>
      <c r="BJ330" s="128">
        <f>B330/B343</f>
        <v>3.7995594713656385E-2</v>
      </c>
      <c r="BK330" s="129">
        <f t="shared" ref="BK330" si="5309">C330/C343</f>
        <v>4.3730592932130712E-2</v>
      </c>
      <c r="BL330" s="130">
        <f t="shared" ref="BL330" si="5310">D330/D343</f>
        <v>3.4996663453696154E-2</v>
      </c>
      <c r="BM330" s="131">
        <f t="shared" ref="BM330" si="5311">E330/E343</f>
        <v>4.3183940242763771E-2</v>
      </c>
      <c r="BN330" s="128">
        <f t="shared" ref="BN330" si="5312">F330/F343</f>
        <v>3.3508349741121567E-2</v>
      </c>
      <c r="BO330" s="129">
        <f t="shared" ref="BO330" si="5313">G330/G343</f>
        <v>3.8111157542833264E-2</v>
      </c>
      <c r="BP330" s="130">
        <f t="shared" ref="BP330" si="5314">H330/H343</f>
        <v>4.3759058201327264E-2</v>
      </c>
      <c r="BQ330" s="131">
        <f t="shared" ref="BQ330" si="5315">I330/I343</f>
        <v>4.4410876132930516E-2</v>
      </c>
      <c r="BR330" s="128">
        <f t="shared" ref="BR330" si="5316">J330/J343</f>
        <v>5.64078723074539E-2</v>
      </c>
      <c r="BS330" s="129">
        <f t="shared" ref="BS330" si="5317">K330/K343</f>
        <v>3.5016741071428568E-2</v>
      </c>
      <c r="BT330" s="130">
        <f t="shared" ref="BT330" si="5318">L330/L343</f>
        <v>3.625611745513866E-2</v>
      </c>
      <c r="BU330" s="128">
        <f t="shared" ref="BU330" si="5319">M330/M343</f>
        <v>3.6135081314304679E-2</v>
      </c>
      <c r="BV330" s="132">
        <f t="shared" ref="BV330" si="5320">N330/N343</f>
        <v>4.0845566647093365E-2</v>
      </c>
      <c r="BW330" s="133">
        <f t="shared" ref="BW330" si="5321">O330/O343</f>
        <v>3.7016172570006806E-2</v>
      </c>
      <c r="BX330" s="128">
        <f t="shared" ref="BX330" si="5322">P330/P343</f>
        <v>3.9725794090096231E-2</v>
      </c>
      <c r="BY330" s="129">
        <f t="shared" ref="BY330" si="5323">Q330/Q343</f>
        <v>3.4007235582038733E-2</v>
      </c>
      <c r="BZ330" s="130">
        <f t="shared" ref="BZ330" si="5324">R330/R343</f>
        <v>4.0824980724749424E-2</v>
      </c>
      <c r="CA330" s="131">
        <f t="shared" ref="CA330" si="5325">S330/S343</f>
        <v>4.2181223032286864E-2</v>
      </c>
      <c r="CB330" s="128">
        <f t="shared" ref="CB330" si="5326">T330/T343</f>
        <v>3.5533636823469904E-2</v>
      </c>
      <c r="CC330" s="129">
        <f t="shared" ref="CC330" si="5327">U330/U343</f>
        <v>2.3675039057805554E-2</v>
      </c>
      <c r="CD330" s="130">
        <f t="shared" ref="CD330" si="5328">V330/V343</f>
        <v>3.847953216374269E-2</v>
      </c>
      <c r="CE330" s="131">
        <f t="shared" ref="CE330" si="5329">W330/W343</f>
        <v>4.0797670639219935E-2</v>
      </c>
      <c r="CF330" s="128">
        <f t="shared" ref="CF330" si="5330">X330/X343</f>
        <v>3.5321080303779263E-2</v>
      </c>
      <c r="CG330" s="129">
        <f t="shared" ref="CG330" si="5331">Y330/Y343</f>
        <v>2.7855352667382743E-2</v>
      </c>
      <c r="CH330" s="130">
        <f t="shared" ref="CH330" si="5332">Z330/Z343</f>
        <v>4.8878554473671461E-2</v>
      </c>
      <c r="CI330" s="128">
        <f t="shared" ref="CI330" si="5333">AA330/AA343</f>
        <v>4.7759961461702569E-2</v>
      </c>
      <c r="CJ330" s="134">
        <f t="shared" ref="CJ330" si="5334">AB330/AB343</f>
        <v>4.0307980693200796E-2</v>
      </c>
      <c r="CK330" s="135">
        <f t="shared" ref="CK330" si="5335">AC330/AC343</f>
        <v>4.0014332395194363E-2</v>
      </c>
    </row>
    <row r="331" spans="1:89" ht="13.5" thickTop="1" x14ac:dyDescent="0.2">
      <c r="A331" s="145" t="s">
        <v>28</v>
      </c>
      <c r="B331" s="189">
        <v>925</v>
      </c>
      <c r="C331" s="183">
        <v>1425</v>
      </c>
      <c r="D331" s="184">
        <v>548</v>
      </c>
      <c r="E331" s="185">
        <v>546</v>
      </c>
      <c r="F331" s="182">
        <v>883</v>
      </c>
      <c r="G331" s="186">
        <v>1372</v>
      </c>
      <c r="H331" s="184">
        <v>1740</v>
      </c>
      <c r="I331" s="185">
        <v>2393</v>
      </c>
      <c r="J331" s="182">
        <v>422</v>
      </c>
      <c r="K331" s="183">
        <v>242</v>
      </c>
      <c r="L331" s="184">
        <v>1429</v>
      </c>
      <c r="M331" s="182">
        <v>742</v>
      </c>
      <c r="N331" s="187">
        <v>2117</v>
      </c>
      <c r="O331" s="190">
        <v>1656</v>
      </c>
      <c r="P331" s="182">
        <v>1113</v>
      </c>
      <c r="Q331" s="183">
        <v>857</v>
      </c>
      <c r="R331" s="184">
        <v>1176</v>
      </c>
      <c r="S331" s="185">
        <v>1353</v>
      </c>
      <c r="T331" s="182">
        <v>369</v>
      </c>
      <c r="U331" s="186">
        <v>169</v>
      </c>
      <c r="V331" s="184">
        <v>1588</v>
      </c>
      <c r="W331" s="191">
        <v>1012</v>
      </c>
      <c r="X331" s="182">
        <v>1095</v>
      </c>
      <c r="Y331" s="186">
        <v>395</v>
      </c>
      <c r="Z331" s="184">
        <v>2021</v>
      </c>
      <c r="AA331" s="182">
        <v>2348</v>
      </c>
      <c r="AB331" s="156">
        <f t="shared" si="5033"/>
        <v>15426</v>
      </c>
      <c r="AC331" s="157">
        <f t="shared" si="5034"/>
        <v>14510</v>
      </c>
      <c r="BI331" s="145" t="s">
        <v>28</v>
      </c>
      <c r="BJ331" s="128">
        <f>B331/B343</f>
        <v>3.3957415565345081E-2</v>
      </c>
      <c r="BK331" s="129">
        <f t="shared" ref="BK331" si="5336">C331/C343</f>
        <v>5.2676327073783821E-2</v>
      </c>
      <c r="BL331" s="130">
        <f t="shared" ref="BL331" si="5337">D331/D343</f>
        <v>4.0631719433528585E-2</v>
      </c>
      <c r="BM331" s="131">
        <f t="shared" ref="BM331" si="5338">E331/E343</f>
        <v>4.2483660130718956E-2</v>
      </c>
      <c r="BN331" s="128">
        <f t="shared" ref="BN331" si="5339">F331/F343</f>
        <v>3.2195726682709834E-2</v>
      </c>
      <c r="BO331" s="129">
        <f t="shared" ref="BO331" si="5340">G331/G343</f>
        <v>5.7333890513999161E-2</v>
      </c>
      <c r="BP331" s="130">
        <f t="shared" ref="BP331" si="5341">H331/H343</f>
        <v>4.4242162272114721E-2</v>
      </c>
      <c r="BQ331" s="131">
        <f t="shared" ref="BQ331" si="5342">I331/I343</f>
        <v>5.5612363467348359E-2</v>
      </c>
      <c r="BR331" s="128">
        <f t="shared" ref="BR331" si="5343">J331/J343</f>
        <v>6.5395939872927314E-2</v>
      </c>
      <c r="BS331" s="129">
        <f t="shared" ref="BS331" si="5344">K331/K343</f>
        <v>3.3761160714285712E-2</v>
      </c>
      <c r="BT331" s="130">
        <f t="shared" ref="BT331" si="5345">L331/L343</f>
        <v>5.8278955954323003E-2</v>
      </c>
      <c r="BU331" s="128">
        <f t="shared" ref="BU331" si="5346">M331/M343</f>
        <v>3.0783272485894457E-2</v>
      </c>
      <c r="BV331" s="132">
        <f t="shared" ref="BV331" si="5347">N331/N343</f>
        <v>4.972401644157369E-2</v>
      </c>
      <c r="BW331" s="133">
        <f t="shared" ref="BW331" si="5348">O331/O343</f>
        <v>3.88705020773185E-2</v>
      </c>
      <c r="BX331" s="128">
        <f t="shared" ref="BX331" si="5349">P331/P343</f>
        <v>4.7389934429021542E-2</v>
      </c>
      <c r="BY331" s="129">
        <f t="shared" ref="BY331" si="5350">Q331/Q343</f>
        <v>3.6475845924664824E-2</v>
      </c>
      <c r="BZ331" s="130">
        <f t="shared" ref="BZ331" si="5351">R331/R343</f>
        <v>4.5335389360061679E-2</v>
      </c>
      <c r="CA331" s="131">
        <f t="shared" ref="CA331" si="5352">S331/S343</f>
        <v>5.032733224222586E-2</v>
      </c>
      <c r="CB331" s="128">
        <f t="shared" ref="CB331" si="5353">T331/T343</f>
        <v>4.6661608497723821E-2</v>
      </c>
      <c r="CC331" s="129">
        <f t="shared" ref="CC331" si="5354">U331/U343</f>
        <v>2.0310058887152985E-2</v>
      </c>
      <c r="CD331" s="130">
        <f t="shared" ref="CD331" si="5355">V331/V343</f>
        <v>6.1910331384015596E-2</v>
      </c>
      <c r="CE331" s="131">
        <f t="shared" ref="CE331" si="5356">W331/W343</f>
        <v>3.426327193932828E-2</v>
      </c>
      <c r="CF331" s="128">
        <f t="shared" ref="CF331" si="5357">X331/X343</f>
        <v>4.9206848514806993E-2</v>
      </c>
      <c r="CG331" s="129">
        <f t="shared" ref="CG331" si="5358">Y331/Y343</f>
        <v>2.8284998209810241E-2</v>
      </c>
      <c r="CH331" s="130">
        <f t="shared" ref="CH331" si="5359">Z331/Z343</f>
        <v>4.895121833066899E-2</v>
      </c>
      <c r="CI331" s="128">
        <f t="shared" ref="CI331" si="5360">AA331/AA343</f>
        <v>5.3861858555272639E-2</v>
      </c>
      <c r="CJ331" s="134">
        <f t="shared" ref="CJ331" si="5361">AB331/AB343</f>
        <v>4.7094668649043055E-2</v>
      </c>
      <c r="CK331" s="135">
        <f t="shared" ref="CK331" si="5362">AC331/AC343</f>
        <v>4.4436550057727703E-2</v>
      </c>
    </row>
    <row r="332" spans="1:89" x14ac:dyDescent="0.2">
      <c r="A332" s="136" t="s">
        <v>29</v>
      </c>
      <c r="B332" s="192">
        <v>1096</v>
      </c>
      <c r="C332" s="176">
        <v>2205</v>
      </c>
      <c r="D332" s="177">
        <v>852</v>
      </c>
      <c r="E332" s="178">
        <v>667</v>
      </c>
      <c r="F332" s="175">
        <v>1129</v>
      </c>
      <c r="G332" s="179">
        <v>2024</v>
      </c>
      <c r="H332" s="177">
        <v>2111</v>
      </c>
      <c r="I332" s="178">
        <v>3268</v>
      </c>
      <c r="J332" s="175">
        <v>560</v>
      </c>
      <c r="K332" s="176">
        <v>198</v>
      </c>
      <c r="L332" s="177">
        <v>2268</v>
      </c>
      <c r="M332" s="175">
        <v>700</v>
      </c>
      <c r="N332" s="180">
        <v>3090</v>
      </c>
      <c r="O332" s="193">
        <v>1961</v>
      </c>
      <c r="P332" s="175">
        <v>1614</v>
      </c>
      <c r="Q332" s="176">
        <v>1099</v>
      </c>
      <c r="R332" s="177">
        <v>1547</v>
      </c>
      <c r="S332" s="178">
        <v>1761</v>
      </c>
      <c r="T332" s="175">
        <v>902</v>
      </c>
      <c r="U332" s="179">
        <v>227</v>
      </c>
      <c r="V332" s="177">
        <v>2207</v>
      </c>
      <c r="W332" s="194">
        <v>1474</v>
      </c>
      <c r="X332" s="175">
        <v>1719</v>
      </c>
      <c r="Y332" s="179">
        <v>527</v>
      </c>
      <c r="Z332" s="177">
        <v>2371</v>
      </c>
      <c r="AA332" s="175">
        <v>3282</v>
      </c>
      <c r="AB332" s="156">
        <f t="shared" si="5033"/>
        <v>21466</v>
      </c>
      <c r="AC332" s="157">
        <f t="shared" si="5034"/>
        <v>19393</v>
      </c>
      <c r="BI332" s="136" t="s">
        <v>29</v>
      </c>
      <c r="BJ332" s="128">
        <f>B332/B343</f>
        <v>4.023494860499266E-2</v>
      </c>
      <c r="BK332" s="129">
        <f t="shared" ref="BK332" si="5363">C332/C343</f>
        <v>8.1509685051012859E-2</v>
      </c>
      <c r="BL332" s="130">
        <f t="shared" ref="BL332" si="5364">D332/D343</f>
        <v>6.3171943352858306E-2</v>
      </c>
      <c r="BM332" s="131">
        <f t="shared" ref="BM332" si="5365">E332/E343</f>
        <v>5.1898537192654838E-2</v>
      </c>
      <c r="BN332" s="128">
        <f t="shared" ref="BN332" si="5366">F332/F343</f>
        <v>4.1165317581856632E-2</v>
      </c>
      <c r="BO332" s="129">
        <f t="shared" ref="BO332" si="5367">G332/G343</f>
        <v>8.4580025073129964E-2</v>
      </c>
      <c r="BP332" s="130">
        <f t="shared" ref="BP332" si="5368">H332/H343</f>
        <v>5.3675404917490913E-2</v>
      </c>
      <c r="BQ332" s="131">
        <f t="shared" ref="BQ332" si="5369">I332/I343</f>
        <v>7.594701371136417E-2</v>
      </c>
      <c r="BR332" s="128">
        <f t="shared" ref="BR332" si="5370">J332/J343</f>
        <v>8.6781342011467533E-2</v>
      </c>
      <c r="BS332" s="129">
        <f t="shared" ref="BS332" si="5371">K332/K343</f>
        <v>2.7622767857142856E-2</v>
      </c>
      <c r="BT332" s="130">
        <f t="shared" ref="BT332" si="5372">L332/L343</f>
        <v>9.2495921696574224E-2</v>
      </c>
      <c r="BU332" s="128">
        <f t="shared" ref="BU332" si="5373">M332/M343</f>
        <v>2.9040823099900432E-2</v>
      </c>
      <c r="BV332" s="132">
        <f t="shared" ref="BV332" si="5374">N332/N343</f>
        <v>7.2577803875513797E-2</v>
      </c>
      <c r="BW332" s="133">
        <f t="shared" ref="BW332" si="5375">O332/O343</f>
        <v>4.6029622327066172E-2</v>
      </c>
      <c r="BX332" s="128">
        <f t="shared" ref="BX332" si="5376">P332/P343</f>
        <v>6.8721791705697005E-2</v>
      </c>
      <c r="BY332" s="129">
        <f t="shared" ref="BY332" si="5377">Q332/Q343</f>
        <v>4.6775909768035751E-2</v>
      </c>
      <c r="BZ332" s="130">
        <f t="shared" ref="BZ332" si="5378">R332/R343</f>
        <v>5.9637625289128755E-2</v>
      </c>
      <c r="CA332" s="131">
        <f t="shared" ref="CA332" si="5379">S332/S343</f>
        <v>6.5503645290879334E-2</v>
      </c>
      <c r="CB332" s="128">
        <f t="shared" ref="CB332" si="5380">T332/T343</f>
        <v>0.11406170966110268</v>
      </c>
      <c r="CC332" s="129">
        <f t="shared" ref="CC332" si="5381">U332/U343</f>
        <v>2.7280374954933302E-2</v>
      </c>
      <c r="CD332" s="130">
        <f t="shared" ref="CD332" si="5382">V332/V343</f>
        <v>8.6042884990253407E-2</v>
      </c>
      <c r="CE332" s="131">
        <f t="shared" ref="CE332" si="5383">W332/W343</f>
        <v>4.9905200433369448E-2</v>
      </c>
      <c r="CF332" s="128">
        <f t="shared" ref="CF332" si="5384">X332/X343</f>
        <v>7.7248011504066863E-2</v>
      </c>
      <c r="CG332" s="129">
        <f t="shared" ref="CG332" si="5385">Y332/Y343</f>
        <v>3.7737200143215181E-2</v>
      </c>
      <c r="CH332" s="130">
        <f t="shared" ref="CH332" si="5386">Z332/Z343</f>
        <v>5.7428668313714092E-2</v>
      </c>
      <c r="CI332" s="128">
        <f t="shared" ref="CI332" si="5387">AA332/AA343</f>
        <v>7.5287316771041224E-2</v>
      </c>
      <c r="CJ332" s="134">
        <f t="shared" ref="CJ332" si="5388">AB332/AB343</f>
        <v>6.5534432595641012E-2</v>
      </c>
      <c r="CK332" s="135">
        <f t="shared" ref="CK332" si="5389">AC332/AC343</f>
        <v>5.9390628206031242E-2</v>
      </c>
    </row>
    <row r="333" spans="1:89" x14ac:dyDescent="0.2">
      <c r="A333" s="145" t="s">
        <v>30</v>
      </c>
      <c r="B333" s="189">
        <v>1542</v>
      </c>
      <c r="C333" s="183">
        <v>3539</v>
      </c>
      <c r="D333" s="184">
        <v>1316</v>
      </c>
      <c r="E333" s="185">
        <v>1136</v>
      </c>
      <c r="F333" s="182">
        <v>1462</v>
      </c>
      <c r="G333" s="186">
        <v>2381</v>
      </c>
      <c r="H333" s="184">
        <v>2425</v>
      </c>
      <c r="I333" s="185">
        <v>4279</v>
      </c>
      <c r="J333" s="182">
        <v>1114</v>
      </c>
      <c r="K333" s="183">
        <v>267</v>
      </c>
      <c r="L333" s="184">
        <v>3167</v>
      </c>
      <c r="M333" s="182">
        <v>833</v>
      </c>
      <c r="N333" s="187">
        <v>4339</v>
      </c>
      <c r="O333" s="190">
        <v>2361</v>
      </c>
      <c r="P333" s="182">
        <v>2265</v>
      </c>
      <c r="Q333" s="183">
        <v>1698</v>
      </c>
      <c r="R333" s="184">
        <v>1725</v>
      </c>
      <c r="S333" s="185">
        <v>2557</v>
      </c>
      <c r="T333" s="182">
        <v>1370</v>
      </c>
      <c r="U333" s="186">
        <v>247</v>
      </c>
      <c r="V333" s="184">
        <v>3104</v>
      </c>
      <c r="W333" s="191">
        <v>1533</v>
      </c>
      <c r="X333" s="182">
        <v>2404</v>
      </c>
      <c r="Y333" s="186">
        <v>746</v>
      </c>
      <c r="Z333" s="184">
        <v>2955</v>
      </c>
      <c r="AA333" s="182">
        <v>4506</v>
      </c>
      <c r="AB333" s="156">
        <f t="shared" si="5033"/>
        <v>29188</v>
      </c>
      <c r="AC333" s="157">
        <f t="shared" si="5034"/>
        <v>26083</v>
      </c>
      <c r="BI333" s="145" t="s">
        <v>30</v>
      </c>
      <c r="BJ333" s="128">
        <f>B333/B343</f>
        <v>5.6607929515418501E-2</v>
      </c>
      <c r="BK333" s="129">
        <f t="shared" ref="BK333" si="5390">C333/C343</f>
        <v>0.13082212036078664</v>
      </c>
      <c r="BL333" s="130">
        <f t="shared" ref="BL333" si="5391">D333/D343</f>
        <v>9.7575443019203678E-2</v>
      </c>
      <c r="BM333" s="131">
        <f t="shared" ref="BM333" si="5392">E333/E343</f>
        <v>8.8390911920323681E-2</v>
      </c>
      <c r="BN333" s="128">
        <f t="shared" ref="BN333" si="5393">F333/F343</f>
        <v>5.3307080872165097E-2</v>
      </c>
      <c r="BO333" s="129">
        <f t="shared" ref="BO333" si="5394">G333/G343</f>
        <v>9.9498537400752193E-2</v>
      </c>
      <c r="BP333" s="130">
        <f t="shared" ref="BP333" si="5395">H333/H343</f>
        <v>6.1659335350504718E-2</v>
      </c>
      <c r="BQ333" s="131">
        <f t="shared" ref="BQ333" si="5396">I333/I343</f>
        <v>9.9442249593306997E-2</v>
      </c>
      <c r="BR333" s="128">
        <f t="shared" ref="BR333" si="5397">J333/J343</f>
        <v>0.17263288392995507</v>
      </c>
      <c r="BS333" s="129">
        <f t="shared" ref="BS333" si="5398">K333/K343</f>
        <v>3.7248883928571432E-2</v>
      </c>
      <c r="BT333" s="130">
        <f t="shared" ref="BT333" si="5399">L333/L343</f>
        <v>0.12915986949429037</v>
      </c>
      <c r="BU333" s="128">
        <f t="shared" ref="BU333" si="5400">M333/M343</f>
        <v>3.4558579488881511E-2</v>
      </c>
      <c r="BV333" s="132">
        <f t="shared" ref="BV333" si="5401">N333/N343</f>
        <v>0.10191426893716971</v>
      </c>
      <c r="BW333" s="133">
        <f t="shared" ref="BW333" si="5402">O333/O343</f>
        <v>5.5418632490669674E-2</v>
      </c>
      <c r="BX333" s="128">
        <f t="shared" ref="BX333" si="5403">P333/P343</f>
        <v>9.6440432598143569E-2</v>
      </c>
      <c r="BY333" s="129">
        <f t="shared" ref="BY333" si="5404">Q333/Q343</f>
        <v>7.2270695892743139E-2</v>
      </c>
      <c r="BZ333" s="130">
        <f t="shared" ref="BZ333" si="5405">R333/R343</f>
        <v>6.6499614494988438E-2</v>
      </c>
      <c r="CA333" s="131">
        <f t="shared" ref="CA333" si="5406">S333/S343</f>
        <v>9.5112334474036608E-2</v>
      </c>
      <c r="CB333" s="128">
        <f t="shared" ref="CB333" si="5407">T333/T343</f>
        <v>0.17324228629236216</v>
      </c>
      <c r="CC333" s="129">
        <f t="shared" ref="CC333" si="5408">U333/U343</f>
        <v>2.9683932219685134E-2</v>
      </c>
      <c r="CD333" s="130">
        <f t="shared" ref="CD333" si="5409">V333/V343</f>
        <v>0.12101364522417155</v>
      </c>
      <c r="CE333" s="131">
        <f t="shared" ref="CE333" si="5410">W333/W343</f>
        <v>5.1902762730227522E-2</v>
      </c>
      <c r="CF333" s="128">
        <f t="shared" ref="CF333" si="5411">X333/X343</f>
        <v>0.10803037792657171</v>
      </c>
      <c r="CG333" s="129">
        <f t="shared" ref="CG333" si="5412">Y333/Y343</f>
        <v>5.3419262441818834E-2</v>
      </c>
      <c r="CH333" s="130">
        <f t="shared" ref="CH333" si="5413">Z333/Z343</f>
        <v>7.1573899142566483E-2</v>
      </c>
      <c r="CI333" s="128">
        <f t="shared" ref="CI333" si="5414">AA333/AA343</f>
        <v>0.10336521918656665</v>
      </c>
      <c r="CJ333" s="134">
        <f t="shared" ref="CJ333" si="5415">AB333/AB343</f>
        <v>8.9109243389619383E-2</v>
      </c>
      <c r="CK333" s="135">
        <f t="shared" ref="CK333" si="5416">AC333/AC343</f>
        <v>7.9878603387712729E-2</v>
      </c>
    </row>
    <row r="334" spans="1:89" x14ac:dyDescent="0.2">
      <c r="A334" s="136" t="s">
        <v>31</v>
      </c>
      <c r="B334" s="192">
        <v>1697</v>
      </c>
      <c r="C334" s="176">
        <v>3465</v>
      </c>
      <c r="D334" s="177">
        <v>1026</v>
      </c>
      <c r="E334" s="178">
        <v>1322</v>
      </c>
      <c r="F334" s="175">
        <v>1285</v>
      </c>
      <c r="G334" s="179">
        <v>2785</v>
      </c>
      <c r="H334" s="177">
        <v>2400</v>
      </c>
      <c r="I334" s="178">
        <v>5387</v>
      </c>
      <c r="J334" s="175">
        <v>724</v>
      </c>
      <c r="K334" s="176">
        <v>334</v>
      </c>
      <c r="L334" s="177">
        <v>3645</v>
      </c>
      <c r="M334" s="175">
        <v>942</v>
      </c>
      <c r="N334" s="180">
        <v>4251</v>
      </c>
      <c r="O334" s="193">
        <v>2870</v>
      </c>
      <c r="P334" s="175">
        <v>2216</v>
      </c>
      <c r="Q334" s="176">
        <v>2065</v>
      </c>
      <c r="R334" s="177">
        <v>1937</v>
      </c>
      <c r="S334" s="178">
        <v>2755</v>
      </c>
      <c r="T334" s="175">
        <v>1417</v>
      </c>
      <c r="U334" s="179">
        <v>285</v>
      </c>
      <c r="V334" s="177">
        <v>3698</v>
      </c>
      <c r="W334" s="194">
        <v>1687</v>
      </c>
      <c r="X334" s="175">
        <v>2422</v>
      </c>
      <c r="Y334" s="179">
        <v>869</v>
      </c>
      <c r="Z334" s="177">
        <v>2872</v>
      </c>
      <c r="AA334" s="175">
        <v>4834</v>
      </c>
      <c r="AB334" s="156">
        <f t="shared" si="5033"/>
        <v>29590</v>
      </c>
      <c r="AC334" s="157">
        <f t="shared" si="5034"/>
        <v>29600</v>
      </c>
      <c r="BI334" s="136" t="s">
        <v>31</v>
      </c>
      <c r="BJ334" s="128">
        <f>B334/B343</f>
        <v>6.2298091042584436E-2</v>
      </c>
      <c r="BK334" s="129">
        <f t="shared" ref="BK334" si="5417">C334/C343</f>
        <v>0.12808664793730593</v>
      </c>
      <c r="BL334" s="130">
        <f t="shared" ref="BL334" si="5418">D334/D343</f>
        <v>7.6073255727737821E-2</v>
      </c>
      <c r="BM334" s="131">
        <f t="shared" ref="BM334" si="5419">E334/E343</f>
        <v>0.10286336756924992</v>
      </c>
      <c r="BN334" s="128">
        <f t="shared" ref="BN334" si="5420">F334/F343</f>
        <v>4.6853350834974113E-2</v>
      </c>
      <c r="BO334" s="129">
        <f t="shared" ref="BO334" si="5421">G334/G343</f>
        <v>0.11638111157542834</v>
      </c>
      <c r="BP334" s="130">
        <f t="shared" ref="BP334" si="5422">H334/H343</f>
        <v>6.1023672099468587E-2</v>
      </c>
      <c r="BQ334" s="131">
        <f t="shared" ref="BQ334" si="5423">I334/I343</f>
        <v>0.12519172670230072</v>
      </c>
      <c r="BR334" s="128">
        <f t="shared" ref="BR334" si="5424">J334/J343</f>
        <v>0.11219587788625446</v>
      </c>
      <c r="BS334" s="129">
        <f t="shared" ref="BS334" si="5425">K334/K343</f>
        <v>4.6595982142857144E-2</v>
      </c>
      <c r="BT334" s="130">
        <f t="shared" ref="BT334" si="5426">L334/L343</f>
        <v>0.14865415986949429</v>
      </c>
      <c r="BU334" s="128">
        <f t="shared" ref="BU334" si="5427">M334/M343</f>
        <v>3.9080650514437439E-2</v>
      </c>
      <c r="BV334" s="132">
        <f t="shared" ref="BV334" si="5428">N334/N343</f>
        <v>9.9847328244274808E-2</v>
      </c>
      <c r="BW334" s="133">
        <f t="shared" ref="BW334" si="5429">O334/O343</f>
        <v>6.7366147923855133E-2</v>
      </c>
      <c r="BX334" s="128">
        <f t="shared" ref="BX334" si="5430">P334/P343</f>
        <v>9.4354083283658352E-2</v>
      </c>
      <c r="BY334" s="129">
        <f t="shared" ref="BY334" si="5431">Q334/Q343</f>
        <v>8.7891040646946153E-2</v>
      </c>
      <c r="BZ334" s="130">
        <f t="shared" ref="BZ334" si="5432">R334/R343</f>
        <v>7.467232074016962E-2</v>
      </c>
      <c r="CA334" s="131">
        <f t="shared" ref="CA334" si="5433">S334/S343</f>
        <v>0.10247730992411844</v>
      </c>
      <c r="CB334" s="128">
        <f t="shared" ref="CB334" si="5434">T334/T343</f>
        <v>0.17918563480020233</v>
      </c>
      <c r="CC334" s="129">
        <f t="shared" ref="CC334" si="5435">U334/U343</f>
        <v>3.4250691022713615E-2</v>
      </c>
      <c r="CD334" s="130">
        <f t="shared" ref="CD334" si="5436">V334/V343</f>
        <v>0.14417153996101364</v>
      </c>
      <c r="CE334" s="131">
        <f t="shared" ref="CE334" si="5437">W334/W343</f>
        <v>5.7116738894907912E-2</v>
      </c>
      <c r="CF334" s="128">
        <f t="shared" ref="CF334" si="5438">X334/X343</f>
        <v>0.10883925762818496</v>
      </c>
      <c r="CG334" s="129">
        <f t="shared" ref="CG334" si="5439">Y334/Y343</f>
        <v>6.222699606158253E-2</v>
      </c>
      <c r="CH334" s="130">
        <f t="shared" ref="CH334" si="5440">Z334/Z343</f>
        <v>6.9563532432301511E-2</v>
      </c>
      <c r="CI334" s="128">
        <f t="shared" ref="CI334" si="5441">AA334/AA343</f>
        <v>0.11088936297111922</v>
      </c>
      <c r="CJ334" s="134">
        <f t="shared" ref="CJ334" si="5442">AB334/AB343</f>
        <v>9.033652569202541E-2</v>
      </c>
      <c r="CK334" s="135">
        <f t="shared" ref="CK334" si="5443">AC334/AC343</f>
        <v>9.0649337126722254E-2</v>
      </c>
    </row>
    <row r="335" spans="1:89" x14ac:dyDescent="0.2">
      <c r="A335" s="145" t="s">
        <v>32</v>
      </c>
      <c r="B335" s="189">
        <v>1812</v>
      </c>
      <c r="C335" s="183">
        <v>3063</v>
      </c>
      <c r="D335" s="184">
        <v>649</v>
      </c>
      <c r="E335" s="185">
        <v>1363</v>
      </c>
      <c r="F335" s="182">
        <v>1171</v>
      </c>
      <c r="G335" s="186">
        <v>2616</v>
      </c>
      <c r="H335" s="184">
        <v>2311</v>
      </c>
      <c r="I335" s="185">
        <v>4313</v>
      </c>
      <c r="J335" s="182">
        <v>433</v>
      </c>
      <c r="K335" s="183">
        <v>240</v>
      </c>
      <c r="L335" s="184">
        <v>2402</v>
      </c>
      <c r="M335" s="182">
        <v>1049</v>
      </c>
      <c r="N335" s="187">
        <v>3295</v>
      </c>
      <c r="O335" s="190">
        <v>2720</v>
      </c>
      <c r="P335" s="182">
        <v>1348</v>
      </c>
      <c r="Q335" s="183">
        <v>1939</v>
      </c>
      <c r="R335" s="184">
        <v>1670</v>
      </c>
      <c r="S335" s="185">
        <v>2358</v>
      </c>
      <c r="T335" s="182">
        <v>636</v>
      </c>
      <c r="U335" s="186">
        <v>331</v>
      </c>
      <c r="V335" s="184">
        <v>2760</v>
      </c>
      <c r="W335" s="191">
        <v>1919</v>
      </c>
      <c r="X335" s="182">
        <v>1481</v>
      </c>
      <c r="Y335" s="186">
        <v>781</v>
      </c>
      <c r="Z335" s="184">
        <v>2381</v>
      </c>
      <c r="AA335" s="182">
        <v>3586</v>
      </c>
      <c r="AB335" s="156">
        <f t="shared" si="5033"/>
        <v>22349</v>
      </c>
      <c r="AC335" s="157">
        <f t="shared" si="5034"/>
        <v>26278</v>
      </c>
      <c r="BI335" s="145" t="s">
        <v>32</v>
      </c>
      <c r="BJ335" s="128">
        <f>B335/B343</f>
        <v>6.6519823788546262E-2</v>
      </c>
      <c r="BK335" s="129">
        <f t="shared" ref="BK335" si="5444">C335/C343</f>
        <v>0.11322637882596481</v>
      </c>
      <c r="BL335" s="130">
        <f t="shared" ref="BL335" si="5445">D335/D343</f>
        <v>4.8120412248832206E-2</v>
      </c>
      <c r="BM335" s="131">
        <f t="shared" ref="BM335" si="5446">E335/E343</f>
        <v>0.10605353252412075</v>
      </c>
      <c r="BN335" s="128">
        <f t="shared" ref="BN335" si="5447">F335/F343</f>
        <v>4.2696711150003647E-2</v>
      </c>
      <c r="BO335" s="129">
        <f t="shared" ref="BO335" si="5448">G335/G343</f>
        <v>0.10931884663602173</v>
      </c>
      <c r="BP335" s="130">
        <f t="shared" ref="BP335" si="5449">H335/H343</f>
        <v>5.876071092577996E-2</v>
      </c>
      <c r="BQ335" s="131">
        <f t="shared" ref="BQ335" si="5450">I335/I343</f>
        <v>0.10023239600278876</v>
      </c>
      <c r="BR335" s="128">
        <f t="shared" ref="BR335" si="5451">J335/J343</f>
        <v>6.710057337672401E-2</v>
      </c>
      <c r="BS335" s="129">
        <f t="shared" ref="BS335" si="5452">K335/K343</f>
        <v>3.3482142857142856E-2</v>
      </c>
      <c r="BT335" s="130">
        <f t="shared" ref="BT335" si="5453">L335/L343</f>
        <v>9.7960848287112559E-2</v>
      </c>
      <c r="BU335" s="128">
        <f t="shared" ref="BU335" si="5454">M335/M343</f>
        <v>4.3519747759707933E-2</v>
      </c>
      <c r="BV335" s="132">
        <f t="shared" ref="BV335" si="5455">N335/N343</f>
        <v>7.7392836171462129E-2</v>
      </c>
      <c r="BW335" s="133">
        <f t="shared" ref="BW335" si="5456">O335/O343</f>
        <v>6.3845269112503808E-2</v>
      </c>
      <c r="BX335" s="128">
        <f t="shared" ref="BX335" si="5457">P335/P343</f>
        <v>5.7395895427062929E-2</v>
      </c>
      <c r="BY335" s="129">
        <f t="shared" ref="BY335" si="5458">Q335/Q343</f>
        <v>8.2528197488827407E-2</v>
      </c>
      <c r="BZ335" s="130">
        <f t="shared" ref="BZ335" si="5459">R335/R343</f>
        <v>6.4379336931380107E-2</v>
      </c>
      <c r="CA335" s="131">
        <f t="shared" ref="CA335" si="5460">S335/S343</f>
        <v>8.7710162178247286E-2</v>
      </c>
      <c r="CB335" s="128">
        <f t="shared" ref="CB335" si="5461">T335/T343</f>
        <v>8.042488619119878E-2</v>
      </c>
      <c r="CC335" s="129">
        <f t="shared" ref="CC335" si="5462">U335/U343</f>
        <v>3.9778872731642829E-2</v>
      </c>
      <c r="CD335" s="130">
        <f t="shared" ref="CD335" si="5463">V335/V343</f>
        <v>0.10760233918128655</v>
      </c>
      <c r="CE335" s="131">
        <f t="shared" ref="CE335" si="5464">W335/W343</f>
        <v>6.4971560130010833E-2</v>
      </c>
      <c r="CF335" s="128">
        <f t="shared" ref="CF335" si="5465">X335/X343</f>
        <v>6.6552824338291461E-2</v>
      </c>
      <c r="CG335" s="129">
        <f t="shared" ref="CG335" si="5466">Y335/Y343</f>
        <v>5.5925528105979234E-2</v>
      </c>
      <c r="CH335" s="130">
        <f t="shared" ref="CH335" si="5467">Z335/Z343</f>
        <v>5.7670881170372522E-2</v>
      </c>
      <c r="CI335" s="128">
        <f t="shared" ref="CI335" si="5468">AA335/AA343</f>
        <v>8.2260913449407017E-2</v>
      </c>
      <c r="CJ335" s="134">
        <f t="shared" ref="CJ335" si="5469">AB335/AB343</f>
        <v>6.8230179543463193E-2</v>
      </c>
      <c r="CK335" s="135">
        <f t="shared" ref="CK335" si="5470">AC335/AC343</f>
        <v>8.0475786520811068E-2</v>
      </c>
    </row>
    <row r="336" spans="1:89" x14ac:dyDescent="0.2">
      <c r="A336" s="136" t="s">
        <v>33</v>
      </c>
      <c r="B336" s="192">
        <v>1328</v>
      </c>
      <c r="C336" s="176">
        <v>1663</v>
      </c>
      <c r="D336" s="177">
        <v>489</v>
      </c>
      <c r="E336" s="178">
        <v>732</v>
      </c>
      <c r="F336" s="175">
        <v>1060</v>
      </c>
      <c r="G336" s="179">
        <v>1727</v>
      </c>
      <c r="H336" s="177">
        <v>1894</v>
      </c>
      <c r="I336" s="178">
        <v>2902</v>
      </c>
      <c r="J336" s="175">
        <v>405</v>
      </c>
      <c r="K336" s="176">
        <v>110</v>
      </c>
      <c r="L336" s="177">
        <v>1352</v>
      </c>
      <c r="M336" s="175">
        <v>967</v>
      </c>
      <c r="N336" s="180">
        <v>2419</v>
      </c>
      <c r="O336" s="193">
        <v>2184</v>
      </c>
      <c r="P336" s="175">
        <v>950</v>
      </c>
      <c r="Q336" s="176">
        <v>1637</v>
      </c>
      <c r="R336" s="177">
        <v>1112</v>
      </c>
      <c r="S336" s="178">
        <v>1440</v>
      </c>
      <c r="T336" s="175">
        <v>381</v>
      </c>
      <c r="U336" s="179">
        <v>328</v>
      </c>
      <c r="V336" s="177">
        <v>2054</v>
      </c>
      <c r="W336" s="194">
        <v>1406</v>
      </c>
      <c r="X336" s="175">
        <v>878</v>
      </c>
      <c r="Y336" s="179">
        <v>683</v>
      </c>
      <c r="Z336" s="177">
        <v>1905</v>
      </c>
      <c r="AA336" s="175">
        <v>2346</v>
      </c>
      <c r="AB336" s="156">
        <f t="shared" si="5033"/>
        <v>16227</v>
      </c>
      <c r="AC336" s="157">
        <f t="shared" si="5034"/>
        <v>18125</v>
      </c>
      <c r="BI336" s="136" t="s">
        <v>33</v>
      </c>
      <c r="BJ336" s="128">
        <f>B336/B343</f>
        <v>4.8751835535976507E-2</v>
      </c>
      <c r="BK336" s="129">
        <f t="shared" ref="BK336" si="5471">C336/C343</f>
        <v>6.1474197841194733E-2</v>
      </c>
      <c r="BL336" s="130">
        <f t="shared" ref="BL336" si="5472">D336/D343</f>
        <v>3.6257136501816563E-2</v>
      </c>
      <c r="BM336" s="131">
        <f t="shared" ref="BM336" si="5473">E336/E343</f>
        <v>5.695611577964519E-2</v>
      </c>
      <c r="BN336" s="128">
        <f t="shared" ref="BN336" si="5474">F336/F343</f>
        <v>3.8649456719900825E-2</v>
      </c>
      <c r="BO336" s="129">
        <f t="shared" ref="BO336" si="5475">G336/G343</f>
        <v>7.2168825741746767E-2</v>
      </c>
      <c r="BP336" s="130">
        <f t="shared" ref="BP336" si="5476">H336/H343</f>
        <v>4.8157847898497294E-2</v>
      </c>
      <c r="BQ336" s="131">
        <f t="shared" ref="BQ336" si="5477">I336/I343</f>
        <v>6.7441320009295841E-2</v>
      </c>
      <c r="BR336" s="128">
        <f t="shared" ref="BR336" si="5478">J336/J343</f>
        <v>6.2761506276150625E-2</v>
      </c>
      <c r="BS336" s="129">
        <f t="shared" ref="BS336" si="5479">K336/K343</f>
        <v>1.5345982142857142E-2</v>
      </c>
      <c r="BT336" s="130">
        <f t="shared" ref="BT336" si="5480">L336/L343</f>
        <v>5.5138662316476343E-2</v>
      </c>
      <c r="BU336" s="128">
        <f t="shared" ref="BU336" si="5481">M336/M343</f>
        <v>4.011782276800531E-2</v>
      </c>
      <c r="BV336" s="132">
        <f t="shared" ref="BV336" si="5482">N336/N343</f>
        <v>5.6817381092190256E-2</v>
      </c>
      <c r="BW336" s="133">
        <f t="shared" ref="BW336" si="5483">O336/O343</f>
        <v>5.1263995493275122E-2</v>
      </c>
      <c r="BX336" s="128">
        <f t="shared" ref="BX336" si="5484">P336/P343</f>
        <v>4.0449629566550287E-2</v>
      </c>
      <c r="BY336" s="129">
        <f t="shared" ref="BY336" si="5485">Q336/Q343</f>
        <v>6.9674398808257071E-2</v>
      </c>
      <c r="BZ336" s="130">
        <f t="shared" ref="BZ336" si="5486">R336/R343</f>
        <v>4.286815728604472E-2</v>
      </c>
      <c r="CA336" s="131">
        <f t="shared" ref="CA336" si="5487">S336/S343</f>
        <v>5.3563457818776965E-2</v>
      </c>
      <c r="CB336" s="128">
        <f t="shared" ref="CB336" si="5488">T336/T343</f>
        <v>4.8179059180576633E-2</v>
      </c>
      <c r="CC336" s="129">
        <f t="shared" ref="CC336" si="5489">U336/U343</f>
        <v>3.9418339141930055E-2</v>
      </c>
      <c r="CD336" s="130">
        <f t="shared" ref="CD336" si="5490">V336/V343</f>
        <v>8.0077972709551651E-2</v>
      </c>
      <c r="CE336" s="131">
        <f t="shared" ref="CE336" si="5491">W336/W343</f>
        <v>4.7602925243770314E-2</v>
      </c>
      <c r="CF336" s="128">
        <f t="shared" ref="CF336" si="5492">X336/X343</f>
        <v>3.9455354334247066E-2</v>
      </c>
      <c r="CG336" s="129">
        <f t="shared" ref="CG336" si="5493">Y336/Y343</f>
        <v>4.8907984246330111E-2</v>
      </c>
      <c r="CH336" s="130">
        <f t="shared" ref="CH336" si="5494">Z336/Z343</f>
        <v>4.6141549193431185E-2</v>
      </c>
      <c r="CI336" s="128">
        <f t="shared" ref="CI336" si="5495">AA336/AA343</f>
        <v>5.3815979629757073E-2</v>
      </c>
      <c r="CJ336" s="134">
        <f t="shared" ref="CJ336" si="5496">AB336/AB343</f>
        <v>4.9540074430702817E-2</v>
      </c>
      <c r="CK336" s="135">
        <f t="shared" ref="CK336" si="5497">AC336/AC343</f>
        <v>5.5507406602089221E-2</v>
      </c>
    </row>
    <row r="337" spans="1:89" x14ac:dyDescent="0.2">
      <c r="A337" s="145" t="s">
        <v>34</v>
      </c>
      <c r="B337" s="189">
        <v>482</v>
      </c>
      <c r="C337" s="183">
        <v>981</v>
      </c>
      <c r="D337" s="184">
        <v>210</v>
      </c>
      <c r="E337" s="185">
        <v>528</v>
      </c>
      <c r="F337" s="182">
        <v>501</v>
      </c>
      <c r="G337" s="186">
        <v>1056</v>
      </c>
      <c r="H337" s="184">
        <v>872</v>
      </c>
      <c r="I337" s="185">
        <v>1751</v>
      </c>
      <c r="J337" s="182">
        <v>151</v>
      </c>
      <c r="K337" s="183">
        <v>81</v>
      </c>
      <c r="L337" s="184">
        <v>936</v>
      </c>
      <c r="M337" s="182">
        <v>575</v>
      </c>
      <c r="N337" s="187">
        <v>1816</v>
      </c>
      <c r="O337" s="190">
        <v>1714</v>
      </c>
      <c r="P337" s="182">
        <v>534</v>
      </c>
      <c r="Q337" s="183">
        <v>1195</v>
      </c>
      <c r="R337" s="184">
        <v>826</v>
      </c>
      <c r="S337" s="185">
        <v>1066</v>
      </c>
      <c r="T337" s="182">
        <v>204</v>
      </c>
      <c r="U337" s="186">
        <v>277</v>
      </c>
      <c r="V337" s="184">
        <v>1496</v>
      </c>
      <c r="W337" s="191">
        <v>964</v>
      </c>
      <c r="X337" s="182">
        <v>507</v>
      </c>
      <c r="Y337" s="186">
        <v>448</v>
      </c>
      <c r="Z337" s="184">
        <v>1188</v>
      </c>
      <c r="AA337" s="182">
        <v>1512</v>
      </c>
      <c r="AB337" s="156">
        <f t="shared" si="5033"/>
        <v>9723</v>
      </c>
      <c r="AC337" s="157">
        <f t="shared" si="5034"/>
        <v>12148</v>
      </c>
      <c r="BI337" s="145" t="s">
        <v>34</v>
      </c>
      <c r="BJ337" s="128">
        <f>B337/B343</f>
        <v>1.7694566813509546E-2</v>
      </c>
      <c r="BK337" s="129">
        <f t="shared" ref="BK337" si="5498">C337/C343</f>
        <v>3.6263492532899601E-2</v>
      </c>
      <c r="BL337" s="130">
        <f t="shared" ref="BL337" si="5499">D337/D343</f>
        <v>1.5570549417958034E-2</v>
      </c>
      <c r="BM337" s="131">
        <f t="shared" ref="BM337" si="5500">E337/E343</f>
        <v>4.1083099906629318E-2</v>
      </c>
      <c r="BN337" s="128">
        <f t="shared" ref="BN337" si="5501">F337/F343</f>
        <v>1.8267337562896523E-2</v>
      </c>
      <c r="BO337" s="129">
        <f t="shared" ref="BO337" si="5502">G337/G343</f>
        <v>4.4128708733806934E-2</v>
      </c>
      <c r="BP337" s="130">
        <f t="shared" ref="BP337" si="5503">H337/H343</f>
        <v>2.2171934196140254E-2</v>
      </c>
      <c r="BQ337" s="131">
        <f t="shared" ref="BQ337" si="5504">I337/I343</f>
        <v>4.0692540088310483E-2</v>
      </c>
      <c r="BR337" s="128">
        <f t="shared" ref="BR337" si="5505">J337/J343</f>
        <v>2.3399969006663569E-2</v>
      </c>
      <c r="BS337" s="129">
        <f t="shared" ref="BS337" si="5506">K337/K343</f>
        <v>1.1300223214285714E-2</v>
      </c>
      <c r="BT337" s="130">
        <f t="shared" ref="BT337" si="5507">L337/L343</f>
        <v>3.8172920065252858E-2</v>
      </c>
      <c r="BU337" s="128">
        <f t="shared" ref="BU337" si="5508">M337/M343</f>
        <v>2.385496183206107E-2</v>
      </c>
      <c r="BV337" s="132">
        <f t="shared" ref="BV337" si="5509">N337/N343</f>
        <v>4.2654139753376397E-2</v>
      </c>
      <c r="BW337" s="133">
        <f t="shared" ref="BW337" si="5510">O337/O343</f>
        <v>4.0231908551041008E-2</v>
      </c>
      <c r="BX337" s="128">
        <f t="shared" ref="BX337" si="5511">P337/P343</f>
        <v>2.2736949672145106E-2</v>
      </c>
      <c r="BY337" s="129">
        <f t="shared" ref="BY337" si="5512">Q337/Q343</f>
        <v>5.0861885507554799E-2</v>
      </c>
      <c r="BZ337" s="130">
        <f t="shared" ref="BZ337" si="5513">R337/R343</f>
        <v>3.1842713955281418E-2</v>
      </c>
      <c r="CA337" s="131">
        <f t="shared" ref="CA337" si="5514">S337/S343</f>
        <v>3.9651837524177946E-2</v>
      </c>
      <c r="CB337" s="128">
        <f t="shared" ref="CB337" si="5515">T337/T343</f>
        <v>2.5796661608497723E-2</v>
      </c>
      <c r="CC337" s="129">
        <f t="shared" ref="CC337" si="5516">U337/U343</f>
        <v>3.3289268116812883E-2</v>
      </c>
      <c r="CD337" s="130">
        <f t="shared" ref="CD337" si="5517">V337/V343</f>
        <v>5.8323586744639375E-2</v>
      </c>
      <c r="CE337" s="131">
        <f t="shared" ref="CE337" si="5518">W337/W343</f>
        <v>3.2638136511375947E-2</v>
      </c>
      <c r="CF337" s="128">
        <f t="shared" ref="CF337" si="5519">X337/X343</f>
        <v>2.2783444928773648E-2</v>
      </c>
      <c r="CG337" s="129">
        <f t="shared" ref="CG337" si="5520">Y337/Y343</f>
        <v>3.2080200501253132E-2</v>
      </c>
      <c r="CH337" s="130">
        <f t="shared" ref="CH337" si="5521">Z337/Z343</f>
        <v>2.8774887371021653E-2</v>
      </c>
      <c r="CI337" s="128">
        <f t="shared" ref="CI337" si="5522">AA337/AA343</f>
        <v>3.4684467689766706E-2</v>
      </c>
      <c r="CJ337" s="134">
        <f t="shared" ref="CJ337" si="5523">AB337/AB343</f>
        <v>2.9683745836551641E-2</v>
      </c>
      <c r="CK337" s="135">
        <f t="shared" ref="CK337" si="5524">AC337/AC343</f>
        <v>3.720297795322372E-2</v>
      </c>
    </row>
    <row r="338" spans="1:89" x14ac:dyDescent="0.2">
      <c r="A338" s="136" t="s">
        <v>35</v>
      </c>
      <c r="B338" s="192">
        <v>0</v>
      </c>
      <c r="C338" s="176">
        <v>394</v>
      </c>
      <c r="D338" s="177">
        <v>2</v>
      </c>
      <c r="E338" s="178">
        <v>297</v>
      </c>
      <c r="F338" s="175">
        <v>11</v>
      </c>
      <c r="G338" s="179">
        <v>668</v>
      </c>
      <c r="H338" s="177">
        <v>92</v>
      </c>
      <c r="I338" s="178">
        <v>765</v>
      </c>
      <c r="J338" s="175">
        <v>36</v>
      </c>
      <c r="K338" s="176">
        <v>45</v>
      </c>
      <c r="L338" s="177">
        <v>524</v>
      </c>
      <c r="M338" s="175">
        <v>109</v>
      </c>
      <c r="N338" s="180">
        <v>459</v>
      </c>
      <c r="O338" s="193">
        <v>267</v>
      </c>
      <c r="P338" s="175">
        <v>129</v>
      </c>
      <c r="Q338" s="176">
        <v>161</v>
      </c>
      <c r="R338" s="177">
        <v>155</v>
      </c>
      <c r="S338" s="178">
        <v>101</v>
      </c>
      <c r="T338" s="175">
        <v>18</v>
      </c>
      <c r="U338" s="179">
        <v>15</v>
      </c>
      <c r="V338" s="177">
        <v>160</v>
      </c>
      <c r="W338" s="194">
        <v>37</v>
      </c>
      <c r="X338" s="175">
        <v>60</v>
      </c>
      <c r="Y338" s="179">
        <v>8</v>
      </c>
      <c r="Z338" s="177">
        <v>31</v>
      </c>
      <c r="AA338" s="175">
        <v>50</v>
      </c>
      <c r="AB338" s="156">
        <f t="shared" si="5033"/>
        <v>1677</v>
      </c>
      <c r="AC338" s="157">
        <f t="shared" si="5034"/>
        <v>2917</v>
      </c>
      <c r="BI338" s="136" t="s">
        <v>35</v>
      </c>
      <c r="BJ338" s="128">
        <f>B338/B343</f>
        <v>0</v>
      </c>
      <c r="BK338" s="129">
        <f t="shared" ref="BK338" si="5525">C338/C343</f>
        <v>1.456454236285672E-2</v>
      </c>
      <c r="BL338" s="130">
        <f t="shared" ref="BL338" si="5526">D338/D343</f>
        <v>1.4829094683769555E-4</v>
      </c>
      <c r="BM338" s="131">
        <f t="shared" ref="BM338" si="5527">E338/E343</f>
        <v>2.3109243697478993E-2</v>
      </c>
      <c r="BN338" s="128">
        <f t="shared" ref="BN338" si="5528">F338/F343</f>
        <v>4.0107926784802744E-4</v>
      </c>
      <c r="BO338" s="129">
        <f t="shared" ref="BO338" si="5529">G338/G343</f>
        <v>2.7914751358127873E-2</v>
      </c>
      <c r="BP338" s="130">
        <f t="shared" ref="BP338" si="5530">H338/H343</f>
        <v>2.3392407638129623E-3</v>
      </c>
      <c r="BQ338" s="131">
        <f t="shared" ref="BQ338" si="5531">I338/I343</f>
        <v>1.777829421333953E-2</v>
      </c>
      <c r="BR338" s="128">
        <f t="shared" ref="BR338" si="5532">J338/J343</f>
        <v>5.5788005578800556E-3</v>
      </c>
      <c r="BS338" s="129">
        <f t="shared" ref="BS338" si="5533">K338/K343</f>
        <v>6.277901785714286E-3</v>
      </c>
      <c r="BT338" s="130">
        <f t="shared" ref="BT338" si="5534">L338/L343</f>
        <v>2.1370309951060359E-2</v>
      </c>
      <c r="BU338" s="128">
        <f t="shared" ref="BU338" si="5535">M338/M343</f>
        <v>4.5220710255559245E-3</v>
      </c>
      <c r="BV338" s="132">
        <f t="shared" ref="BV338" si="5536">N338/N343</f>
        <v>1.07809747504404E-2</v>
      </c>
      <c r="BW338" s="133">
        <f t="shared" ref="BW338" si="5537">O338/O343</f>
        <v>6.2671642842053376E-3</v>
      </c>
      <c r="BX338" s="128">
        <f t="shared" ref="BX338" si="5538">P338/P343</f>
        <v>5.4926339095631438E-3</v>
      </c>
      <c r="BY338" s="129">
        <f t="shared" ref="BY338" si="5539">Q338/Q343</f>
        <v>6.8525218131517346E-3</v>
      </c>
      <c r="BZ338" s="130">
        <f t="shared" ref="BZ338" si="5540">R338/R343</f>
        <v>5.9753276792598306E-3</v>
      </c>
      <c r="CA338" s="131">
        <f t="shared" ref="CA338" si="5541">S338/S343</f>
        <v>3.7568814164558846E-3</v>
      </c>
      <c r="CB338" s="128">
        <f t="shared" ref="CB338" si="5542">T338/T343</f>
        <v>2.276176024279211E-3</v>
      </c>
      <c r="CC338" s="129">
        <f t="shared" ref="CC338" si="5543">U338/U343</f>
        <v>1.8026679485638746E-3</v>
      </c>
      <c r="CD338" s="130">
        <f t="shared" ref="CD338" si="5544">V338/V343</f>
        <v>6.2378167641325534E-3</v>
      </c>
      <c r="CE338" s="131">
        <f t="shared" ref="CE338" si="5545">W338/W343</f>
        <v>1.2527085590465872E-3</v>
      </c>
      <c r="CF338" s="128">
        <f t="shared" ref="CF338" si="5546">X338/X343</f>
        <v>2.6962656720442187E-3</v>
      </c>
      <c r="CG338" s="129">
        <f t="shared" ref="CG338" si="5547">Y338/Y343</f>
        <v>5.7286072323666306E-4</v>
      </c>
      <c r="CH338" s="130">
        <f t="shared" ref="CH338" si="5548">Z338/Z343</f>
        <v>7.5085985564113747E-4</v>
      </c>
      <c r="CI338" s="128">
        <f t="shared" ref="CI338" si="5549">AA338/AA343</f>
        <v>1.1469731378891106E-3</v>
      </c>
      <c r="CJ338" s="134">
        <f t="shared" ref="CJ338" si="5550">AB338/AB343</f>
        <v>5.1197821421266176E-3</v>
      </c>
      <c r="CK338" s="135">
        <f t="shared" ref="CK338" si="5551">AC338/AC343</f>
        <v>8.9332471756300279E-3</v>
      </c>
    </row>
    <row r="339" spans="1:89" x14ac:dyDescent="0.2">
      <c r="A339" s="145" t="s">
        <v>36</v>
      </c>
      <c r="B339" s="189"/>
      <c r="C339" s="183"/>
      <c r="D339" s="184"/>
      <c r="E339" s="185"/>
      <c r="F339" s="182"/>
      <c r="G339" s="186"/>
      <c r="H339" s="184"/>
      <c r="I339" s="185"/>
      <c r="J339" s="182"/>
      <c r="K339" s="186"/>
      <c r="L339" s="184"/>
      <c r="M339" s="182"/>
      <c r="N339" s="187"/>
      <c r="O339" s="190"/>
      <c r="P339" s="182"/>
      <c r="Q339" s="186"/>
      <c r="R339" s="184"/>
      <c r="S339" s="185"/>
      <c r="T339" s="182"/>
      <c r="U339" s="186"/>
      <c r="V339" s="184"/>
      <c r="W339" s="185"/>
      <c r="X339" s="182"/>
      <c r="Y339" s="186"/>
      <c r="Z339" s="184"/>
      <c r="AA339" s="182"/>
      <c r="AB339" s="156">
        <f t="shared" si="5033"/>
        <v>0</v>
      </c>
      <c r="AC339" s="157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2">
      <c r="A340" s="136" t="s">
        <v>37</v>
      </c>
      <c r="B340" s="58"/>
      <c r="C340" s="59"/>
      <c r="D340" s="138"/>
      <c r="E340" s="139"/>
      <c r="F340" s="137"/>
      <c r="G340" s="140"/>
      <c r="H340" s="138"/>
      <c r="I340" s="139"/>
      <c r="J340" s="137"/>
      <c r="K340" s="140"/>
      <c r="L340" s="138"/>
      <c r="M340" s="137"/>
      <c r="N340" s="141"/>
      <c r="O340" s="142"/>
      <c r="P340" s="137"/>
      <c r="Q340" s="140"/>
      <c r="R340" s="138"/>
      <c r="S340" s="139"/>
      <c r="T340" s="137"/>
      <c r="U340" s="140"/>
      <c r="V340" s="138"/>
      <c r="W340" s="139"/>
      <c r="X340" s="137"/>
      <c r="Y340" s="140"/>
      <c r="Z340" s="143"/>
      <c r="AA340" s="144"/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29" t="s">
        <v>13</v>
      </c>
      <c r="B343" s="20">
        <f>SUM(B320:B342)</f>
        <v>27240</v>
      </c>
      <c r="C343" s="21">
        <f t="shared" ref="C343" si="5662">SUM(C320:C342)</f>
        <v>27052</v>
      </c>
      <c r="D343" s="20">
        <f t="shared" ref="D343" si="5663">SUM(D320:D342)</f>
        <v>13487</v>
      </c>
      <c r="E343" s="21">
        <f t="shared" ref="E343" si="5664">SUM(E320:E342)</f>
        <v>12852</v>
      </c>
      <c r="F343" s="20">
        <f t="shared" ref="F343" si="5665">SUM(F320:F342)</f>
        <v>27426</v>
      </c>
      <c r="G343" s="21">
        <f t="shared" ref="G343" si="5666">SUM(G320:G342)</f>
        <v>23930</v>
      </c>
      <c r="H343" s="20">
        <f t="shared" ref="H343" si="5667">SUM(H320:H342)</f>
        <v>39329</v>
      </c>
      <c r="I343" s="21">
        <f t="shared" ref="I343" si="5668">SUM(I320:I342)</f>
        <v>43030</v>
      </c>
      <c r="J343" s="20">
        <f t="shared" ref="J343" si="5669">SUM(J320:J342)</f>
        <v>6453</v>
      </c>
      <c r="K343" s="21">
        <f t="shared" ref="K343" si="5670">SUM(K320:K342)</f>
        <v>7168</v>
      </c>
      <c r="L343" s="20">
        <f t="shared" ref="L343" si="5671">SUM(L320:L342)</f>
        <v>24520</v>
      </c>
      <c r="M343" s="21">
        <f t="shared" ref="M343" si="5672">SUM(M320:M342)</f>
        <v>24104</v>
      </c>
      <c r="N343" s="20">
        <f t="shared" ref="N343" si="5673">SUM(N320:N342)</f>
        <v>42575</v>
      </c>
      <c r="O343" s="21">
        <f t="shared" ref="O343" si="5674">SUM(O320:O342)</f>
        <v>42603</v>
      </c>
      <c r="P343" s="20">
        <f t="shared" ref="P343" si="5675">SUM(P320:P342)</f>
        <v>23486</v>
      </c>
      <c r="Q343" s="21">
        <f t="shared" ref="Q343" si="5676">SUM(Q320:Q342)</f>
        <v>23495</v>
      </c>
      <c r="R343" s="20">
        <f t="shared" ref="R343" si="5677">SUM(R320:R342)</f>
        <v>25940</v>
      </c>
      <c r="S343" s="21">
        <f t="shared" ref="S343" si="5678">SUM(S320:S342)</f>
        <v>26884</v>
      </c>
      <c r="T343" s="20">
        <f t="shared" ref="T343" si="5679">SUM(T320:T342)</f>
        <v>7908</v>
      </c>
      <c r="U343" s="21">
        <f t="shared" ref="U343" si="5680">SUM(U320:U342)</f>
        <v>8321</v>
      </c>
      <c r="V343" s="20">
        <f t="shared" ref="V343" si="5681">SUM(V320:V342)</f>
        <v>25650</v>
      </c>
      <c r="W343" s="21">
        <f t="shared" ref="W343" si="5682">SUM(W320:W342)</f>
        <v>29536</v>
      </c>
      <c r="X343" s="20">
        <f t="shared" ref="X343" si="5683">SUM(X320:X342)</f>
        <v>22253</v>
      </c>
      <c r="Y343" s="21">
        <f t="shared" ref="Y343" si="5684">SUM(Y320:Y342)</f>
        <v>13965</v>
      </c>
      <c r="Z343" s="20">
        <f t="shared" ref="Z343" si="5685">SUM(Z320:Z342)</f>
        <v>41286</v>
      </c>
      <c r="AA343" s="21">
        <f t="shared" ref="AA343" si="5686">SUM(AA320:AA342)</f>
        <v>43593</v>
      </c>
      <c r="AB343" s="160">
        <f t="shared" ref="AB343:AC343" si="5687">SUM(AB319:AB342)</f>
        <v>327553</v>
      </c>
      <c r="AC343" s="161">
        <f t="shared" si="5687"/>
        <v>326533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1.0000000000000002</v>
      </c>
      <c r="BL343" s="154">
        <f t="shared" si="5688"/>
        <v>1.0000000000000002</v>
      </c>
      <c r="BM343" s="155">
        <f t="shared" si="5688"/>
        <v>1</v>
      </c>
      <c r="BN343" s="154">
        <f t="shared" si="5688"/>
        <v>1</v>
      </c>
      <c r="BO343" s="155">
        <f t="shared" si="5688"/>
        <v>1</v>
      </c>
      <c r="BP343" s="154">
        <f t="shared" si="5688"/>
        <v>1</v>
      </c>
      <c r="BQ343" s="155">
        <f t="shared" si="5688"/>
        <v>1</v>
      </c>
      <c r="BR343" s="154">
        <f t="shared" si="5688"/>
        <v>1</v>
      </c>
      <c r="BS343" s="155">
        <f t="shared" si="5688"/>
        <v>0.99999999999999989</v>
      </c>
      <c r="BT343" s="154">
        <f t="shared" si="5688"/>
        <v>1</v>
      </c>
      <c r="BU343" s="155">
        <f t="shared" si="5688"/>
        <v>0.99999999999999978</v>
      </c>
      <c r="BV343" s="154">
        <f t="shared" si="5688"/>
        <v>1</v>
      </c>
      <c r="BW343" s="155">
        <f t="shared" si="5688"/>
        <v>0.99999999999999989</v>
      </c>
      <c r="BX343" s="154">
        <f t="shared" si="5688"/>
        <v>1</v>
      </c>
      <c r="BY343" s="155">
        <f t="shared" si="5688"/>
        <v>1</v>
      </c>
      <c r="BZ343" s="154">
        <f t="shared" si="5688"/>
        <v>0.99999999999999989</v>
      </c>
      <c r="CA343" s="155">
        <f t="shared" si="5688"/>
        <v>1</v>
      </c>
      <c r="CB343" s="154">
        <f t="shared" si="5688"/>
        <v>1</v>
      </c>
      <c r="CC343" s="155">
        <f t="shared" si="5688"/>
        <v>0.99999999999999989</v>
      </c>
      <c r="CD343" s="154">
        <f t="shared" si="5688"/>
        <v>0.99999999999999989</v>
      </c>
      <c r="CE343" s="155">
        <f t="shared" si="5688"/>
        <v>1</v>
      </c>
      <c r="CF343" s="154">
        <f t="shared" si="5688"/>
        <v>0.99999999999999989</v>
      </c>
      <c r="CG343" s="155">
        <f t="shared" si="5688"/>
        <v>1</v>
      </c>
      <c r="CH343" s="154">
        <f t="shared" si="5688"/>
        <v>1</v>
      </c>
      <c r="CI343" s="155">
        <f t="shared" si="5688"/>
        <v>1</v>
      </c>
      <c r="CJ343" s="154">
        <f t="shared" si="5688"/>
        <v>0.99999999999999989</v>
      </c>
      <c r="CK343" s="155">
        <f t="shared" si="5688"/>
        <v>1</v>
      </c>
    </row>
    <row r="344" spans="1:89" ht="13.5" thickTop="1" x14ac:dyDescent="0.2">
      <c r="A344" s="173"/>
    </row>
    <row r="346" spans="1:89" x14ac:dyDescent="0.2">
      <c r="A346" s="303">
        <f>+A315+1</f>
        <v>44846</v>
      </c>
      <c r="B346" s="303"/>
      <c r="C346" s="303"/>
      <c r="D346" s="303"/>
      <c r="BI346" s="308">
        <f>+BI315+1</f>
        <v>44846</v>
      </c>
      <c r="BJ346" s="308"/>
      <c r="BK346" s="308"/>
      <c r="BL346" s="308"/>
    </row>
    <row r="347" spans="1:89" ht="13.5" thickBot="1" x14ac:dyDescent="0.25">
      <c r="AE347" s="232" t="s">
        <v>84</v>
      </c>
    </row>
    <row r="348" spans="1:89" ht="14.25" thickTop="1" thickBot="1" x14ac:dyDescent="0.25">
      <c r="A348" s="299" t="s">
        <v>0</v>
      </c>
      <c r="B348" s="301" t="s">
        <v>1</v>
      </c>
      <c r="C348" s="302"/>
      <c r="D348" s="301" t="s">
        <v>2</v>
      </c>
      <c r="E348" s="302"/>
      <c r="F348" s="301" t="s">
        <v>3</v>
      </c>
      <c r="G348" s="302"/>
      <c r="H348" s="301" t="s">
        <v>4</v>
      </c>
      <c r="I348" s="302"/>
      <c r="J348" s="301" t="s">
        <v>5</v>
      </c>
      <c r="K348" s="302"/>
      <c r="L348" s="301" t="s">
        <v>6</v>
      </c>
      <c r="M348" s="302"/>
      <c r="N348" s="301" t="s">
        <v>7</v>
      </c>
      <c r="O348" s="302"/>
      <c r="P348" s="301" t="s">
        <v>8</v>
      </c>
      <c r="Q348" s="302"/>
      <c r="R348" s="301" t="s">
        <v>9</v>
      </c>
      <c r="S348" s="302"/>
      <c r="T348" s="301" t="s">
        <v>10</v>
      </c>
      <c r="U348" s="302"/>
      <c r="V348" s="301" t="s">
        <v>11</v>
      </c>
      <c r="W348" s="302"/>
      <c r="X348" s="301" t="s">
        <v>12</v>
      </c>
      <c r="Y348" s="302"/>
      <c r="Z348" s="304" t="s">
        <v>40</v>
      </c>
      <c r="AA348" s="305"/>
      <c r="AB348" s="306" t="s">
        <v>41</v>
      </c>
      <c r="AC348" s="307"/>
      <c r="AE348" s="299" t="s">
        <v>0</v>
      </c>
      <c r="AF348" s="301" t="s">
        <v>1</v>
      </c>
      <c r="AG348" s="302"/>
      <c r="AH348" s="301" t="s">
        <v>2</v>
      </c>
      <c r="AI348" s="302"/>
      <c r="AJ348" s="301" t="s">
        <v>3</v>
      </c>
      <c r="AK348" s="302"/>
      <c r="AL348" s="301" t="s">
        <v>4</v>
      </c>
      <c r="AM348" s="302"/>
      <c r="AN348" s="301" t="s">
        <v>5</v>
      </c>
      <c r="AO348" s="302"/>
      <c r="AP348" s="301" t="s">
        <v>6</v>
      </c>
      <c r="AQ348" s="302"/>
      <c r="AR348" s="301" t="s">
        <v>7</v>
      </c>
      <c r="AS348" s="302"/>
      <c r="AT348" s="301" t="s">
        <v>8</v>
      </c>
      <c r="AU348" s="302"/>
      <c r="AV348" s="301" t="s">
        <v>9</v>
      </c>
      <c r="AW348" s="302"/>
      <c r="AX348" s="301" t="s">
        <v>10</v>
      </c>
      <c r="AY348" s="302"/>
      <c r="AZ348" s="301" t="s">
        <v>11</v>
      </c>
      <c r="BA348" s="302"/>
      <c r="BB348" s="301" t="s">
        <v>12</v>
      </c>
      <c r="BC348" s="302"/>
      <c r="BD348" s="304" t="s">
        <v>40</v>
      </c>
      <c r="BE348" s="305"/>
      <c r="BF348" s="306" t="s">
        <v>41</v>
      </c>
      <c r="BG348" s="307"/>
      <c r="BI348" s="299" t="s">
        <v>0</v>
      </c>
      <c r="BJ348" s="301" t="s">
        <v>1</v>
      </c>
      <c r="BK348" s="302"/>
      <c r="BL348" s="301" t="s">
        <v>2</v>
      </c>
      <c r="BM348" s="302"/>
      <c r="BN348" s="301" t="s">
        <v>3</v>
      </c>
      <c r="BO348" s="302"/>
      <c r="BP348" s="301" t="s">
        <v>4</v>
      </c>
      <c r="BQ348" s="302"/>
      <c r="BR348" s="301" t="s">
        <v>5</v>
      </c>
      <c r="BS348" s="302"/>
      <c r="BT348" s="301" t="s">
        <v>6</v>
      </c>
      <c r="BU348" s="302"/>
      <c r="BV348" s="301" t="s">
        <v>7</v>
      </c>
      <c r="BW348" s="302"/>
      <c r="BX348" s="301" t="s">
        <v>8</v>
      </c>
      <c r="BY348" s="302"/>
      <c r="BZ348" s="301" t="s">
        <v>9</v>
      </c>
      <c r="CA348" s="302"/>
      <c r="CB348" s="301" t="s">
        <v>10</v>
      </c>
      <c r="CC348" s="302"/>
      <c r="CD348" s="301" t="s">
        <v>11</v>
      </c>
      <c r="CE348" s="302"/>
      <c r="CF348" s="301" t="s">
        <v>12</v>
      </c>
      <c r="CG348" s="302"/>
      <c r="CH348" s="304" t="s">
        <v>40</v>
      </c>
      <c r="CI348" s="305"/>
      <c r="CJ348" s="301" t="s">
        <v>41</v>
      </c>
      <c r="CK348" s="302"/>
    </row>
    <row r="349" spans="1:89" ht="15" thickTop="1" thickBot="1" x14ac:dyDescent="0.3">
      <c r="A349" s="300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0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0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3396</v>
      </c>
      <c r="AG350" s="172">
        <f t="shared" ref="AG350:AV351" si="5689">SUMIF($A$9:$A$32,$AE350,C$350:C$373)</f>
        <v>1306</v>
      </c>
      <c r="AH350" s="126">
        <f t="shared" si="5689"/>
        <v>1382</v>
      </c>
      <c r="AI350" s="166">
        <f t="shared" si="5689"/>
        <v>1056</v>
      </c>
      <c r="AJ350" s="125">
        <f t="shared" si="5689"/>
        <v>3192</v>
      </c>
      <c r="AK350" s="127">
        <f t="shared" si="5689"/>
        <v>1583</v>
      </c>
      <c r="AL350" s="126">
        <f t="shared" si="5689"/>
        <v>3966</v>
      </c>
      <c r="AM350" s="166">
        <f t="shared" si="5689"/>
        <v>2468</v>
      </c>
      <c r="AN350" s="125">
        <f t="shared" si="5689"/>
        <v>270</v>
      </c>
      <c r="AO350" s="127">
        <f t="shared" si="5689"/>
        <v>1080</v>
      </c>
      <c r="AP350" s="126">
        <f t="shared" si="5689"/>
        <v>1276</v>
      </c>
      <c r="AQ350" s="125">
        <f t="shared" si="5689"/>
        <v>3767</v>
      </c>
      <c r="AR350" s="165">
        <f t="shared" si="5689"/>
        <v>3156</v>
      </c>
      <c r="AS350" s="167">
        <f t="shared" si="5689"/>
        <v>4711</v>
      </c>
      <c r="AT350" s="125">
        <f t="shared" si="5689"/>
        <v>2382</v>
      </c>
      <c r="AU350" s="127">
        <f t="shared" si="5689"/>
        <v>2356</v>
      </c>
      <c r="AV350" s="126">
        <f t="shared" si="5689"/>
        <v>2818</v>
      </c>
      <c r="AW350" s="166">
        <f t="shared" ref="AW350:BE351" si="5690">SUMIF($A$9:$A$32,$AE350,S$350:S$373)</f>
        <v>1985</v>
      </c>
      <c r="AX350" s="125">
        <f t="shared" si="5690"/>
        <v>395</v>
      </c>
      <c r="AY350" s="127">
        <f t="shared" si="5690"/>
        <v>1580</v>
      </c>
      <c r="AZ350" s="126">
        <f t="shared" si="5690"/>
        <v>1183</v>
      </c>
      <c r="BA350" s="166">
        <f t="shared" si="5690"/>
        <v>3248</v>
      </c>
      <c r="BB350" s="125">
        <f t="shared" si="5690"/>
        <v>2066</v>
      </c>
      <c r="BC350" s="127">
        <f t="shared" si="5690"/>
        <v>1923</v>
      </c>
      <c r="BD350" s="170">
        <f t="shared" si="5690"/>
        <v>4047</v>
      </c>
      <c r="BE350" s="171">
        <f t="shared" si="5690"/>
        <v>2925</v>
      </c>
      <c r="BF350" s="156">
        <f>AF350+AH350+AJ350+AL350+AN350+AP350+AR350+AT350+AV350+AX350+AZ350+BB350+BD350</f>
        <v>29529</v>
      </c>
      <c r="BG350" s="157">
        <f>AG350+AI350+AK350+AM350+AO350+AQ350+AS350+AU350+AW350+AY350+BA350+BC350+BE350</f>
        <v>29988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75">
        <v>356</v>
      </c>
      <c r="C351" s="176">
        <v>0</v>
      </c>
      <c r="D351" s="177">
        <v>244</v>
      </c>
      <c r="E351" s="178">
        <v>5</v>
      </c>
      <c r="F351" s="175">
        <v>588</v>
      </c>
      <c r="G351" s="179">
        <v>4</v>
      </c>
      <c r="H351" s="177">
        <v>481</v>
      </c>
      <c r="I351" s="178">
        <v>48</v>
      </c>
      <c r="J351" s="175">
        <v>9</v>
      </c>
      <c r="K351" s="179">
        <v>23</v>
      </c>
      <c r="L351" s="177">
        <v>77</v>
      </c>
      <c r="M351" s="175">
        <v>99</v>
      </c>
      <c r="N351" s="180">
        <v>229</v>
      </c>
      <c r="O351" s="181">
        <v>189</v>
      </c>
      <c r="P351" s="175">
        <v>84</v>
      </c>
      <c r="Q351" s="179">
        <v>73</v>
      </c>
      <c r="R351" s="177">
        <v>48</v>
      </c>
      <c r="S351" s="178">
        <v>98</v>
      </c>
      <c r="T351" s="175">
        <v>3</v>
      </c>
      <c r="U351" s="179">
        <v>18</v>
      </c>
      <c r="V351" s="177">
        <v>14</v>
      </c>
      <c r="W351" s="178">
        <v>0</v>
      </c>
      <c r="X351" s="175">
        <v>6</v>
      </c>
      <c r="Y351" s="179">
        <v>0</v>
      </c>
      <c r="Z351" s="177">
        <v>0</v>
      </c>
      <c r="AA351" s="175">
        <v>0</v>
      </c>
      <c r="AB351" s="156">
        <f t="shared" ref="AB351:AB370" si="5718">B351+D351+F351+H351+J351+L351+N351+P351+R351+T351+V351+X351+Z351</f>
        <v>2139</v>
      </c>
      <c r="AC351" s="157">
        <f t="shared" ref="AC351:AC370" si="5719">C351+E351+G351+I351+K351+M351+O351+Q351+S351+U351+W351+Y351+AA351</f>
        <v>557</v>
      </c>
      <c r="AE351" s="237" t="str">
        <f>$AE$10</f>
        <v>08:00 - 08:59</v>
      </c>
      <c r="AF351" s="125">
        <f>SUMIF($A$9:$A$32,$AE351,B$350:B$373)</f>
        <v>2498</v>
      </c>
      <c r="AG351" s="176">
        <f t="shared" si="5689"/>
        <v>1090</v>
      </c>
      <c r="AH351" s="177">
        <f t="shared" si="5689"/>
        <v>1021</v>
      </c>
      <c r="AI351" s="178">
        <f t="shared" si="5689"/>
        <v>896</v>
      </c>
      <c r="AJ351" s="238">
        <f t="shared" si="5689"/>
        <v>2347</v>
      </c>
      <c r="AK351" s="179">
        <f t="shared" si="5689"/>
        <v>1161</v>
      </c>
      <c r="AL351" s="177">
        <f t="shared" si="5689"/>
        <v>3396</v>
      </c>
      <c r="AM351" s="178">
        <f t="shared" si="5689"/>
        <v>2153</v>
      </c>
      <c r="AN351" s="238">
        <f t="shared" si="5689"/>
        <v>213</v>
      </c>
      <c r="AO351" s="179">
        <f t="shared" si="5689"/>
        <v>925</v>
      </c>
      <c r="AP351" s="177">
        <f t="shared" si="5689"/>
        <v>985</v>
      </c>
      <c r="AQ351" s="238">
        <f t="shared" si="5689"/>
        <v>3059</v>
      </c>
      <c r="AR351" s="180">
        <f t="shared" si="5689"/>
        <v>2437</v>
      </c>
      <c r="AS351" s="181">
        <f t="shared" si="5689"/>
        <v>3920</v>
      </c>
      <c r="AT351" s="238">
        <f t="shared" si="5689"/>
        <v>1850</v>
      </c>
      <c r="AU351" s="179">
        <f t="shared" si="5689"/>
        <v>2008</v>
      </c>
      <c r="AV351" s="177">
        <f t="shared" si="5689"/>
        <v>2258</v>
      </c>
      <c r="AW351" s="178">
        <f t="shared" si="5690"/>
        <v>1616</v>
      </c>
      <c r="AX351" s="238">
        <f t="shared" si="5690"/>
        <v>277</v>
      </c>
      <c r="AY351" s="179">
        <f t="shared" si="5690"/>
        <v>1201</v>
      </c>
      <c r="AZ351" s="177">
        <f t="shared" si="5690"/>
        <v>920</v>
      </c>
      <c r="BA351" s="178">
        <f t="shared" si="5690"/>
        <v>2711</v>
      </c>
      <c r="BB351" s="238">
        <f t="shared" si="5690"/>
        <v>1450</v>
      </c>
      <c r="BC351" s="179">
        <f t="shared" si="5690"/>
        <v>1707</v>
      </c>
      <c r="BD351" s="177">
        <f t="shared" si="5690"/>
        <v>3200</v>
      </c>
      <c r="BE351" s="238">
        <f t="shared" si="5690"/>
        <v>2404</v>
      </c>
      <c r="BF351" s="158">
        <f>SUM(AF351,AH351,AJ351,AL351,AN351,AP351,AR351,AT351,AV351,AX351,AZ351,BB351,BD351)</f>
        <v>22852</v>
      </c>
      <c r="BG351" s="159">
        <f>SUM(AG351,AI351,AK351,AM351,AO351,AQ351,AS351,AU351,AW351,AY351,BA351,BC351,BE351)</f>
        <v>24851</v>
      </c>
      <c r="BI351" s="136" t="s">
        <v>17</v>
      </c>
      <c r="BJ351" s="128">
        <f>B351/B374</f>
        <v>1.3195448311649802E-2</v>
      </c>
      <c r="BK351" s="129">
        <f t="shared" ref="BK351" si="5720">C351/C374</f>
        <v>0</v>
      </c>
      <c r="BL351" s="130">
        <f t="shared" ref="BL351" si="5721">D351/D374</f>
        <v>1.8145311221833868E-2</v>
      </c>
      <c r="BM351" s="131">
        <f t="shared" ref="BM351" si="5722">E351/E374</f>
        <v>3.8200015280006114E-4</v>
      </c>
      <c r="BN351" s="128">
        <f t="shared" ref="BN351" si="5723">F351/F374</f>
        <v>2.2282855843565257E-2</v>
      </c>
      <c r="BO351" s="129">
        <f t="shared" ref="BO351" si="5724">G351/G374</f>
        <v>1.6792611251049538E-4</v>
      </c>
      <c r="BP351" s="130">
        <f t="shared" ref="BP351" si="5725">H351/H374</f>
        <v>1.2076324378609088E-2</v>
      </c>
      <c r="BQ351" s="131">
        <f t="shared" ref="BQ351" si="5726">I351/I374</f>
        <v>1.0993793087652596E-3</v>
      </c>
      <c r="BR351" s="128">
        <f t="shared" ref="BR351" si="5727">J351/J374</f>
        <v>1.477832512315271E-3</v>
      </c>
      <c r="BS351" s="129">
        <f t="shared" ref="BS351" si="5728">K351/K374</f>
        <v>3.3069734004313443E-3</v>
      </c>
      <c r="BT351" s="130">
        <f t="shared" ref="BT351" si="5729">L351/L374</f>
        <v>3.1346686207458069E-3</v>
      </c>
      <c r="BU351" s="128">
        <f t="shared" ref="BU351" si="5730">M351/M374</f>
        <v>4.147639197285182E-3</v>
      </c>
      <c r="BV351" s="132">
        <f t="shared" ref="BV351" si="5731">N351/N374</f>
        <v>5.3408587354525734E-3</v>
      </c>
      <c r="BW351" s="133">
        <f t="shared" ref="BW351" si="5732">O351/O374</f>
        <v>4.447477409638554E-3</v>
      </c>
      <c r="BX351" s="128">
        <f t="shared" ref="BX351" si="5733">P351/P374</f>
        <v>3.5230465964853418E-3</v>
      </c>
      <c r="BY351" s="129">
        <f t="shared" ref="BY351" si="5734">Q351/Q374</f>
        <v>3.0907320377662052E-3</v>
      </c>
      <c r="BZ351" s="130">
        <f t="shared" ref="BZ351" si="5735">R351/R374</f>
        <v>1.815156557253063E-3</v>
      </c>
      <c r="CA351" s="131">
        <f t="shared" ref="CA351" si="5736">S351/S374</f>
        <v>3.6632775119617225E-3</v>
      </c>
      <c r="CB351" s="128">
        <f t="shared" ref="CB351" si="5737">T351/T374</f>
        <v>3.7476577139287947E-4</v>
      </c>
      <c r="CC351" s="129">
        <f t="shared" ref="CC351" si="5738">U351/U374</f>
        <v>2.1658043556732043E-3</v>
      </c>
      <c r="CD351" s="130">
        <f t="shared" ref="CD351" si="5739">V351/V374</f>
        <v>5.2870090634441088E-4</v>
      </c>
      <c r="CE351" s="131">
        <f t="shared" ref="CE351" si="5740">W351/W374</f>
        <v>0</v>
      </c>
      <c r="CF351" s="128">
        <f t="shared" ref="CF351" si="5741">X351/X374</f>
        <v>2.7094152178821406E-4</v>
      </c>
      <c r="CG351" s="129">
        <f t="shared" ref="CG351" si="5742">Y351/Y374</f>
        <v>0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6.5113362394369628E-3</v>
      </c>
      <c r="CK351" s="135">
        <f t="shared" ref="CK351" si="5746">AC351/AC374</f>
        <v>1.7010802011977804E-3</v>
      </c>
    </row>
    <row r="352" spans="1:89" ht="13.5" thickBot="1" x14ac:dyDescent="0.25">
      <c r="A352" s="145" t="s">
        <v>18</v>
      </c>
      <c r="B352" s="182">
        <v>1660</v>
      </c>
      <c r="C352" s="183">
        <v>313</v>
      </c>
      <c r="D352" s="184">
        <v>831</v>
      </c>
      <c r="E352" s="185">
        <v>223</v>
      </c>
      <c r="F352" s="182">
        <v>2309</v>
      </c>
      <c r="G352" s="186">
        <v>484</v>
      </c>
      <c r="H352" s="184">
        <v>2153</v>
      </c>
      <c r="I352" s="185">
        <v>916</v>
      </c>
      <c r="J352" s="182">
        <v>75</v>
      </c>
      <c r="K352" s="186">
        <v>281</v>
      </c>
      <c r="L352" s="184">
        <v>672</v>
      </c>
      <c r="M352" s="182">
        <v>1115</v>
      </c>
      <c r="N352" s="187">
        <v>1796</v>
      </c>
      <c r="O352" s="188">
        <v>2061</v>
      </c>
      <c r="P352" s="182">
        <v>847</v>
      </c>
      <c r="Q352" s="186">
        <v>1093</v>
      </c>
      <c r="R352" s="184">
        <v>1030</v>
      </c>
      <c r="S352" s="185">
        <v>989</v>
      </c>
      <c r="T352" s="182">
        <v>172</v>
      </c>
      <c r="U352" s="186">
        <v>489</v>
      </c>
      <c r="V352" s="184">
        <v>778</v>
      </c>
      <c r="W352" s="185">
        <v>1393</v>
      </c>
      <c r="X352" s="182">
        <v>884</v>
      </c>
      <c r="Y352" s="186">
        <v>747</v>
      </c>
      <c r="Z352" s="184">
        <v>1934</v>
      </c>
      <c r="AA352" s="182">
        <v>1328</v>
      </c>
      <c r="AB352" s="156">
        <f t="shared" si="5718"/>
        <v>15141</v>
      </c>
      <c r="AC352" s="157">
        <f t="shared" si="5719"/>
        <v>11432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6.1529337632973795E-2</v>
      </c>
      <c r="BK352" s="129">
        <f t="shared" ref="BK352" si="5747">C352/C374</f>
        <v>1.1502701113520267E-2</v>
      </c>
      <c r="BL352" s="130">
        <f t="shared" ref="BL352" si="5748">D352/D374</f>
        <v>6.17981705956719E-2</v>
      </c>
      <c r="BM352" s="131">
        <f t="shared" ref="BM352" si="5749">E352/E374</f>
        <v>1.7037206814882726E-2</v>
      </c>
      <c r="BN352" s="128">
        <f t="shared" ref="BN352" si="5750">F352/F374</f>
        <v>8.7501894800666974E-2</v>
      </c>
      <c r="BO352" s="129">
        <f t="shared" ref="BO352" si="5751">G352/G374</f>
        <v>2.0319059613769942E-2</v>
      </c>
      <c r="BP352" s="130">
        <f t="shared" ref="BP352" si="5752">H352/H374</f>
        <v>5.4054732613607832E-2</v>
      </c>
      <c r="BQ352" s="131">
        <f t="shared" ref="BQ352" si="5753">I352/I374</f>
        <v>2.0979821808937038E-2</v>
      </c>
      <c r="BR352" s="128">
        <f t="shared" ref="BR352" si="5754">J352/J374</f>
        <v>1.2315270935960592E-2</v>
      </c>
      <c r="BS352" s="129">
        <f t="shared" ref="BS352" si="5755">K352/K374</f>
        <v>4.0402588066139465E-2</v>
      </c>
      <c r="BT352" s="130">
        <f t="shared" ref="BT352" si="5756">L352/L374</f>
        <v>2.7357107962872496E-2</v>
      </c>
      <c r="BU352" s="128">
        <f t="shared" ref="BU352" si="5757">M352/M374</f>
        <v>4.67133101512422E-2</v>
      </c>
      <c r="BV352" s="132">
        <f t="shared" ref="BV352" si="5758">N352/N374</f>
        <v>4.1887258903374767E-2</v>
      </c>
      <c r="BW352" s="133">
        <f t="shared" ref="BW352" si="5759">O352/O374</f>
        <v>4.8498682228915665E-2</v>
      </c>
      <c r="BX352" s="128">
        <f t="shared" ref="BX352" si="5760">P352/P374</f>
        <v>3.5524053181227193E-2</v>
      </c>
      <c r="BY352" s="129">
        <f t="shared" ref="BY352" si="5761">Q352/Q374</f>
        <v>4.6276302976417293E-2</v>
      </c>
      <c r="BZ352" s="130">
        <f t="shared" ref="BZ352" si="5762">R352/R374</f>
        <v>3.8950234457721979E-2</v>
      </c>
      <c r="CA352" s="131">
        <f t="shared" ref="CA352" si="5763">S352/S374</f>
        <v>3.6969198564593304E-2</v>
      </c>
      <c r="CB352" s="128">
        <f t="shared" ref="CB352" si="5764">T352/T374</f>
        <v>2.1486570893191757E-2</v>
      </c>
      <c r="CC352" s="129">
        <f t="shared" ref="CC352" si="5765">U352/U374</f>
        <v>5.8837684995788717E-2</v>
      </c>
      <c r="CD352" s="130">
        <f t="shared" ref="CD352" si="5766">V352/V374</f>
        <v>2.9380664652567976E-2</v>
      </c>
      <c r="CE352" s="131">
        <f t="shared" ref="CE352" si="5767">W352/W374</f>
        <v>4.7273220891166388E-2</v>
      </c>
      <c r="CF352" s="128">
        <f t="shared" ref="CF352" si="5768">X352/X374</f>
        <v>3.9918717543463537E-2</v>
      </c>
      <c r="CG352" s="129">
        <f t="shared" ref="CG352" si="5769">Y352/Y374</f>
        <v>5.4773427188737352E-2</v>
      </c>
      <c r="CH352" s="130">
        <f t="shared" ref="CH352" si="5770">Z352/Z374</f>
        <v>4.6701439196368204E-2</v>
      </c>
      <c r="CI352" s="128">
        <f t="shared" ref="CI352" si="5771">AA352/AA374</f>
        <v>2.9808534039639963E-2</v>
      </c>
      <c r="CJ352" s="134">
        <f t="shared" ref="CJ352" si="5772">AB352/AB374</f>
        <v>4.6090762973966831E-2</v>
      </c>
      <c r="CK352" s="135">
        <f t="shared" ref="CK352" si="5773">AC352/AC374</f>
        <v>3.491337317790489E-2</v>
      </c>
    </row>
    <row r="353" spans="1:89" ht="14.25" thickTop="1" thickBot="1" x14ac:dyDescent="0.25">
      <c r="A353" s="136" t="s">
        <v>19</v>
      </c>
      <c r="B353" s="175">
        <v>2995</v>
      </c>
      <c r="C353" s="176">
        <v>1184</v>
      </c>
      <c r="D353" s="177">
        <v>1412</v>
      </c>
      <c r="E353" s="178">
        <v>794</v>
      </c>
      <c r="F353" s="175">
        <v>2854</v>
      </c>
      <c r="G353" s="179">
        <v>1370</v>
      </c>
      <c r="H353" s="177">
        <v>3306</v>
      </c>
      <c r="I353" s="178">
        <v>2026</v>
      </c>
      <c r="J353" s="175">
        <v>202</v>
      </c>
      <c r="K353" s="179">
        <v>715</v>
      </c>
      <c r="L353" s="177">
        <v>1234</v>
      </c>
      <c r="M353" s="175">
        <v>2165</v>
      </c>
      <c r="N353" s="180">
        <v>3037</v>
      </c>
      <c r="O353" s="181">
        <v>3593</v>
      </c>
      <c r="P353" s="175">
        <v>1980</v>
      </c>
      <c r="Q353" s="179">
        <v>1864</v>
      </c>
      <c r="R353" s="177">
        <v>2100</v>
      </c>
      <c r="S353" s="178">
        <v>1758</v>
      </c>
      <c r="T353" s="175">
        <v>325</v>
      </c>
      <c r="U353" s="179">
        <v>1105</v>
      </c>
      <c r="V353" s="177">
        <v>1331</v>
      </c>
      <c r="W353" s="178">
        <v>2634</v>
      </c>
      <c r="X353" s="175">
        <v>1895</v>
      </c>
      <c r="Y353" s="179">
        <v>1405</v>
      </c>
      <c r="Z353" s="177">
        <v>3283</v>
      </c>
      <c r="AA353" s="175">
        <v>2389</v>
      </c>
      <c r="AB353" s="156">
        <f t="shared" si="5718"/>
        <v>25954</v>
      </c>
      <c r="AC353" s="157">
        <f t="shared" si="5719"/>
        <v>23002</v>
      </c>
      <c r="AE353" s="229" t="s">
        <v>13</v>
      </c>
      <c r="AF353" s="20">
        <f t="shared" ref="AF353:BG353" si="5774">SUM(AF350:AF352)</f>
        <v>5894</v>
      </c>
      <c r="AG353" s="21">
        <f t="shared" si="5774"/>
        <v>2396</v>
      </c>
      <c r="AH353" s="20">
        <f t="shared" si="5774"/>
        <v>2403</v>
      </c>
      <c r="AI353" s="21">
        <f t="shared" si="5774"/>
        <v>1952</v>
      </c>
      <c r="AJ353" s="20">
        <f t="shared" si="5774"/>
        <v>5539</v>
      </c>
      <c r="AK353" s="21">
        <f t="shared" si="5774"/>
        <v>2744</v>
      </c>
      <c r="AL353" s="20">
        <f t="shared" si="5774"/>
        <v>7362</v>
      </c>
      <c r="AM353" s="21">
        <f t="shared" si="5774"/>
        <v>4621</v>
      </c>
      <c r="AN353" s="20">
        <f t="shared" si="5774"/>
        <v>483</v>
      </c>
      <c r="AO353" s="21">
        <f t="shared" si="5774"/>
        <v>2005</v>
      </c>
      <c r="AP353" s="20">
        <f t="shared" si="5774"/>
        <v>2261</v>
      </c>
      <c r="AQ353" s="21">
        <f t="shared" si="5774"/>
        <v>6826</v>
      </c>
      <c r="AR353" s="20">
        <f t="shared" si="5774"/>
        <v>5593</v>
      </c>
      <c r="AS353" s="21">
        <f t="shared" si="5774"/>
        <v>8631</v>
      </c>
      <c r="AT353" s="20">
        <f t="shared" si="5774"/>
        <v>4232</v>
      </c>
      <c r="AU353" s="21">
        <f t="shared" si="5774"/>
        <v>4364</v>
      </c>
      <c r="AV353" s="20">
        <f t="shared" si="5774"/>
        <v>5076</v>
      </c>
      <c r="AW353" s="21">
        <f t="shared" si="5774"/>
        <v>3601</v>
      </c>
      <c r="AX353" s="20">
        <f t="shared" si="5774"/>
        <v>672</v>
      </c>
      <c r="AY353" s="21">
        <f t="shared" si="5774"/>
        <v>2781</v>
      </c>
      <c r="AZ353" s="20">
        <f t="shared" si="5774"/>
        <v>2103</v>
      </c>
      <c r="BA353" s="21">
        <f t="shared" si="5774"/>
        <v>5959</v>
      </c>
      <c r="BB353" s="20">
        <f t="shared" si="5774"/>
        <v>3516</v>
      </c>
      <c r="BC353" s="21">
        <f t="shared" si="5774"/>
        <v>3630</v>
      </c>
      <c r="BD353" s="20">
        <f t="shared" si="5774"/>
        <v>7247</v>
      </c>
      <c r="BE353" s="21">
        <f t="shared" si="5774"/>
        <v>5329</v>
      </c>
      <c r="BF353" s="160">
        <f t="shared" si="5774"/>
        <v>52381</v>
      </c>
      <c r="BG353" s="161">
        <f t="shared" si="5774"/>
        <v>54839</v>
      </c>
      <c r="BI353" s="136" t="s">
        <v>19</v>
      </c>
      <c r="BJ353" s="128">
        <f>B353/B374</f>
        <v>0.11101226880166055</v>
      </c>
      <c r="BK353" s="129">
        <f t="shared" ref="BK353" si="5775">C353/C374</f>
        <v>4.351181507478593E-2</v>
      </c>
      <c r="BL353" s="130">
        <f t="shared" ref="BL353" si="5776">D353/D374</f>
        <v>0.10500483379192385</v>
      </c>
      <c r="BM353" s="131">
        <f t="shared" ref="BM353" si="5777">E353/E374</f>
        <v>6.0661624264649709E-2</v>
      </c>
      <c r="BN353" s="128">
        <f t="shared" ref="BN353" si="5778">F353/F374</f>
        <v>0.10815522207063817</v>
      </c>
      <c r="BO353" s="129">
        <f t="shared" ref="BO353" si="5779">G353/G374</f>
        <v>5.7514693534844667E-2</v>
      </c>
      <c r="BP353" s="130">
        <f t="shared" ref="BP353" si="5780">H353/H374</f>
        <v>8.3002761737383884E-2</v>
      </c>
      <c r="BQ353" s="131">
        <f t="shared" ref="BQ353" si="5781">I353/I374</f>
        <v>4.6402968324133667E-2</v>
      </c>
      <c r="BR353" s="128">
        <f t="shared" ref="BR353" si="5782">J353/J374</f>
        <v>3.3169129720853861E-2</v>
      </c>
      <c r="BS353" s="129">
        <f t="shared" ref="BS353" si="5783">K353/K374</f>
        <v>0.10280373831775701</v>
      </c>
      <c r="BT353" s="130">
        <f t="shared" ref="BT353" si="5784">L353/L374</f>
        <v>5.0236117896108129E-2</v>
      </c>
      <c r="BU353" s="128">
        <f t="shared" ref="BU353" si="5785">M353/M374</f>
        <v>9.0703422849721396E-2</v>
      </c>
      <c r="BV353" s="132">
        <f t="shared" ref="BV353" si="5786">N353/N374</f>
        <v>7.0830515194626492E-2</v>
      </c>
      <c r="BW353" s="133">
        <f t="shared" ref="BW353" si="5787">O353/O374</f>
        <v>8.4549134036144571E-2</v>
      </c>
      <c r="BX353" s="128">
        <f t="shared" ref="BX353" si="5788">P353/P374</f>
        <v>8.3043241202868767E-2</v>
      </c>
      <c r="BY353" s="129">
        <f t="shared" ref="BY353" si="5789">Q353/Q374</f>
        <v>7.8919513950632972E-2</v>
      </c>
      <c r="BZ353" s="130">
        <f t="shared" ref="BZ353" si="5790">R353/R374</f>
        <v>7.9413099379821508E-2</v>
      </c>
      <c r="CA353" s="131">
        <f t="shared" ref="CA353" si="5791">S353/S374</f>
        <v>6.5714712918660281E-2</v>
      </c>
      <c r="CB353" s="128">
        <f t="shared" ref="CB353" si="5792">T353/T374</f>
        <v>4.0599625234228609E-2</v>
      </c>
      <c r="CC353" s="129">
        <f t="shared" ref="CC353" si="5793">U353/U374</f>
        <v>0.13295632294549392</v>
      </c>
      <c r="CD353" s="130">
        <f t="shared" ref="CD353" si="5794">V353/V374</f>
        <v>5.0264350453172207E-2</v>
      </c>
      <c r="CE353" s="131">
        <f t="shared" ref="CE353" si="5795">W353/W374</f>
        <v>8.9388129093562294E-2</v>
      </c>
      <c r="CF353" s="128">
        <f t="shared" ref="CF353" si="5796">X353/X374</f>
        <v>8.5572363964777604E-2</v>
      </c>
      <c r="CG353" s="129">
        <f t="shared" ref="CG353" si="5797">Y353/Y374</f>
        <v>0.10302097081683531</v>
      </c>
      <c r="CH353" s="130">
        <f t="shared" ref="CH353" si="5798">Z353/Z374</f>
        <v>7.9276538201487487E-2</v>
      </c>
      <c r="CI353" s="128">
        <f t="shared" ref="CI353" si="5799">AA353/AA374</f>
        <v>5.3623936611972796E-2</v>
      </c>
      <c r="CJ353" s="134">
        <f t="shared" ref="CJ353" si="5800">AB353/AB374</f>
        <v>7.9006648320872799E-2</v>
      </c>
      <c r="CK353" s="135">
        <f t="shared" ref="CK353" si="5801">AC353/AC374</f>
        <v>7.0248198901169373E-2</v>
      </c>
    </row>
    <row r="354" spans="1:89" ht="13.5" thickTop="1" x14ac:dyDescent="0.2">
      <c r="A354" s="145" t="s">
        <v>20</v>
      </c>
      <c r="B354" s="182">
        <v>3396</v>
      </c>
      <c r="C354" s="183">
        <v>1306</v>
      </c>
      <c r="D354" s="184">
        <v>1382</v>
      </c>
      <c r="E354" s="185">
        <v>1056</v>
      </c>
      <c r="F354" s="182">
        <v>3192</v>
      </c>
      <c r="G354" s="186">
        <v>1583</v>
      </c>
      <c r="H354" s="184">
        <v>3966</v>
      </c>
      <c r="I354" s="185">
        <v>2468</v>
      </c>
      <c r="J354" s="182">
        <v>270</v>
      </c>
      <c r="K354" s="186">
        <v>1080</v>
      </c>
      <c r="L354" s="184">
        <v>1276</v>
      </c>
      <c r="M354" s="182">
        <v>3767</v>
      </c>
      <c r="N354" s="187">
        <v>3156</v>
      </c>
      <c r="O354" s="188">
        <v>4711</v>
      </c>
      <c r="P354" s="182">
        <v>2382</v>
      </c>
      <c r="Q354" s="186">
        <v>2356</v>
      </c>
      <c r="R354" s="184">
        <v>2818</v>
      </c>
      <c r="S354" s="185">
        <v>1985</v>
      </c>
      <c r="T354" s="182">
        <v>395</v>
      </c>
      <c r="U354" s="186">
        <v>1580</v>
      </c>
      <c r="V354" s="184">
        <v>1183</v>
      </c>
      <c r="W354" s="185">
        <v>3248</v>
      </c>
      <c r="X354" s="182">
        <v>2066</v>
      </c>
      <c r="Y354" s="186">
        <v>1923</v>
      </c>
      <c r="Z354" s="184">
        <v>4047</v>
      </c>
      <c r="AA354" s="182">
        <v>2925</v>
      </c>
      <c r="AB354" s="156">
        <f t="shared" si="5718"/>
        <v>29529</v>
      </c>
      <c r="AC354" s="157">
        <f t="shared" si="5719"/>
        <v>29988</v>
      </c>
      <c r="BI354" s="145" t="s">
        <v>20</v>
      </c>
      <c r="BJ354" s="128">
        <f>B354/B374</f>
        <v>0.12587568108528857</v>
      </c>
      <c r="BK354" s="129">
        <f t="shared" ref="BK354" si="5802">C354/C374</f>
        <v>4.7995296019991918E-2</v>
      </c>
      <c r="BL354" s="130">
        <f t="shared" ref="BL354" si="5803">D354/D374</f>
        <v>0.10277385290399346</v>
      </c>
      <c r="BM354" s="131">
        <f t="shared" ref="BM354" si="5804">E354/E374</f>
        <v>8.0678432271372905E-2</v>
      </c>
      <c r="BN354" s="128">
        <f t="shared" ref="BN354" si="5805">F354/F374</f>
        <v>0.12096407457935425</v>
      </c>
      <c r="BO354" s="129">
        <f t="shared" ref="BO354" si="5806">G354/G374</f>
        <v>6.6456759026028545E-2</v>
      </c>
      <c r="BP354" s="130">
        <f t="shared" ref="BP354" si="5807">H354/H374</f>
        <v>9.9573186040672862E-2</v>
      </c>
      <c r="BQ354" s="131">
        <f t="shared" ref="BQ354" si="5808">I354/I374</f>
        <v>5.6526419459013766E-2</v>
      </c>
      <c r="BR354" s="128">
        <f t="shared" ref="BR354" si="5809">J354/J374</f>
        <v>4.4334975369458129E-2</v>
      </c>
      <c r="BS354" s="129">
        <f t="shared" ref="BS354" si="5810">K354/K374</f>
        <v>0.1552839683680805</v>
      </c>
      <c r="BT354" s="130">
        <f t="shared" ref="BT354" si="5811">L354/L374</f>
        <v>5.194593714378766E-2</v>
      </c>
      <c r="BU354" s="128">
        <f t="shared" ref="BU354" si="5812">M354/M374</f>
        <v>0.15781976622397251</v>
      </c>
      <c r="BV354" s="132">
        <f t="shared" ref="BV354" si="5813">N354/N374</f>
        <v>7.3605895934883508E-2</v>
      </c>
      <c r="BW354" s="133">
        <f t="shared" ref="BW354" si="5814">O354/O374</f>
        <v>0.11085749246987951</v>
      </c>
      <c r="BX354" s="128">
        <f t="shared" ref="BX354" si="5815">P354/P374</f>
        <v>9.9903535628905762E-2</v>
      </c>
      <c r="BY354" s="129">
        <f t="shared" ref="BY354" si="5816">Q354/Q374</f>
        <v>9.9750201109276432E-2</v>
      </c>
      <c r="BZ354" s="130">
        <f t="shared" ref="BZ354" si="5817">R354/R374</f>
        <v>0.10656481621539858</v>
      </c>
      <c r="CA354" s="131">
        <f t="shared" ref="CA354" si="5818">S354/S374</f>
        <v>7.420005980861244E-2</v>
      </c>
      <c r="CB354" s="128">
        <f t="shared" ref="CB354" si="5819">T354/T374</f>
        <v>4.9344159900062461E-2</v>
      </c>
      <c r="CC354" s="129">
        <f t="shared" ref="CC354" si="5820">U354/U374</f>
        <v>0.1901094934424257</v>
      </c>
      <c r="CD354" s="130">
        <f t="shared" ref="CD354" si="5821">V354/V374</f>
        <v>4.467522658610272E-2</v>
      </c>
      <c r="CE354" s="131">
        <f t="shared" ref="CE354" si="5822">W354/W374</f>
        <v>0.11022499745477993</v>
      </c>
      <c r="CF354" s="128">
        <f t="shared" ref="CF354" si="5823">X354/X374</f>
        <v>9.3294197335741708E-2</v>
      </c>
      <c r="CG354" s="129">
        <f t="shared" ref="CG354" si="5824">Y354/Y374</f>
        <v>0.14100307963044434</v>
      </c>
      <c r="CH354" s="130">
        <f t="shared" ref="CH354" si="5825">Z354/Z374</f>
        <v>9.772529701535787E-2</v>
      </c>
      <c r="CI354" s="128">
        <f t="shared" ref="CI354" si="5826">AA354/AA374</f>
        <v>6.5655091917128677E-2</v>
      </c>
      <c r="CJ354" s="134">
        <f t="shared" ref="CJ354" si="5827">AB354/AB374</f>
        <v>8.9889316416238457E-2</v>
      </c>
      <c r="CK354" s="135">
        <f t="shared" ref="CK354" si="5828">AC354/AC374</f>
        <v>9.1583470509010834E-2</v>
      </c>
    </row>
    <row r="355" spans="1:89" ht="13.5" thickBot="1" x14ac:dyDescent="0.25">
      <c r="A355" s="136" t="s">
        <v>21</v>
      </c>
      <c r="B355" s="175">
        <v>2498</v>
      </c>
      <c r="C355" s="176">
        <v>1090</v>
      </c>
      <c r="D355" s="177">
        <v>1021</v>
      </c>
      <c r="E355" s="178">
        <v>896</v>
      </c>
      <c r="F355" s="175">
        <v>2347</v>
      </c>
      <c r="G355" s="179">
        <v>1161</v>
      </c>
      <c r="H355" s="177">
        <v>3396</v>
      </c>
      <c r="I355" s="178">
        <v>2153</v>
      </c>
      <c r="J355" s="175">
        <v>213</v>
      </c>
      <c r="K355" s="179">
        <v>925</v>
      </c>
      <c r="L355" s="177">
        <v>985</v>
      </c>
      <c r="M355" s="175">
        <v>3059</v>
      </c>
      <c r="N355" s="180">
        <v>2437</v>
      </c>
      <c r="O355" s="181">
        <v>3920</v>
      </c>
      <c r="P355" s="175">
        <v>1850</v>
      </c>
      <c r="Q355" s="179">
        <v>2008</v>
      </c>
      <c r="R355" s="177">
        <v>2258</v>
      </c>
      <c r="S355" s="178">
        <v>1616</v>
      </c>
      <c r="T355" s="175">
        <v>277</v>
      </c>
      <c r="U355" s="179">
        <v>1201</v>
      </c>
      <c r="V355" s="177">
        <v>920</v>
      </c>
      <c r="W355" s="178">
        <v>2711</v>
      </c>
      <c r="X355" s="175">
        <v>1450</v>
      </c>
      <c r="Y355" s="179">
        <v>1707</v>
      </c>
      <c r="Z355" s="177">
        <v>3200</v>
      </c>
      <c r="AA355" s="175">
        <v>2404</v>
      </c>
      <c r="AB355" s="156">
        <f t="shared" si="5718"/>
        <v>22852</v>
      </c>
      <c r="AC355" s="157">
        <f t="shared" si="5719"/>
        <v>24851</v>
      </c>
      <c r="AE355" s="232" t="s">
        <v>85</v>
      </c>
      <c r="BI355" s="136" t="s">
        <v>21</v>
      </c>
      <c r="BJ355" s="128">
        <f>B355/B374</f>
        <v>9.2590533377812367E-2</v>
      </c>
      <c r="BK355" s="129">
        <f t="shared" ref="BK355" si="5829">C355/C374</f>
        <v>4.0057329756348535E-2</v>
      </c>
      <c r="BL355" s="130">
        <f t="shared" ref="BL355" si="5830">D355/D374</f>
        <v>7.5927716219231056E-2</v>
      </c>
      <c r="BM355" s="131">
        <f t="shared" ref="BM355" si="5831">E355/E374</f>
        <v>6.8454427381770946E-2</v>
      </c>
      <c r="BN355" s="128">
        <f t="shared" ref="BN355" si="5832">F355/F374</f>
        <v>8.8941943307564039E-2</v>
      </c>
      <c r="BO355" s="129">
        <f t="shared" ref="BO355" si="5833">G355/G374</f>
        <v>4.8740554156171283E-2</v>
      </c>
      <c r="BP355" s="130">
        <f t="shared" ref="BP355" si="5834">H355/H374</f>
        <v>8.5262365051468739E-2</v>
      </c>
      <c r="BQ355" s="131">
        <f t="shared" ref="BQ355" si="5835">I355/I374</f>
        <v>4.9311742745241749E-2</v>
      </c>
      <c r="BR355" s="128">
        <f t="shared" ref="BR355" si="5836">J355/J374</f>
        <v>3.4975369458128076E-2</v>
      </c>
      <c r="BS355" s="129">
        <f t="shared" ref="BS355" si="5837">K355/K374</f>
        <v>0.13299784327821712</v>
      </c>
      <c r="BT355" s="130">
        <f t="shared" ref="BT355" si="5838">L355/L374</f>
        <v>4.009933235629376E-2</v>
      </c>
      <c r="BU355" s="128">
        <f t="shared" ref="BU355" si="5839">M355/M374</f>
        <v>0.12815786166156939</v>
      </c>
      <c r="BV355" s="132">
        <f t="shared" ref="BV355" si="5840">N355/N374</f>
        <v>5.6836998857196168E-2</v>
      </c>
      <c r="BW355" s="133">
        <f t="shared" ref="BW355" si="5841">O355/O374</f>
        <v>9.2243975903614453E-2</v>
      </c>
      <c r="BX355" s="128">
        <f t="shared" ref="BX355" si="5842">P355/P374</f>
        <v>7.7590907184498598E-2</v>
      </c>
      <c r="BY355" s="129">
        <f t="shared" ref="BY355" si="5843">Q355/Q374</f>
        <v>8.5016300436089584E-2</v>
      </c>
      <c r="BZ355" s="130">
        <f t="shared" ref="BZ355" si="5844">R355/R374</f>
        <v>8.5387989714112836E-2</v>
      </c>
      <c r="CA355" s="131">
        <f t="shared" ref="CA355" si="5845">S355/S374</f>
        <v>6.0406698564593304E-2</v>
      </c>
      <c r="CB355" s="128">
        <f t="shared" ref="CB355" si="5846">T355/T374</f>
        <v>3.4603372891942534E-2</v>
      </c>
      <c r="CC355" s="129">
        <f t="shared" ref="CC355" si="5847">U355/U374</f>
        <v>0.14450727950908435</v>
      </c>
      <c r="CD355" s="130">
        <f t="shared" ref="CD355" si="5848">V355/V374</f>
        <v>3.4743202416918431E-2</v>
      </c>
      <c r="CE355" s="131">
        <f t="shared" ref="CE355" si="5849">W355/W374</f>
        <v>9.2001221705636821E-2</v>
      </c>
      <c r="CF355" s="128">
        <f t="shared" ref="CF355" si="5850">X355/X374</f>
        <v>6.5477534432151721E-2</v>
      </c>
      <c r="CG355" s="129">
        <f t="shared" ref="CG355" si="5851">Y355/Y374</f>
        <v>0.12516498020237571</v>
      </c>
      <c r="CH355" s="130">
        <f t="shared" ref="CH355" si="5852">Z355/Z374</f>
        <v>7.7272288225635088E-2</v>
      </c>
      <c r="CI355" s="128">
        <f t="shared" ref="CI355" si="5853">AA355/AA374</f>
        <v>5.3960629391034992E-2</v>
      </c>
      <c r="CJ355" s="134">
        <f t="shared" ref="CJ355" si="5854">AB355/AB374</f>
        <v>6.9563840927355527E-2</v>
      </c>
      <c r="CK355" s="135">
        <f t="shared" ref="CK355" si="5855">AC355/AC374</f>
        <v>7.5895052208197561E-2</v>
      </c>
    </row>
    <row r="356" spans="1:89" ht="14.25" thickTop="1" thickBot="1" x14ac:dyDescent="0.25">
      <c r="A356" s="145" t="s">
        <v>22</v>
      </c>
      <c r="B356" s="182">
        <v>1823</v>
      </c>
      <c r="C356" s="183">
        <v>1003</v>
      </c>
      <c r="D356" s="184">
        <v>791</v>
      </c>
      <c r="E356" s="185">
        <v>645</v>
      </c>
      <c r="F356" s="182">
        <v>1880</v>
      </c>
      <c r="G356" s="186">
        <v>795</v>
      </c>
      <c r="H356" s="184">
        <v>2677</v>
      </c>
      <c r="I356" s="185">
        <v>2003</v>
      </c>
      <c r="J356" s="182">
        <v>214</v>
      </c>
      <c r="K356" s="186">
        <v>723</v>
      </c>
      <c r="L356" s="184">
        <v>773</v>
      </c>
      <c r="M356" s="182">
        <v>2209</v>
      </c>
      <c r="N356" s="187">
        <v>1928</v>
      </c>
      <c r="O356" s="188">
        <v>3150</v>
      </c>
      <c r="P356" s="182">
        <v>1228</v>
      </c>
      <c r="Q356" s="186">
        <v>1271</v>
      </c>
      <c r="R356" s="184">
        <v>1681</v>
      </c>
      <c r="S356" s="185">
        <v>1243</v>
      </c>
      <c r="T356" s="182">
        <v>256</v>
      </c>
      <c r="U356" s="186">
        <v>507</v>
      </c>
      <c r="V356" s="184">
        <v>775</v>
      </c>
      <c r="W356" s="185">
        <v>2194</v>
      </c>
      <c r="X356" s="182">
        <v>1067</v>
      </c>
      <c r="Y356" s="186">
        <v>838</v>
      </c>
      <c r="Z356" s="184">
        <v>2689</v>
      </c>
      <c r="AA356" s="182">
        <v>2133</v>
      </c>
      <c r="AB356" s="156">
        <f t="shared" si="5718"/>
        <v>17782</v>
      </c>
      <c r="AC356" s="157">
        <f t="shared" si="5719"/>
        <v>18714</v>
      </c>
      <c r="AE356" s="299" t="s">
        <v>0</v>
      </c>
      <c r="AF356" s="301" t="s">
        <v>1</v>
      </c>
      <c r="AG356" s="302"/>
      <c r="AH356" s="301" t="s">
        <v>2</v>
      </c>
      <c r="AI356" s="302"/>
      <c r="AJ356" s="301" t="s">
        <v>3</v>
      </c>
      <c r="AK356" s="302"/>
      <c r="AL356" s="301" t="s">
        <v>4</v>
      </c>
      <c r="AM356" s="302"/>
      <c r="AN356" s="301" t="s">
        <v>5</v>
      </c>
      <c r="AO356" s="302"/>
      <c r="AP356" s="301" t="s">
        <v>6</v>
      </c>
      <c r="AQ356" s="302"/>
      <c r="AR356" s="301" t="s">
        <v>7</v>
      </c>
      <c r="AS356" s="302"/>
      <c r="AT356" s="301" t="s">
        <v>8</v>
      </c>
      <c r="AU356" s="302"/>
      <c r="AV356" s="301" t="s">
        <v>9</v>
      </c>
      <c r="AW356" s="302"/>
      <c r="AX356" s="301" t="s">
        <v>10</v>
      </c>
      <c r="AY356" s="302"/>
      <c r="AZ356" s="301" t="s">
        <v>11</v>
      </c>
      <c r="BA356" s="302"/>
      <c r="BB356" s="301" t="s">
        <v>12</v>
      </c>
      <c r="BC356" s="302"/>
      <c r="BD356" s="304" t="s">
        <v>40</v>
      </c>
      <c r="BE356" s="305"/>
      <c r="BF356" s="306" t="s">
        <v>41</v>
      </c>
      <c r="BG356" s="307"/>
      <c r="BI356" s="145" t="s">
        <v>22</v>
      </c>
      <c r="BJ356" s="128">
        <f>B356/B374</f>
        <v>6.75710737981393E-2</v>
      </c>
      <c r="BK356" s="129">
        <f t="shared" ref="BK356" si="5856">C356/C374</f>
        <v>3.6860093344603287E-2</v>
      </c>
      <c r="BL356" s="130">
        <f t="shared" ref="BL356" si="5857">D356/D374</f>
        <v>5.8823529411764705E-2</v>
      </c>
      <c r="BM356" s="131">
        <f t="shared" ref="BM356" si="5858">E356/E374</f>
        <v>4.9278019711207884E-2</v>
      </c>
      <c r="BN356" s="128">
        <f t="shared" ref="BN356" si="5859">F356/F374</f>
        <v>7.124450507806579E-2</v>
      </c>
      <c r="BO356" s="129">
        <f t="shared" ref="BO356" si="5860">G356/G374</f>
        <v>3.3375314861460954E-2</v>
      </c>
      <c r="BP356" s="130">
        <f t="shared" ref="BP356" si="5861">H356/H374</f>
        <v>6.7210645242279682E-2</v>
      </c>
      <c r="BQ356" s="131">
        <f t="shared" ref="BQ356" si="5862">I356/I374</f>
        <v>4.587618240535031E-2</v>
      </c>
      <c r="BR356" s="128">
        <f t="shared" ref="BR356" si="5863">J356/J374</f>
        <v>3.5139573070607555E-2</v>
      </c>
      <c r="BS356" s="129">
        <f t="shared" ref="BS356" si="5864">K356/K374</f>
        <v>0.10395398993529835</v>
      </c>
      <c r="BT356" s="130">
        <f t="shared" ref="BT356" si="5865">L356/L374</f>
        <v>3.1468816153720894E-2</v>
      </c>
      <c r="BU356" s="128">
        <f t="shared" ref="BU356" si="5866">M356/M374</f>
        <v>9.2546818048514806E-2</v>
      </c>
      <c r="BV356" s="132">
        <f t="shared" ref="BV356" si="5867">N356/N374</f>
        <v>4.4965832497609444E-2</v>
      </c>
      <c r="BW356" s="133">
        <f t="shared" ref="BW356" si="5868">O356/O374</f>
        <v>7.4124623493975902E-2</v>
      </c>
      <c r="BX356" s="128">
        <f t="shared" ref="BX356" si="5869">P356/P374</f>
        <v>5.1503585958142854E-2</v>
      </c>
      <c r="BY356" s="129">
        <f t="shared" ref="BY356" si="5870">Q356/Q374</f>
        <v>5.3812608493162287E-2</v>
      </c>
      <c r="BZ356" s="130">
        <f t="shared" ref="BZ356" si="5871">R356/R374</f>
        <v>6.3568295265466646E-2</v>
      </c>
      <c r="CA356" s="131">
        <f t="shared" ref="CA356" si="5872">S356/S374</f>
        <v>4.6463815789473686E-2</v>
      </c>
      <c r="CB356" s="128">
        <f t="shared" ref="CB356" si="5873">T356/T374</f>
        <v>3.1980012492192379E-2</v>
      </c>
      <c r="CC356" s="129">
        <f t="shared" ref="CC356" si="5874">U356/U374</f>
        <v>6.1003489351461916E-2</v>
      </c>
      <c r="CD356" s="130">
        <f t="shared" ref="CD356" si="5875">V356/V374</f>
        <v>2.9267371601208458E-2</v>
      </c>
      <c r="CE356" s="131">
        <f t="shared" ref="CE356" si="5876">W356/W374</f>
        <v>7.445617131027929E-2</v>
      </c>
      <c r="CF356" s="128">
        <f t="shared" ref="CF356" si="5877">X356/X374</f>
        <v>4.8182433958004062E-2</v>
      </c>
      <c r="CG356" s="129">
        <f t="shared" ref="CG356" si="5878">Y356/Y374</f>
        <v>6.1445959818155156E-2</v>
      </c>
      <c r="CH356" s="130">
        <f t="shared" ref="CH356" si="5879">Z356/Z374</f>
        <v>6.4932869699603976E-2</v>
      </c>
      <c r="CI356" s="128">
        <f t="shared" ref="CI356" si="5880">AA356/AA374</f>
        <v>4.787771318264461E-2</v>
      </c>
      <c r="CJ356" s="134">
        <f t="shared" ref="CJ356" si="5881">AB356/AB374</f>
        <v>5.4130238901200597E-2</v>
      </c>
      <c r="CK356" s="135">
        <f t="shared" ref="CK356" si="5882">AC356/AC374</f>
        <v>5.7152629955503159E-2</v>
      </c>
    </row>
    <row r="357" spans="1:89" ht="15" thickTop="1" thickBot="1" x14ac:dyDescent="0.3">
      <c r="A357" s="136" t="s">
        <v>23</v>
      </c>
      <c r="B357" s="175">
        <v>1257</v>
      </c>
      <c r="C357" s="176">
        <v>877</v>
      </c>
      <c r="D357" s="177">
        <v>554</v>
      </c>
      <c r="E357" s="178">
        <v>531</v>
      </c>
      <c r="F357" s="175">
        <v>1430</v>
      </c>
      <c r="G357" s="179">
        <v>681</v>
      </c>
      <c r="H357" s="177">
        <v>1974</v>
      </c>
      <c r="I357" s="178">
        <v>1624</v>
      </c>
      <c r="J357" s="175">
        <v>224</v>
      </c>
      <c r="K357" s="179">
        <v>521</v>
      </c>
      <c r="L357" s="177">
        <v>666</v>
      </c>
      <c r="M357" s="175">
        <v>1303</v>
      </c>
      <c r="N357" s="180">
        <v>1590</v>
      </c>
      <c r="O357" s="181">
        <v>2055</v>
      </c>
      <c r="P357" s="175">
        <v>990</v>
      </c>
      <c r="Q357" s="179">
        <v>935</v>
      </c>
      <c r="R357" s="177">
        <v>1361</v>
      </c>
      <c r="S357" s="178">
        <v>1125</v>
      </c>
      <c r="T357" s="175">
        <v>263</v>
      </c>
      <c r="U357" s="179">
        <v>393</v>
      </c>
      <c r="V357" s="177">
        <v>640</v>
      </c>
      <c r="W357" s="178">
        <v>1666</v>
      </c>
      <c r="X357" s="175">
        <v>916</v>
      </c>
      <c r="Y357" s="179">
        <v>562</v>
      </c>
      <c r="Z357" s="177">
        <v>2098</v>
      </c>
      <c r="AA357" s="175">
        <v>2194</v>
      </c>
      <c r="AB357" s="156">
        <f t="shared" si="5718"/>
        <v>13963</v>
      </c>
      <c r="AC357" s="157">
        <f t="shared" si="5719"/>
        <v>14467</v>
      </c>
      <c r="AE357" s="300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4.6591793617257869E-2</v>
      </c>
      <c r="BK357" s="129">
        <f t="shared" ref="BK357" si="5883">C357/C374</f>
        <v>3.2229613024144649E-2</v>
      </c>
      <c r="BL357" s="130">
        <f t="shared" ref="BL357" si="5884">D357/D374</f>
        <v>4.1198780397114595E-2</v>
      </c>
      <c r="BM357" s="131">
        <f t="shared" ref="BM357" si="5885">E357/E374</f>
        <v>4.056841622736649E-2</v>
      </c>
      <c r="BN357" s="128">
        <f t="shared" ref="BN357" si="5886">F357/F374</f>
        <v>5.4191299075337276E-2</v>
      </c>
      <c r="BO357" s="129">
        <f t="shared" ref="BO357" si="5887">G357/G374</f>
        <v>2.8589420654911837E-2</v>
      </c>
      <c r="BP357" s="130">
        <f t="shared" ref="BP357" si="5888">H357/H374</f>
        <v>4.9560632688927943E-2</v>
      </c>
      <c r="BQ357" s="131">
        <f t="shared" ref="BQ357" si="5889">I357/I374</f>
        <v>3.7195666613224619E-2</v>
      </c>
      <c r="BR357" s="128">
        <f t="shared" ref="BR357" si="5890">J357/J374</f>
        <v>3.6781609195402298E-2</v>
      </c>
      <c r="BS357" s="129">
        <f t="shared" ref="BS357" si="5891">K357/K374</f>
        <v>7.4910136592379578E-2</v>
      </c>
      <c r="BT357" s="130">
        <f t="shared" ref="BT357" si="5892">L357/L374</f>
        <v>2.7112848070346848E-2</v>
      </c>
      <c r="BU357" s="128">
        <f t="shared" ref="BU357" si="5893">M357/M374</f>
        <v>5.4589635091541328E-2</v>
      </c>
      <c r="BV357" s="132">
        <f t="shared" ref="BV357" si="5894">N357/N374</f>
        <v>3.7082818294190356E-2</v>
      </c>
      <c r="BW357" s="133">
        <f t="shared" ref="BW357" si="5895">O357/O374</f>
        <v>4.8357492469879519E-2</v>
      </c>
      <c r="BX357" s="128">
        <f t="shared" ref="BX357" si="5896">P357/P374</f>
        <v>4.1521620601434384E-2</v>
      </c>
      <c r="BY357" s="129">
        <f t="shared" ref="BY357" si="5897">Q357/Q374</f>
        <v>3.9586773360430164E-2</v>
      </c>
      <c r="BZ357" s="130">
        <f t="shared" ref="BZ357" si="5898">R357/R374</f>
        <v>5.1467251550446229E-2</v>
      </c>
      <c r="CA357" s="131">
        <f t="shared" ref="CA357" si="5899">S357/S374</f>
        <v>4.2052930622009571E-2</v>
      </c>
      <c r="CB357" s="128">
        <f t="shared" ref="CB357" si="5900">T357/T374</f>
        <v>3.2854465958775766E-2</v>
      </c>
      <c r="CC357" s="129">
        <f t="shared" ref="CC357" si="5901">U357/U374</f>
        <v>4.7286728432198291E-2</v>
      </c>
      <c r="CD357" s="130">
        <f t="shared" ref="CD357" si="5902">V357/V374</f>
        <v>2.4169184290030211E-2</v>
      </c>
      <c r="CE357" s="131">
        <f t="shared" ref="CE357" si="5903">W357/W374</f>
        <v>5.6537821970339699E-2</v>
      </c>
      <c r="CF357" s="128">
        <f t="shared" ref="CF357" si="5904">X357/X374</f>
        <v>4.1363738993000679E-2</v>
      </c>
      <c r="CG357" s="129">
        <f t="shared" ref="CG357" si="5905">Y357/Y374</f>
        <v>4.1208388326734124E-2</v>
      </c>
      <c r="CH357" s="130">
        <f t="shared" ref="CH357" si="5906">Z357/Z374</f>
        <v>5.0661643967931998E-2</v>
      </c>
      <c r="CI357" s="128">
        <f t="shared" ref="CI357" si="5907">AA357/AA374</f>
        <v>4.9246930484164217E-2</v>
      </c>
      <c r="CJ357" s="134">
        <f t="shared" ref="CJ357" si="5908">AB357/AB374</f>
        <v>4.2504809682682707E-2</v>
      </c>
      <c r="CK357" s="135">
        <f t="shared" ref="CK357" si="5909">AC357/AC374</f>
        <v>4.4182275171864072E-2</v>
      </c>
    </row>
    <row r="358" spans="1:89" ht="13.5" thickTop="1" x14ac:dyDescent="0.2">
      <c r="A358" s="145" t="s">
        <v>24</v>
      </c>
      <c r="B358" s="189">
        <v>1172</v>
      </c>
      <c r="C358" s="183">
        <v>1089</v>
      </c>
      <c r="D358" s="184">
        <v>589</v>
      </c>
      <c r="E358" s="185">
        <v>540</v>
      </c>
      <c r="F358" s="182">
        <v>1261</v>
      </c>
      <c r="G358" s="186">
        <v>677</v>
      </c>
      <c r="H358" s="184">
        <v>1918</v>
      </c>
      <c r="I358" s="185">
        <v>1634</v>
      </c>
      <c r="J358" s="182">
        <v>297</v>
      </c>
      <c r="K358" s="186">
        <v>389</v>
      </c>
      <c r="L358" s="184">
        <v>726</v>
      </c>
      <c r="M358" s="182">
        <v>1232</v>
      </c>
      <c r="N358" s="187">
        <v>1540</v>
      </c>
      <c r="O358" s="190">
        <v>1982</v>
      </c>
      <c r="P358" s="182">
        <v>916</v>
      </c>
      <c r="Q358" s="186">
        <v>810</v>
      </c>
      <c r="R358" s="184">
        <v>1245</v>
      </c>
      <c r="S358" s="185">
        <v>1094</v>
      </c>
      <c r="T358" s="182">
        <v>284</v>
      </c>
      <c r="U358" s="186">
        <v>279</v>
      </c>
      <c r="V358" s="184">
        <v>690</v>
      </c>
      <c r="W358" s="191">
        <v>1513</v>
      </c>
      <c r="X358" s="182">
        <v>864</v>
      </c>
      <c r="Y358" s="186">
        <v>500</v>
      </c>
      <c r="Z358" s="184">
        <v>1948</v>
      </c>
      <c r="AA358" s="182">
        <v>2046</v>
      </c>
      <c r="AB358" s="156">
        <f t="shared" si="5718"/>
        <v>13450</v>
      </c>
      <c r="AC358" s="157">
        <f t="shared" si="5719"/>
        <v>13785</v>
      </c>
      <c r="AE358" s="235" t="str">
        <f>$AE$17</f>
        <v>17:00 - 17:59</v>
      </c>
      <c r="AF358" s="125">
        <f t="shared" ref="AF358:AU359" si="5910">SUMIF($A$9:$A$32,$AE358,B$350:B$373)</f>
        <v>1407</v>
      </c>
      <c r="AG358" s="172">
        <f t="shared" si="5910"/>
        <v>3527</v>
      </c>
      <c r="AH358" s="126">
        <f t="shared" si="5910"/>
        <v>1278</v>
      </c>
      <c r="AI358" s="166">
        <f t="shared" si="5910"/>
        <v>1078</v>
      </c>
      <c r="AJ358" s="125">
        <f t="shared" si="5910"/>
        <v>1355</v>
      </c>
      <c r="AK358" s="127">
        <f t="shared" si="5910"/>
        <v>2514</v>
      </c>
      <c r="AL358" s="126">
        <f t="shared" si="5910"/>
        <v>2473</v>
      </c>
      <c r="AM358" s="166">
        <f t="shared" si="5910"/>
        <v>4563</v>
      </c>
      <c r="AN358" s="125">
        <f t="shared" si="5910"/>
        <v>1054</v>
      </c>
      <c r="AO358" s="127">
        <f t="shared" si="5910"/>
        <v>270</v>
      </c>
      <c r="AP358" s="126">
        <f t="shared" si="5910"/>
        <v>3388</v>
      </c>
      <c r="AQ358" s="125">
        <f t="shared" si="5910"/>
        <v>805</v>
      </c>
      <c r="AR358" s="165">
        <f t="shared" si="5910"/>
        <v>4505</v>
      </c>
      <c r="AS358" s="167">
        <f t="shared" si="5910"/>
        <v>2561</v>
      </c>
      <c r="AT358" s="125">
        <f t="shared" si="5910"/>
        <v>2242</v>
      </c>
      <c r="AU358" s="127">
        <f t="shared" si="5910"/>
        <v>1728</v>
      </c>
      <c r="AV358" s="126">
        <f t="shared" ref="AP358:BE359" si="5911">SUMIF($A$9:$A$32,$AE358,R$350:R$373)</f>
        <v>1872</v>
      </c>
      <c r="AW358" s="166">
        <f t="shared" si="5911"/>
        <v>2550</v>
      </c>
      <c r="AX358" s="125">
        <f t="shared" si="5911"/>
        <v>1396</v>
      </c>
      <c r="AY358" s="127">
        <f t="shared" si="5911"/>
        <v>273</v>
      </c>
      <c r="AZ358" s="126">
        <f t="shared" si="5911"/>
        <v>3150</v>
      </c>
      <c r="BA358" s="166">
        <f t="shared" si="5911"/>
        <v>1663</v>
      </c>
      <c r="BB358" s="125">
        <f t="shared" si="5911"/>
        <v>2394</v>
      </c>
      <c r="BC358" s="127">
        <f t="shared" si="5911"/>
        <v>774</v>
      </c>
      <c r="BD358" s="170">
        <f t="shared" si="5911"/>
        <v>3010</v>
      </c>
      <c r="BE358" s="171">
        <f t="shared" si="5911"/>
        <v>4395</v>
      </c>
      <c r="BF358" s="156">
        <f>AF358+AH358+AJ358+AL358+AN358+AP358+AR358+AT358+AV358+AX358+AZ358+BB358+BD358</f>
        <v>29524</v>
      </c>
      <c r="BG358" s="157">
        <f>AG358+AI358+AK358+AM358+AO358+AQ358+AS358+AU358+AW358+AY358+BA358+BC358+BE358</f>
        <v>26701</v>
      </c>
      <c r="BI358" s="145" t="s">
        <v>24</v>
      </c>
      <c r="BJ358" s="128">
        <f>B358/B374</f>
        <v>4.3441195003521255E-2</v>
      </c>
      <c r="BK358" s="129">
        <f t="shared" ref="BK358" si="5912">C358/C374</f>
        <v>4.0020579912535374E-2</v>
      </c>
      <c r="BL358" s="130">
        <f t="shared" ref="BL358" si="5913">D358/D374</f>
        <v>4.3801591433033388E-2</v>
      </c>
      <c r="BM358" s="131">
        <f t="shared" ref="BM358" si="5914">E358/E374</f>
        <v>4.1256016502406602E-2</v>
      </c>
      <c r="BN358" s="128">
        <f t="shared" ref="BN358" si="5915">F358/F374</f>
        <v>4.778687282097923E-2</v>
      </c>
      <c r="BO358" s="129">
        <f t="shared" ref="BO358" si="5916">G358/G374</f>
        <v>2.8421494542401345E-2</v>
      </c>
      <c r="BP358" s="130">
        <f t="shared" ref="BP358" si="5917">H358/H374</f>
        <v>4.8154657293497362E-2</v>
      </c>
      <c r="BQ358" s="131">
        <f t="shared" ref="BQ358" si="5918">I358/I374</f>
        <v>3.7424703969217377E-2</v>
      </c>
      <c r="BR358" s="128">
        <f t="shared" ref="BR358" si="5919">J358/J374</f>
        <v>4.8768472906403938E-2</v>
      </c>
      <c r="BS358" s="129">
        <f t="shared" ref="BS358" si="5920">K358/K374</f>
        <v>5.5930984902947518E-2</v>
      </c>
      <c r="BT358" s="130">
        <f t="shared" ref="BT358" si="5921">L358/L374</f>
        <v>2.9555446995603321E-2</v>
      </c>
      <c r="BU358" s="128">
        <f t="shared" ref="BU358" si="5922">M358/M374</f>
        <v>5.1615065566215597E-2</v>
      </c>
      <c r="BV358" s="132">
        <f t="shared" ref="BV358" si="5923">N358/N374</f>
        <v>3.5916691932737832E-2</v>
      </c>
      <c r="BW358" s="133">
        <f t="shared" ref="BW358" si="5924">O358/O374</f>
        <v>4.6639683734939756E-2</v>
      </c>
      <c r="BX358" s="128">
        <f t="shared" ref="BX358" si="5925">P358/P374</f>
        <v>3.8417984314054437E-2</v>
      </c>
      <c r="BY358" s="129">
        <f t="shared" ref="BY358" si="5926">Q358/Q374</f>
        <v>3.429442398069351E-2</v>
      </c>
      <c r="BZ358" s="130">
        <f t="shared" ref="BZ358" si="5927">R358/R374</f>
        <v>4.7080623203751323E-2</v>
      </c>
      <c r="CA358" s="131">
        <f t="shared" ref="CA358" si="5928">S358/S374</f>
        <v>4.0894138755980858E-2</v>
      </c>
      <c r="CB358" s="128">
        <f t="shared" ref="CB358" si="5929">T358/T374</f>
        <v>3.5477826358525921E-2</v>
      </c>
      <c r="CC358" s="129">
        <f t="shared" ref="CC358" si="5930">U358/U374</f>
        <v>3.3569967512934666E-2</v>
      </c>
      <c r="CD358" s="130">
        <f t="shared" ref="CD358" si="5931">V358/V374</f>
        <v>2.6057401812688823E-2</v>
      </c>
      <c r="CE358" s="131">
        <f t="shared" ref="CE358" si="5932">W358/W374</f>
        <v>5.134557301387993E-2</v>
      </c>
      <c r="CF358" s="128">
        <f t="shared" ref="CF358" si="5933">X358/X374</f>
        <v>3.9015579137502823E-2</v>
      </c>
      <c r="CG358" s="129">
        <f t="shared" ref="CG358" si="5934">Y358/Y374</f>
        <v>3.6662267194603311E-2</v>
      </c>
      <c r="CH358" s="130">
        <f t="shared" ref="CH358" si="5935">Z358/Z374</f>
        <v>4.7039505457355357E-2</v>
      </c>
      <c r="CI358" s="128">
        <f t="shared" ref="CI358" si="5936">AA358/AA374</f>
        <v>4.5924895064083857E-2</v>
      </c>
      <c r="CJ358" s="134">
        <f t="shared" ref="CJ358" si="5937">AB358/AB374</f>
        <v>4.0943184862284779E-2</v>
      </c>
      <c r="CK358" s="135">
        <f t="shared" ref="CK358" si="5938">AC358/AC374</f>
        <v>4.2099444476681153E-2</v>
      </c>
    </row>
    <row r="359" spans="1:89" x14ac:dyDescent="0.2">
      <c r="A359" s="136" t="s">
        <v>25</v>
      </c>
      <c r="B359" s="192">
        <v>1146</v>
      </c>
      <c r="C359" s="176">
        <v>1059</v>
      </c>
      <c r="D359" s="177">
        <v>553</v>
      </c>
      <c r="E359" s="178">
        <v>520</v>
      </c>
      <c r="F359" s="175">
        <v>1335</v>
      </c>
      <c r="G359" s="179">
        <v>683</v>
      </c>
      <c r="H359" s="177">
        <v>2122</v>
      </c>
      <c r="I359" s="178">
        <v>1695</v>
      </c>
      <c r="J359" s="175">
        <v>253</v>
      </c>
      <c r="K359" s="176">
        <v>289</v>
      </c>
      <c r="L359" s="177">
        <v>672</v>
      </c>
      <c r="M359" s="175">
        <v>1144</v>
      </c>
      <c r="N359" s="180">
        <v>1492</v>
      </c>
      <c r="O359" s="193">
        <v>1909</v>
      </c>
      <c r="P359" s="175">
        <v>928</v>
      </c>
      <c r="Q359" s="176">
        <v>766</v>
      </c>
      <c r="R359" s="177">
        <v>1137</v>
      </c>
      <c r="S359" s="178">
        <v>992</v>
      </c>
      <c r="T359" s="184">
        <v>181</v>
      </c>
      <c r="U359" s="175">
        <v>302</v>
      </c>
      <c r="V359" s="177">
        <v>730</v>
      </c>
      <c r="W359" s="194">
        <v>1369</v>
      </c>
      <c r="X359" s="175">
        <v>827</v>
      </c>
      <c r="Y359" s="179">
        <v>439</v>
      </c>
      <c r="Z359" s="177">
        <v>2157</v>
      </c>
      <c r="AA359" s="175">
        <v>1979</v>
      </c>
      <c r="AB359" s="156">
        <f t="shared" si="5718"/>
        <v>13533</v>
      </c>
      <c r="AC359" s="157">
        <f t="shared" si="5719"/>
        <v>13146</v>
      </c>
      <c r="AE359" s="237" t="str">
        <f>$AE$18</f>
        <v>18:00 - 18:59</v>
      </c>
      <c r="AF359" s="125">
        <f t="shared" si="5910"/>
        <v>1556</v>
      </c>
      <c r="AG359" s="176">
        <f t="shared" si="5910"/>
        <v>4026</v>
      </c>
      <c r="AH359" s="177">
        <f t="shared" si="5910"/>
        <v>991</v>
      </c>
      <c r="AI359" s="178">
        <f t="shared" si="5910"/>
        <v>1546</v>
      </c>
      <c r="AJ359" s="238">
        <f t="shared" si="5910"/>
        <v>1246</v>
      </c>
      <c r="AK359" s="179">
        <f t="shared" si="5910"/>
        <v>3005</v>
      </c>
      <c r="AL359" s="177">
        <f t="shared" si="5910"/>
        <v>2465</v>
      </c>
      <c r="AM359" s="178">
        <f t="shared" si="5910"/>
        <v>5510</v>
      </c>
      <c r="AN359" s="238">
        <f t="shared" si="5910"/>
        <v>725</v>
      </c>
      <c r="AO359" s="179">
        <f t="shared" si="5910"/>
        <v>365</v>
      </c>
      <c r="AP359" s="177">
        <f t="shared" si="5911"/>
        <v>3577</v>
      </c>
      <c r="AQ359" s="238">
        <f t="shared" si="5911"/>
        <v>928</v>
      </c>
      <c r="AR359" s="180">
        <f t="shared" si="5911"/>
        <v>4593</v>
      </c>
      <c r="AS359" s="181">
        <f t="shared" si="5911"/>
        <v>2665</v>
      </c>
      <c r="AT359" s="238">
        <f t="shared" si="5911"/>
        <v>2294</v>
      </c>
      <c r="AU359" s="179">
        <f t="shared" si="5911"/>
        <v>2122</v>
      </c>
      <c r="AV359" s="177">
        <f t="shared" si="5911"/>
        <v>2109</v>
      </c>
      <c r="AW359" s="178">
        <f t="shared" si="5911"/>
        <v>2880</v>
      </c>
      <c r="AX359" s="238">
        <f t="shared" si="5911"/>
        <v>1304</v>
      </c>
      <c r="AY359" s="179">
        <f t="shared" si="5911"/>
        <v>303</v>
      </c>
      <c r="AZ359" s="177">
        <f t="shared" si="5911"/>
        <v>3493</v>
      </c>
      <c r="BA359" s="178">
        <f t="shared" si="5911"/>
        <v>1712</v>
      </c>
      <c r="BB359" s="238">
        <f t="shared" si="5911"/>
        <v>2319</v>
      </c>
      <c r="BC359" s="179">
        <f t="shared" si="5911"/>
        <v>974</v>
      </c>
      <c r="BD359" s="177">
        <f t="shared" si="5911"/>
        <v>2939</v>
      </c>
      <c r="BE359" s="238">
        <f t="shared" si="5911"/>
        <v>4981</v>
      </c>
      <c r="BF359" s="158">
        <f>SUM(AF359,AH359,AJ359,AL359,AN359,AP359,AR359,AT359,AV359,AX359,AZ359,BB359,BD359)</f>
        <v>29611</v>
      </c>
      <c r="BG359" s="159">
        <f>SUM(AG359,AI359,AK359,AM359,AO359,AQ359,AS359,AU359,AW359,AY359,BA359,BC359,BE359)</f>
        <v>31017</v>
      </c>
      <c r="BI359" s="136" t="s">
        <v>25</v>
      </c>
      <c r="BJ359" s="128">
        <f>B359/B374</f>
        <v>4.2477482486378296E-2</v>
      </c>
      <c r="BK359" s="129">
        <f t="shared" ref="BK359" si="5939">C359/C374</f>
        <v>3.8918084598140459E-2</v>
      </c>
      <c r="BL359" s="130">
        <f t="shared" ref="BL359" si="5940">D359/D374</f>
        <v>4.1124414367516918E-2</v>
      </c>
      <c r="BM359" s="131">
        <f t="shared" ref="BM359" si="5941">E359/E374</f>
        <v>3.9728015891206357E-2</v>
      </c>
      <c r="BN359" s="128">
        <f t="shared" ref="BN359" si="5942">F359/F374</f>
        <v>5.0591177808094585E-2</v>
      </c>
      <c r="BO359" s="129">
        <f t="shared" ref="BO359" si="5943">G359/G374</f>
        <v>2.8673383711167087E-2</v>
      </c>
      <c r="BP359" s="130">
        <f t="shared" ref="BP359" si="5944">H359/H374</f>
        <v>5.327642480542305E-2</v>
      </c>
      <c r="BQ359" s="131">
        <f t="shared" ref="BQ359" si="5945">I359/I374</f>
        <v>3.882183184077323E-2</v>
      </c>
      <c r="BR359" s="128">
        <f t="shared" ref="BR359" si="5946">J359/J374</f>
        <v>4.1543513957307064E-2</v>
      </c>
      <c r="BS359" s="129">
        <f t="shared" ref="BS359" si="5947">K359/K374</f>
        <v>4.1552839683680808E-2</v>
      </c>
      <c r="BT359" s="130">
        <f t="shared" ref="BT359" si="5948">L359/L374</f>
        <v>2.7357107962872496E-2</v>
      </c>
      <c r="BU359" s="128">
        <f t="shared" ref="BU359" si="5949">M359/M374</f>
        <v>4.7928275168628763E-2</v>
      </c>
      <c r="BV359" s="132">
        <f t="shared" ref="BV359" si="5950">N359/N374</f>
        <v>3.4797210625743404E-2</v>
      </c>
      <c r="BW359" s="133">
        <f t="shared" ref="BW359" si="5951">O359/O374</f>
        <v>4.4921875E-2</v>
      </c>
      <c r="BX359" s="128">
        <f t="shared" ref="BX359" si="5952">P359/P374</f>
        <v>3.8921276684980917E-2</v>
      </c>
      <c r="BY359" s="129">
        <f t="shared" ref="BY359" si="5953">Q359/Q374</f>
        <v>3.2431516999026209E-2</v>
      </c>
      <c r="BZ359" s="130">
        <f t="shared" ref="BZ359" si="5954">R359/R374</f>
        <v>4.2996520949931935E-2</v>
      </c>
      <c r="CA359" s="131">
        <f t="shared" ref="CA359" si="5955">S359/S374</f>
        <v>3.7081339712918659E-2</v>
      </c>
      <c r="CB359" s="128">
        <f t="shared" ref="CB359" si="5956">T359/T374</f>
        <v>2.2610868207370394E-2</v>
      </c>
      <c r="CC359" s="129">
        <f t="shared" ref="CC359" si="5957">U359/U374</f>
        <v>3.6337384189628202E-2</v>
      </c>
      <c r="CD359" s="130">
        <f t="shared" ref="CD359" si="5958">V359/V374</f>
        <v>2.7567975830815709E-2</v>
      </c>
      <c r="CE359" s="131">
        <f t="shared" ref="CE359" si="5959">W359/W374</f>
        <v>4.6458750466623684E-2</v>
      </c>
      <c r="CF359" s="128">
        <f t="shared" ref="CF359" si="5960">X359/X374</f>
        <v>3.7344773086475505E-2</v>
      </c>
      <c r="CG359" s="129">
        <f t="shared" ref="CG359" si="5961">Y359/Y374</f>
        <v>3.2189470596861711E-2</v>
      </c>
      <c r="CH359" s="130">
        <f t="shared" ref="CH359" si="5962">Z359/Z374</f>
        <v>5.2086351782092144E-2</v>
      </c>
      <c r="CI359" s="128">
        <f t="shared" ref="CI359" si="5963">AA359/AA374</f>
        <v>4.4421000650939374E-2</v>
      </c>
      <c r="CJ359" s="134">
        <f t="shared" ref="CJ359" si="5964">AB359/AB374</f>
        <v>4.1195845408275089E-2</v>
      </c>
      <c r="CK359" s="135">
        <f t="shared" ref="CK359" si="5965">AC359/AC374</f>
        <v>4.0147935951429119E-2</v>
      </c>
    </row>
    <row r="360" spans="1:89" ht="13.5" thickBot="1" x14ac:dyDescent="0.25">
      <c r="A360" s="145" t="s">
        <v>26</v>
      </c>
      <c r="B360" s="189">
        <v>1030</v>
      </c>
      <c r="C360" s="183">
        <v>959</v>
      </c>
      <c r="D360" s="184">
        <v>477</v>
      </c>
      <c r="E360" s="185">
        <v>445</v>
      </c>
      <c r="F360" s="182">
        <v>1038</v>
      </c>
      <c r="G360" s="186">
        <v>671</v>
      </c>
      <c r="H360" s="184">
        <v>1767</v>
      </c>
      <c r="I360" s="185">
        <v>1579</v>
      </c>
      <c r="J360" s="182">
        <v>223</v>
      </c>
      <c r="K360" s="183">
        <v>227</v>
      </c>
      <c r="L360" s="184">
        <v>689</v>
      </c>
      <c r="M360" s="182">
        <v>1068</v>
      </c>
      <c r="N360" s="187">
        <v>1507</v>
      </c>
      <c r="O360" s="190">
        <v>1625</v>
      </c>
      <c r="P360" s="182">
        <v>948</v>
      </c>
      <c r="Q360" s="183">
        <v>851</v>
      </c>
      <c r="R360" s="184">
        <v>1175</v>
      </c>
      <c r="S360" s="185">
        <v>1023</v>
      </c>
      <c r="T360" s="182">
        <v>189</v>
      </c>
      <c r="U360" s="186">
        <v>304</v>
      </c>
      <c r="V360" s="184">
        <v>784</v>
      </c>
      <c r="W360" s="191">
        <v>1317</v>
      </c>
      <c r="X360" s="182">
        <v>730</v>
      </c>
      <c r="Y360" s="186">
        <v>453</v>
      </c>
      <c r="Z360" s="184">
        <v>1853</v>
      </c>
      <c r="AA360" s="182">
        <v>1964</v>
      </c>
      <c r="AB360" s="156">
        <f t="shared" si="5718"/>
        <v>12410</v>
      </c>
      <c r="AC360" s="157">
        <f t="shared" si="5719"/>
        <v>12486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3.8177842025278921E-2</v>
      </c>
      <c r="BK360" s="129">
        <f t="shared" ref="BK360" si="5966">C360/C374</f>
        <v>3.5243100216824079E-2</v>
      </c>
      <c r="BL360" s="130">
        <f t="shared" ref="BL360" si="5967">D360/D374</f>
        <v>3.5472596118093253E-2</v>
      </c>
      <c r="BM360" s="131">
        <f t="shared" ref="BM360" si="5968">E360/E374</f>
        <v>3.3998013599205443E-2</v>
      </c>
      <c r="BN360" s="128">
        <f t="shared" ref="BN360" si="5969">F360/F374</f>
        <v>3.933606184629377E-2</v>
      </c>
      <c r="BO360" s="129">
        <f t="shared" ref="BO360" si="5970">G360/G374</f>
        <v>2.8169605373635602E-2</v>
      </c>
      <c r="BP360" s="130">
        <f t="shared" ref="BP360" si="5971">H360/H374</f>
        <v>4.4363545066532763E-2</v>
      </c>
      <c r="BQ360" s="131">
        <f t="shared" ref="BQ360" si="5972">I360/I374</f>
        <v>3.6164998511257186E-2</v>
      </c>
      <c r="BR360" s="128">
        <f t="shared" ref="BR360" si="5973">J360/J374</f>
        <v>3.6617405582922827E-2</v>
      </c>
      <c r="BS360" s="129">
        <f t="shared" ref="BS360" si="5974">K360/K374</f>
        <v>3.2638389647735445E-2</v>
      </c>
      <c r="BT360" s="130">
        <f t="shared" ref="BT360" si="5975">L360/L374</f>
        <v>2.8049177658361832E-2</v>
      </c>
      <c r="BU360" s="128">
        <f t="shared" ref="BU360" si="5976">M360/M374</f>
        <v>4.4744228916167417E-2</v>
      </c>
      <c r="BV360" s="132">
        <f t="shared" ref="BV360" si="5977">N360/N374</f>
        <v>3.5147048534179166E-2</v>
      </c>
      <c r="BW360" s="133">
        <f t="shared" ref="BW360" si="5978">O360/O374</f>
        <v>3.8238893072289157E-2</v>
      </c>
      <c r="BX360" s="128">
        <f t="shared" ref="BX360" si="5979">P360/P374</f>
        <v>3.9760097303191709E-2</v>
      </c>
      <c r="BY360" s="129">
        <f t="shared" ref="BY360" si="5980">Q360/Q374</f>
        <v>3.6030314577247133E-2</v>
      </c>
      <c r="BZ360" s="130">
        <f t="shared" ref="BZ360" si="5981">R360/R374</f>
        <v>4.4433519891090609E-2</v>
      </c>
      <c r="CA360" s="131">
        <f t="shared" ref="CA360" si="5982">S360/S374</f>
        <v>3.8240131578947366E-2</v>
      </c>
      <c r="CB360" s="128">
        <f t="shared" ref="CB360" si="5983">T360/T374</f>
        <v>2.3610243597751407E-2</v>
      </c>
      <c r="CC360" s="129">
        <f t="shared" ref="CC360" si="5984">U360/U374</f>
        <v>3.6578029118036336E-2</v>
      </c>
      <c r="CD360" s="130">
        <f t="shared" ref="CD360" si="5985">V360/V374</f>
        <v>2.9607250755287008E-2</v>
      </c>
      <c r="CE360" s="131">
        <f t="shared" ref="CE360" si="5986">W360/W374</f>
        <v>4.4694064546781147E-2</v>
      </c>
      <c r="CF360" s="128">
        <f t="shared" ref="CF360" si="5987">X360/X374</f>
        <v>3.2964551817566044E-2</v>
      </c>
      <c r="CG360" s="129">
        <f t="shared" ref="CG360" si="5988">Y360/Y374</f>
        <v>3.3216014078310603E-2</v>
      </c>
      <c r="CH360" s="130">
        <f t="shared" ref="CH360" si="5989">Z360/Z374</f>
        <v>4.4745484400656815E-2</v>
      </c>
      <c r="CI360" s="128">
        <f t="shared" ref="CI360" si="5990">AA360/AA374</f>
        <v>4.4084307871877178E-2</v>
      </c>
      <c r="CJ360" s="134">
        <f t="shared" ref="CJ360" si="5991">AB360/AB374</f>
        <v>3.7777317779996593E-2</v>
      </c>
      <c r="CK360" s="135">
        <f t="shared" ref="CK360" si="5992">AC360/AC374</f>
        <v>3.8132293343187587E-2</v>
      </c>
    </row>
    <row r="361" spans="1:89" ht="14.25" thickTop="1" thickBot="1" x14ac:dyDescent="0.25">
      <c r="A361" s="136" t="s">
        <v>27</v>
      </c>
      <c r="B361" s="192">
        <v>985</v>
      </c>
      <c r="C361" s="176">
        <v>1090</v>
      </c>
      <c r="D361" s="177">
        <v>496</v>
      </c>
      <c r="E361" s="178">
        <v>547</v>
      </c>
      <c r="F361" s="175">
        <v>879</v>
      </c>
      <c r="G361" s="179">
        <v>928</v>
      </c>
      <c r="H361" s="177">
        <v>1617</v>
      </c>
      <c r="I361" s="178">
        <v>1948</v>
      </c>
      <c r="J361" s="175">
        <v>280</v>
      </c>
      <c r="K361" s="176">
        <v>235</v>
      </c>
      <c r="L361" s="177">
        <v>838</v>
      </c>
      <c r="M361" s="175">
        <v>801</v>
      </c>
      <c r="N361" s="180">
        <v>1665</v>
      </c>
      <c r="O361" s="193">
        <v>1540</v>
      </c>
      <c r="P361" s="175">
        <v>1081</v>
      </c>
      <c r="Q361" s="176">
        <v>791</v>
      </c>
      <c r="R361" s="177">
        <v>1052</v>
      </c>
      <c r="S361" s="178">
        <v>1110</v>
      </c>
      <c r="T361" s="175">
        <v>280</v>
      </c>
      <c r="U361" s="179">
        <v>233</v>
      </c>
      <c r="V361" s="177">
        <v>1029</v>
      </c>
      <c r="W361" s="194">
        <v>1240</v>
      </c>
      <c r="X361" s="175">
        <v>707</v>
      </c>
      <c r="Y361" s="179">
        <v>437</v>
      </c>
      <c r="Z361" s="177">
        <v>1958</v>
      </c>
      <c r="AA361" s="175">
        <v>1957</v>
      </c>
      <c r="AB361" s="156">
        <f t="shared" si="5718"/>
        <v>12867</v>
      </c>
      <c r="AC361" s="157">
        <f t="shared" si="5719"/>
        <v>12857</v>
      </c>
      <c r="AE361" s="229" t="s">
        <v>13</v>
      </c>
      <c r="AF361" s="20">
        <f t="shared" ref="AF361:BG361" si="5993">SUM(AF358:AF360)</f>
        <v>2963</v>
      </c>
      <c r="AG361" s="21">
        <f t="shared" si="5993"/>
        <v>7553</v>
      </c>
      <c r="AH361" s="20">
        <f t="shared" si="5993"/>
        <v>2269</v>
      </c>
      <c r="AI361" s="21">
        <f t="shared" si="5993"/>
        <v>2624</v>
      </c>
      <c r="AJ361" s="20">
        <f t="shared" si="5993"/>
        <v>2601</v>
      </c>
      <c r="AK361" s="21">
        <f t="shared" si="5993"/>
        <v>5519</v>
      </c>
      <c r="AL361" s="20">
        <f t="shared" si="5993"/>
        <v>4938</v>
      </c>
      <c r="AM361" s="21">
        <f t="shared" si="5993"/>
        <v>10073</v>
      </c>
      <c r="AN361" s="20">
        <f t="shared" si="5993"/>
        <v>1779</v>
      </c>
      <c r="AO361" s="21">
        <f t="shared" si="5993"/>
        <v>635</v>
      </c>
      <c r="AP361" s="20">
        <f t="shared" si="5993"/>
        <v>6965</v>
      </c>
      <c r="AQ361" s="21">
        <f t="shared" si="5993"/>
        <v>1733</v>
      </c>
      <c r="AR361" s="20">
        <f t="shared" si="5993"/>
        <v>9098</v>
      </c>
      <c r="AS361" s="21">
        <f t="shared" si="5993"/>
        <v>5226</v>
      </c>
      <c r="AT361" s="20">
        <f t="shared" si="5993"/>
        <v>4536</v>
      </c>
      <c r="AU361" s="21">
        <f t="shared" si="5993"/>
        <v>3850</v>
      </c>
      <c r="AV361" s="20">
        <f t="shared" si="5993"/>
        <v>3981</v>
      </c>
      <c r="AW361" s="21">
        <f t="shared" si="5993"/>
        <v>5430</v>
      </c>
      <c r="AX361" s="20">
        <f t="shared" si="5993"/>
        <v>2700</v>
      </c>
      <c r="AY361" s="21">
        <f t="shared" si="5993"/>
        <v>576</v>
      </c>
      <c r="AZ361" s="20">
        <f t="shared" si="5993"/>
        <v>6643</v>
      </c>
      <c r="BA361" s="21">
        <f t="shared" si="5993"/>
        <v>3375</v>
      </c>
      <c r="BB361" s="20">
        <f t="shared" si="5993"/>
        <v>4713</v>
      </c>
      <c r="BC361" s="21">
        <f t="shared" si="5993"/>
        <v>1748</v>
      </c>
      <c r="BD361" s="20">
        <f t="shared" si="5993"/>
        <v>5949</v>
      </c>
      <c r="BE361" s="21">
        <f t="shared" si="5993"/>
        <v>9376</v>
      </c>
      <c r="BF361" s="160">
        <f t="shared" si="5993"/>
        <v>59135</v>
      </c>
      <c r="BG361" s="161">
        <f t="shared" si="5993"/>
        <v>57718</v>
      </c>
      <c r="BI361" s="136" t="s">
        <v>27</v>
      </c>
      <c r="BJ361" s="128">
        <f>B361/B374</f>
        <v>3.6509878053300714E-2</v>
      </c>
      <c r="BK361" s="129">
        <f t="shared" ref="BK361" si="5994">C361/C374</f>
        <v>4.0057329756348535E-2</v>
      </c>
      <c r="BL361" s="130">
        <f t="shared" ref="BL361" si="5995">D361/D374</f>
        <v>3.6885550680449172E-2</v>
      </c>
      <c r="BM361" s="131">
        <f t="shared" ref="BM361" si="5996">E361/E374</f>
        <v>4.1790816716326687E-2</v>
      </c>
      <c r="BN361" s="128">
        <f t="shared" ref="BN361" si="5997">F361/F374</f>
        <v>3.3310595725329697E-2</v>
      </c>
      <c r="BO361" s="129">
        <f t="shared" ref="BO361" si="5998">G361/G374</f>
        <v>3.8958858102434928E-2</v>
      </c>
      <c r="BP361" s="130">
        <f t="shared" ref="BP361" si="5999">H361/H374</f>
        <v>4.0597539543057996E-2</v>
      </c>
      <c r="BQ361" s="131">
        <f t="shared" ref="BQ361" si="6000">I361/I374</f>
        <v>4.461647694739012E-2</v>
      </c>
      <c r="BR361" s="128">
        <f t="shared" ref="BR361" si="6001">J361/J374</f>
        <v>4.5977011494252873E-2</v>
      </c>
      <c r="BS361" s="129">
        <f t="shared" ref="BS361" si="6002">K361/K374</f>
        <v>3.3788641265276781E-2</v>
      </c>
      <c r="BT361" s="130">
        <f t="shared" ref="BT361" si="6003">L361/L374</f>
        <v>3.4114964989415401E-2</v>
      </c>
      <c r="BU361" s="128">
        <f t="shared" ref="BU361" si="6004">M361/M374</f>
        <v>3.3558171687125563E-2</v>
      </c>
      <c r="BV361" s="132">
        <f t="shared" ref="BV361" si="6005">N361/N374</f>
        <v>3.8832007836369149E-2</v>
      </c>
      <c r="BW361" s="133">
        <f t="shared" ref="BW361" si="6006">O361/O374</f>
        <v>3.6238704819277108E-2</v>
      </c>
      <c r="BX361" s="128">
        <f t="shared" ref="BX361" si="6007">P361/P374</f>
        <v>4.5338254414293504E-2</v>
      </c>
      <c r="BY361" s="129">
        <f t="shared" ref="BY361" si="6008">Q361/Q374</f>
        <v>3.3489986874973537E-2</v>
      </c>
      <c r="BZ361" s="130">
        <f t="shared" ref="BZ361" si="6009">R361/R374</f>
        <v>3.9782181213129632E-2</v>
      </c>
      <c r="CA361" s="131">
        <f t="shared" ref="CA361" si="6010">S361/S374</f>
        <v>4.1492224880382775E-2</v>
      </c>
      <c r="CB361" s="128">
        <f t="shared" ref="CB361" si="6011">T361/T374</f>
        <v>3.4978138663335413E-2</v>
      </c>
      <c r="CC361" s="129">
        <f t="shared" ref="CC361" si="6012">U361/U374</f>
        <v>2.8035134159547587E-2</v>
      </c>
      <c r="CD361" s="130">
        <f t="shared" ref="CD361" si="6013">V361/V374</f>
        <v>3.8859516616314198E-2</v>
      </c>
      <c r="CE361" s="131">
        <f t="shared" ref="CE361" si="6014">W361/W374</f>
        <v>4.2080971934706619E-2</v>
      </c>
      <c r="CF361" s="128">
        <f t="shared" ref="CF361" si="6015">X361/X374</f>
        <v>3.192594265071122E-2</v>
      </c>
      <c r="CG361" s="129">
        <f t="shared" ref="CG361" si="6016">Y361/Y374</f>
        <v>3.2042821528083298E-2</v>
      </c>
      <c r="CH361" s="130">
        <f t="shared" ref="CH361" si="6017">Z361/Z374</f>
        <v>4.7280981358060463E-2</v>
      </c>
      <c r="CI361" s="128">
        <f t="shared" ref="CI361" si="6018">AA361/AA374</f>
        <v>4.392718457498148E-2</v>
      </c>
      <c r="CJ361" s="134">
        <f t="shared" ref="CJ361" si="6019">AB361/AB374</f>
        <v>3.916847283442515E-2</v>
      </c>
      <c r="CK361" s="135">
        <f t="shared" ref="CK361" si="6020">AC361/AC374</f>
        <v>3.9265328809335483E-2</v>
      </c>
    </row>
    <row r="362" spans="1:89" ht="13.5" thickTop="1" x14ac:dyDescent="0.2">
      <c r="A362" s="145" t="s">
        <v>28</v>
      </c>
      <c r="B362" s="189">
        <v>962</v>
      </c>
      <c r="C362" s="183">
        <v>1512</v>
      </c>
      <c r="D362" s="184">
        <v>560</v>
      </c>
      <c r="E362" s="185">
        <v>575</v>
      </c>
      <c r="F362" s="182">
        <v>798</v>
      </c>
      <c r="G362" s="186">
        <v>1305</v>
      </c>
      <c r="H362" s="184">
        <v>1843</v>
      </c>
      <c r="I362" s="185">
        <v>2356</v>
      </c>
      <c r="J362" s="182">
        <v>350</v>
      </c>
      <c r="K362" s="183">
        <v>215</v>
      </c>
      <c r="L362" s="184">
        <v>1540</v>
      </c>
      <c r="M362" s="182">
        <v>729</v>
      </c>
      <c r="N362" s="187">
        <v>2244</v>
      </c>
      <c r="O362" s="190">
        <v>1518</v>
      </c>
      <c r="P362" s="182">
        <v>1194</v>
      </c>
      <c r="Q362" s="183">
        <v>909</v>
      </c>
      <c r="R362" s="184">
        <v>1257</v>
      </c>
      <c r="S362" s="185">
        <v>1493</v>
      </c>
      <c r="T362" s="182">
        <v>439</v>
      </c>
      <c r="U362" s="186">
        <v>164</v>
      </c>
      <c r="V362" s="184">
        <v>1639</v>
      </c>
      <c r="W362" s="191">
        <v>1061</v>
      </c>
      <c r="X362" s="182">
        <v>1143</v>
      </c>
      <c r="Y362" s="186">
        <v>407</v>
      </c>
      <c r="Z362" s="184">
        <v>2132</v>
      </c>
      <c r="AA362" s="182">
        <v>2501</v>
      </c>
      <c r="AB362" s="156">
        <f t="shared" si="5718"/>
        <v>16101</v>
      </c>
      <c r="AC362" s="157">
        <f t="shared" si="5719"/>
        <v>14745</v>
      </c>
      <c r="BI362" s="145" t="s">
        <v>28</v>
      </c>
      <c r="BJ362" s="128">
        <f>B362/B374</f>
        <v>3.5657363134289632E-2</v>
      </c>
      <c r="BK362" s="129">
        <f t="shared" ref="BK362" si="6021">C362/C374</f>
        <v>5.5565763845503657E-2</v>
      </c>
      <c r="BL362" s="130">
        <f t="shared" ref="BL362" si="6022">D362/D374</f>
        <v>4.1644976574700676E-2</v>
      </c>
      <c r="BM362" s="131">
        <f t="shared" ref="BM362" si="6023">E362/E374</f>
        <v>4.3930017572007027E-2</v>
      </c>
      <c r="BN362" s="128">
        <f t="shared" ref="BN362" si="6024">F362/F374</f>
        <v>3.0241018644838562E-2</v>
      </c>
      <c r="BO362" s="129">
        <f t="shared" ref="BO362" si="6025">G362/G374</f>
        <v>5.478589420654912E-2</v>
      </c>
      <c r="BP362" s="130">
        <f t="shared" ref="BP362" si="6026">H362/H374</f>
        <v>4.6271654531759979E-2</v>
      </c>
      <c r="BQ362" s="131">
        <f t="shared" ref="BQ362" si="6027">I362/I374</f>
        <v>5.3961201071894824E-2</v>
      </c>
      <c r="BR362" s="128">
        <f t="shared" ref="BR362" si="6028">J362/J374</f>
        <v>5.7471264367816091E-2</v>
      </c>
      <c r="BS362" s="129">
        <f t="shared" ref="BS362" si="6029">K362/K374</f>
        <v>3.0913012221423435E-2</v>
      </c>
      <c r="BT362" s="130">
        <f t="shared" ref="BT362" si="6030">L362/L374</f>
        <v>6.269337241491614E-2</v>
      </c>
      <c r="BU362" s="128">
        <f t="shared" ref="BU362" si="6031">M362/M374</f>
        <v>3.05417068163727E-2</v>
      </c>
      <c r="BV362" s="132">
        <f t="shared" ref="BV362" si="6032">N362/N374</f>
        <v>5.233575110198941E-2</v>
      </c>
      <c r="BW362" s="133">
        <f t="shared" ref="BW362" si="6033">O362/O374</f>
        <v>3.5721009036144578E-2</v>
      </c>
      <c r="BX362" s="128">
        <f t="shared" ref="BX362" si="6034">P362/P374</f>
        <v>5.0077590907184499E-2</v>
      </c>
      <c r="BY362" s="129">
        <f t="shared" ref="BY362" si="6035">Q362/Q374</f>
        <v>3.8485964689444936E-2</v>
      </c>
      <c r="BZ362" s="130">
        <f t="shared" ref="BZ362" si="6036">R362/R374</f>
        <v>4.7534412343064589E-2</v>
      </c>
      <c r="CA362" s="131">
        <f t="shared" ref="CA362" si="6037">S362/S374</f>
        <v>5.5808911483253586E-2</v>
      </c>
      <c r="CB362" s="128">
        <f t="shared" ref="CB362" si="6038">T362/T374</f>
        <v>5.4840724547158028E-2</v>
      </c>
      <c r="CC362" s="129">
        <f t="shared" ref="CC362" si="6039">U362/U374</f>
        <v>1.9732884129466971E-2</v>
      </c>
      <c r="CD362" s="130">
        <f t="shared" ref="CD362" si="6040">V362/V374</f>
        <v>6.1895770392749246E-2</v>
      </c>
      <c r="CE362" s="131">
        <f t="shared" ref="CE362" si="6041">W362/W374</f>
        <v>3.6006380018325582E-2</v>
      </c>
      <c r="CF362" s="128">
        <f t="shared" ref="CF362" si="6042">X362/X374</f>
        <v>5.1614359900654778E-2</v>
      </c>
      <c r="CG362" s="129">
        <f t="shared" ref="CG362" si="6043">Y362/Y374</f>
        <v>2.9843085496407098E-2</v>
      </c>
      <c r="CH362" s="130">
        <f t="shared" ref="CH362" si="6044">Z362/Z374</f>
        <v>5.1482662030329376E-2</v>
      </c>
      <c r="CI362" s="128">
        <f t="shared" ref="CI362" si="6045">AA362/AA374</f>
        <v>5.6137909362303874E-2</v>
      </c>
      <c r="CJ362" s="134">
        <f t="shared" ref="CJ362" si="6046">AB362/AB374</f>
        <v>4.9013101819155934E-2</v>
      </c>
      <c r="CK362" s="135">
        <f t="shared" ref="CK362" si="6047">AC362/AC374</f>
        <v>4.5031288270487024E-2</v>
      </c>
    </row>
    <row r="363" spans="1:89" x14ac:dyDescent="0.2">
      <c r="A363" s="136" t="s">
        <v>29</v>
      </c>
      <c r="B363" s="192">
        <v>1067</v>
      </c>
      <c r="C363" s="176">
        <v>2274</v>
      </c>
      <c r="D363" s="177">
        <v>929</v>
      </c>
      <c r="E363" s="178">
        <v>813</v>
      </c>
      <c r="F363" s="175">
        <v>1161</v>
      </c>
      <c r="G363" s="179">
        <v>2026</v>
      </c>
      <c r="H363" s="177">
        <v>2114</v>
      </c>
      <c r="I363" s="178">
        <v>3319</v>
      </c>
      <c r="J363" s="175">
        <v>591</v>
      </c>
      <c r="K363" s="176">
        <v>248</v>
      </c>
      <c r="L363" s="177">
        <v>2327</v>
      </c>
      <c r="M363" s="175">
        <v>659</v>
      </c>
      <c r="N363" s="180">
        <v>3209</v>
      </c>
      <c r="O363" s="193">
        <v>2068</v>
      </c>
      <c r="P363" s="175">
        <v>1692</v>
      </c>
      <c r="Q363" s="176">
        <v>1152</v>
      </c>
      <c r="R363" s="177">
        <v>1487</v>
      </c>
      <c r="S363" s="178">
        <v>1830</v>
      </c>
      <c r="T363" s="175">
        <v>936</v>
      </c>
      <c r="U363" s="179">
        <v>234</v>
      </c>
      <c r="V363" s="177">
        <v>2142</v>
      </c>
      <c r="W363" s="194">
        <v>1317</v>
      </c>
      <c r="X363" s="175">
        <v>1687</v>
      </c>
      <c r="Y363" s="179">
        <v>511</v>
      </c>
      <c r="Z363" s="177">
        <v>2417</v>
      </c>
      <c r="AA363" s="175">
        <v>3382</v>
      </c>
      <c r="AB363" s="156">
        <f t="shared" si="5718"/>
        <v>21759</v>
      </c>
      <c r="AC363" s="157">
        <f t="shared" si="5719"/>
        <v>19833</v>
      </c>
      <c r="BI363" s="136" t="s">
        <v>29</v>
      </c>
      <c r="BJ363" s="128">
        <f>B363/B374</f>
        <v>3.9549279068905444E-2</v>
      </c>
      <c r="BK363" s="129">
        <f t="shared" ref="BK363" si="6048">C363/C374</f>
        <v>8.3569144831134465E-2</v>
      </c>
      <c r="BL363" s="130">
        <f t="shared" ref="BL363" si="6049">D363/D374</f>
        <v>6.9086041496244519E-2</v>
      </c>
      <c r="BM363" s="131">
        <f t="shared" ref="BM363" si="6050">E363/E374</f>
        <v>6.2113224845289937E-2</v>
      </c>
      <c r="BN363" s="128">
        <f t="shared" ref="BN363" si="6051">F363/F374</f>
        <v>4.3997271487039566E-2</v>
      </c>
      <c r="BO363" s="129">
        <f t="shared" ref="BO363" si="6052">G363/G374</f>
        <v>8.5054575986565906E-2</v>
      </c>
      <c r="BP363" s="130">
        <f t="shared" ref="BP363" si="6053">H363/H374</f>
        <v>5.3075571177504395E-2</v>
      </c>
      <c r="BQ363" s="131">
        <f t="shared" ref="BQ363" si="6054">I363/I374</f>
        <v>7.6017498453997842E-2</v>
      </c>
      <c r="BR363" s="128">
        <f t="shared" ref="BR363" si="6055">J363/J374</f>
        <v>9.7044334975369462E-2</v>
      </c>
      <c r="BS363" s="129">
        <f t="shared" ref="BS363" si="6056">K363/K374</f>
        <v>3.5657800143781455E-2</v>
      </c>
      <c r="BT363" s="130">
        <f t="shared" ref="BT363" si="6057">L363/L374</f>
        <v>9.473212831786354E-2</v>
      </c>
      <c r="BU363" s="128">
        <f t="shared" ref="BU363" si="6058">M363/M374</f>
        <v>2.7609032636474087E-2</v>
      </c>
      <c r="BV363" s="132">
        <f t="shared" ref="BV363" si="6059">N363/N374</f>
        <v>7.484198987802318E-2</v>
      </c>
      <c r="BW363" s="133">
        <f t="shared" ref="BW363" si="6060">O363/O374</f>
        <v>4.8663403614457833E-2</v>
      </c>
      <c r="BX363" s="128">
        <f t="shared" ref="BX363" si="6061">P363/P374</f>
        <v>7.0964224300633316E-2</v>
      </c>
      <c r="BY363" s="129">
        <f t="shared" ref="BY363" si="6062">Q363/Q374</f>
        <v>4.8774291883652988E-2</v>
      </c>
      <c r="BZ363" s="130">
        <f t="shared" ref="BZ363" si="6063">R363/R374</f>
        <v>5.6232037513235515E-2</v>
      </c>
      <c r="CA363" s="131">
        <f t="shared" ref="CA363" si="6064">S363/S374</f>
        <v>6.8406100478468901E-2</v>
      </c>
      <c r="CB363" s="128">
        <f t="shared" ref="CB363" si="6065">T363/T374</f>
        <v>0.11692692067457838</v>
      </c>
      <c r="CC363" s="129">
        <f t="shared" ref="CC363" si="6066">U363/U374</f>
        <v>2.8155456623751653E-2</v>
      </c>
      <c r="CD363" s="130">
        <f t="shared" ref="CD363" si="6067">V363/V374</f>
        <v>8.0891238670694865E-2</v>
      </c>
      <c r="CE363" s="131">
        <f t="shared" ref="CE363" si="6068">W363/W374</f>
        <v>4.4694064546781147E-2</v>
      </c>
      <c r="CF363" s="128">
        <f t="shared" ref="CF363" si="6069">X363/X374</f>
        <v>7.6179724542786181E-2</v>
      </c>
      <c r="CG363" s="129">
        <f t="shared" ref="CG363" si="6070">Y363/Y374</f>
        <v>3.7468837072884585E-2</v>
      </c>
      <c r="CH363" s="130">
        <f t="shared" ref="CH363" si="6071">Z363/Z374</f>
        <v>5.8364725200424995E-2</v>
      </c>
      <c r="CI363" s="128">
        <f t="shared" ref="CI363" si="6072">AA363/AA374</f>
        <v>7.5912998585890332E-2</v>
      </c>
      <c r="CJ363" s="134">
        <f t="shared" ref="CJ363" si="6073">AB363/AB374</f>
        <v>6.6236636387989184E-2</v>
      </c>
      <c r="CK363" s="135">
        <f t="shared" ref="CK363" si="6074">AC363/AC374</f>
        <v>6.0570060377658129E-2</v>
      </c>
    </row>
    <row r="364" spans="1:89" x14ac:dyDescent="0.2">
      <c r="A364" s="145" t="s">
        <v>30</v>
      </c>
      <c r="B364" s="189">
        <v>1407</v>
      </c>
      <c r="C364" s="183">
        <v>3527</v>
      </c>
      <c r="D364" s="184">
        <v>1278</v>
      </c>
      <c r="E364" s="185">
        <v>1078</v>
      </c>
      <c r="F364" s="182">
        <v>1355</v>
      </c>
      <c r="G364" s="186">
        <v>2514</v>
      </c>
      <c r="H364" s="184">
        <v>2473</v>
      </c>
      <c r="I364" s="185">
        <v>4563</v>
      </c>
      <c r="J364" s="182">
        <v>1054</v>
      </c>
      <c r="K364" s="183">
        <v>270</v>
      </c>
      <c r="L364" s="184">
        <v>3388</v>
      </c>
      <c r="M364" s="182">
        <v>805</v>
      </c>
      <c r="N364" s="187">
        <v>4505</v>
      </c>
      <c r="O364" s="190">
        <v>2561</v>
      </c>
      <c r="P364" s="182">
        <v>2242</v>
      </c>
      <c r="Q364" s="183">
        <v>1728</v>
      </c>
      <c r="R364" s="184">
        <v>1872</v>
      </c>
      <c r="S364" s="185">
        <v>2550</v>
      </c>
      <c r="T364" s="182">
        <v>1396</v>
      </c>
      <c r="U364" s="186">
        <v>273</v>
      </c>
      <c r="V364" s="184">
        <v>3150</v>
      </c>
      <c r="W364" s="191">
        <v>1663</v>
      </c>
      <c r="X364" s="182">
        <v>2394</v>
      </c>
      <c r="Y364" s="186">
        <v>774</v>
      </c>
      <c r="Z364" s="184">
        <v>3010</v>
      </c>
      <c r="AA364" s="182">
        <v>4395</v>
      </c>
      <c r="AB364" s="156">
        <f t="shared" si="5718"/>
        <v>29524</v>
      </c>
      <c r="AC364" s="157">
        <f t="shared" si="5719"/>
        <v>26701</v>
      </c>
      <c r="BI364" s="145" t="s">
        <v>30</v>
      </c>
      <c r="BJ364" s="128">
        <f>B364/B374</f>
        <v>5.2151673523851888E-2</v>
      </c>
      <c r="BK364" s="129">
        <f t="shared" ref="BK364" si="6075">C364/C374</f>
        <v>0.12961669912902871</v>
      </c>
      <c r="BL364" s="130">
        <f t="shared" ref="BL364" si="6076">D364/D374</f>
        <v>9.5039785825834763E-2</v>
      </c>
      <c r="BM364" s="131">
        <f t="shared" ref="BM364" si="6077">E364/E374</f>
        <v>8.2359232943693184E-2</v>
      </c>
      <c r="BN364" s="128">
        <f t="shared" ref="BN364" si="6078">F364/F374</f>
        <v>5.134909807488252E-2</v>
      </c>
      <c r="BO364" s="129">
        <f t="shared" ref="BO364" si="6079">G364/G374</f>
        <v>0.10554156171284634</v>
      </c>
      <c r="BP364" s="130">
        <f t="shared" ref="BP364" si="6080">H364/H374</f>
        <v>6.2088877730354007E-2</v>
      </c>
      <c r="BQ364" s="131">
        <f t="shared" ref="BQ364" si="6081">I364/I374</f>
        <v>0.10450974553949749</v>
      </c>
      <c r="BR364" s="128">
        <f t="shared" ref="BR364" si="6082">J364/J374</f>
        <v>0.17307060755336617</v>
      </c>
      <c r="BS364" s="129">
        <f t="shared" ref="BS364" si="6083">K364/K374</f>
        <v>3.8820992092020126E-2</v>
      </c>
      <c r="BT364" s="130">
        <f t="shared" ref="BT364" si="6084">L364/L374</f>
        <v>0.13792541931281549</v>
      </c>
      <c r="BU364" s="128">
        <f t="shared" ref="BU364" si="6085">M364/M374</f>
        <v>3.3725753068834054E-2</v>
      </c>
      <c r="BV364" s="132">
        <f t="shared" ref="BV364" si="6086">N364/N374</f>
        <v>0.10506798516687268</v>
      </c>
      <c r="BW364" s="133">
        <f t="shared" ref="BW364" si="6087">O364/O374</f>
        <v>6.0264495481927714E-2</v>
      </c>
      <c r="BX364" s="128">
        <f t="shared" ref="BX364" si="6088">P364/P374</f>
        <v>9.403179130143019E-2</v>
      </c>
      <c r="BY364" s="129">
        <f t="shared" ref="BY364" si="6089">Q364/Q374</f>
        <v>7.3161437825479486E-2</v>
      </c>
      <c r="BZ364" s="130">
        <f t="shared" ref="BZ364" si="6090">R364/R374</f>
        <v>7.0791105732869467E-2</v>
      </c>
      <c r="CA364" s="131">
        <f t="shared" ref="CA364" si="6091">S364/S374</f>
        <v>9.5319976076555027E-2</v>
      </c>
      <c r="CB364" s="128">
        <f t="shared" ref="CB364" si="6092">T364/T374</f>
        <v>0.17439100562148657</v>
      </c>
      <c r="CC364" s="129">
        <f t="shared" ref="CC364" si="6093">U364/U374</f>
        <v>3.2848032727710266E-2</v>
      </c>
      <c r="CD364" s="130">
        <f t="shared" ref="CD364" si="6094">V364/V374</f>
        <v>0.11895770392749244</v>
      </c>
      <c r="CE364" s="131">
        <f t="shared" ref="CE364" si="6095">W364/W374</f>
        <v>5.6436013167271863E-2</v>
      </c>
      <c r="CF364" s="128">
        <f t="shared" ref="CF364" si="6096">X364/X374</f>
        <v>0.1081056671934974</v>
      </c>
      <c r="CG364" s="129">
        <f t="shared" ref="CG364" si="6097">Y364/Y374</f>
        <v>5.675318961724593E-2</v>
      </c>
      <c r="CH364" s="130">
        <f t="shared" ref="CH364" si="6098">Z364/Z374</f>
        <v>7.2684246112238005E-2</v>
      </c>
      <c r="CI364" s="128">
        <f t="shared" ref="CI364" si="6099">AA364/AA374</f>
        <v>9.8650984265224131E-2</v>
      </c>
      <c r="CJ364" s="134">
        <f t="shared" ref="CJ364" si="6100">AB364/AB374</f>
        <v>8.9874095901419773E-2</v>
      </c>
      <c r="CK364" s="135">
        <f t="shared" ref="CK364" si="6101">AC364/AC374</f>
        <v>8.1544959519177618E-2</v>
      </c>
    </row>
    <row r="365" spans="1:89" x14ac:dyDescent="0.2">
      <c r="A365" s="136" t="s">
        <v>31</v>
      </c>
      <c r="B365" s="192">
        <v>1556</v>
      </c>
      <c r="C365" s="176">
        <v>4026</v>
      </c>
      <c r="D365" s="177">
        <v>991</v>
      </c>
      <c r="E365" s="178">
        <v>1546</v>
      </c>
      <c r="F365" s="175">
        <v>1246</v>
      </c>
      <c r="G365" s="179">
        <v>3005</v>
      </c>
      <c r="H365" s="177">
        <v>2465</v>
      </c>
      <c r="I365" s="178">
        <v>5510</v>
      </c>
      <c r="J365" s="175">
        <v>725</v>
      </c>
      <c r="K365" s="176">
        <v>365</v>
      </c>
      <c r="L365" s="177">
        <v>3577</v>
      </c>
      <c r="M365" s="175">
        <v>928</v>
      </c>
      <c r="N365" s="180">
        <v>4593</v>
      </c>
      <c r="O365" s="193">
        <v>2665</v>
      </c>
      <c r="P365" s="175">
        <v>2294</v>
      </c>
      <c r="Q365" s="176">
        <v>2122</v>
      </c>
      <c r="R365" s="177">
        <v>2109</v>
      </c>
      <c r="S365" s="178">
        <v>2880</v>
      </c>
      <c r="T365" s="175">
        <v>1304</v>
      </c>
      <c r="U365" s="179">
        <v>303</v>
      </c>
      <c r="V365" s="177">
        <v>3493</v>
      </c>
      <c r="W365" s="194">
        <v>1712</v>
      </c>
      <c r="X365" s="175">
        <v>2319</v>
      </c>
      <c r="Y365" s="179">
        <v>974</v>
      </c>
      <c r="Z365" s="177">
        <v>2939</v>
      </c>
      <c r="AA365" s="175">
        <v>4981</v>
      </c>
      <c r="AB365" s="156">
        <f t="shared" si="5718"/>
        <v>29611</v>
      </c>
      <c r="AC365" s="157">
        <f t="shared" si="5719"/>
        <v>31017</v>
      </c>
      <c r="BI365" s="136" t="s">
        <v>31</v>
      </c>
      <c r="BJ365" s="128">
        <f>B365/B374</f>
        <v>5.7674487564401945E-2</v>
      </c>
      <c r="BK365" s="129">
        <f t="shared" ref="BK365" si="6102">C365/C374</f>
        <v>0.14795487119179743</v>
      </c>
      <c r="BL365" s="130">
        <f t="shared" ref="BL365" si="6103">D365/D374</f>
        <v>7.3696735331300667E-2</v>
      </c>
      <c r="BM365" s="131">
        <f t="shared" ref="BM365" si="6104">E365/E374</f>
        <v>0.11811444724577889</v>
      </c>
      <c r="BN365" s="128">
        <f t="shared" ref="BN365" si="6105">F365/F374</f>
        <v>4.7218432620888283E-2</v>
      </c>
      <c r="BO365" s="129">
        <f t="shared" ref="BO365" si="6106">G365/G374</f>
        <v>0.12615449202350965</v>
      </c>
      <c r="BP365" s="130">
        <f t="shared" ref="BP365" si="6107">H365/H374</f>
        <v>6.1888024102435352E-2</v>
      </c>
      <c r="BQ365" s="131">
        <f t="shared" ref="BQ365" si="6108">I365/I374</f>
        <v>0.1261995831520121</v>
      </c>
      <c r="BR365" s="128">
        <f t="shared" ref="BR365" si="6109">J365/J374</f>
        <v>0.11904761904761904</v>
      </c>
      <c r="BS365" s="129">
        <f t="shared" ref="BS365" si="6110">K365/K374</f>
        <v>5.2480230050323505E-2</v>
      </c>
      <c r="BT365" s="130">
        <f t="shared" ref="BT365" si="6111">L365/L374</f>
        <v>0.14561960592737339</v>
      </c>
      <c r="BU365" s="128">
        <f t="shared" ref="BU365" si="6112">M365/M374</f>
        <v>3.8878880556370191E-2</v>
      </c>
      <c r="BV365" s="132">
        <f t="shared" ref="BV365" si="6113">N365/N374</f>
        <v>0.10712036756302913</v>
      </c>
      <c r="BW365" s="133">
        <f t="shared" ref="BW365" si="6114">O365/O374</f>
        <v>6.2711784638554216E-2</v>
      </c>
      <c r="BX365" s="128">
        <f t="shared" ref="BX365" si="6115">P365/P374</f>
        <v>9.621272490877826E-2</v>
      </c>
      <c r="BY365" s="129">
        <f t="shared" ref="BY365" si="6116">Q365/Q374</f>
        <v>8.9842923070409419E-2</v>
      </c>
      <c r="BZ365" s="130">
        <f t="shared" ref="BZ365" si="6117">R365/R374</f>
        <v>7.9753441234306457E-2</v>
      </c>
      <c r="CA365" s="131">
        <f t="shared" ref="CA365" si="6118">S365/S374</f>
        <v>0.1076555023923445</v>
      </c>
      <c r="CB365" s="128">
        <f t="shared" ref="CB365" si="6119">T365/T374</f>
        <v>0.16289818863210492</v>
      </c>
      <c r="CC365" s="129">
        <f t="shared" ref="CC365" si="6120">U365/U374</f>
        <v>3.6457706653832272E-2</v>
      </c>
      <c r="CD365" s="130">
        <f t="shared" ref="CD365" si="6121">V365/V374</f>
        <v>0.13191087613293051</v>
      </c>
      <c r="CE365" s="131">
        <f t="shared" ref="CE365" si="6122">W365/W374</f>
        <v>5.8098890284046557E-2</v>
      </c>
      <c r="CF365" s="128">
        <f t="shared" ref="CF365" si="6123">X365/X374</f>
        <v>0.10471889817114473</v>
      </c>
      <c r="CG365" s="129">
        <f t="shared" ref="CG365" si="6124">Y365/Y374</f>
        <v>7.1418096495087249E-2</v>
      </c>
      <c r="CH365" s="130">
        <f t="shared" ref="CH365" si="6125">Z365/Z374</f>
        <v>7.0969767217231722E-2</v>
      </c>
      <c r="CI365" s="128">
        <f t="shared" ref="CI365" si="6126">AA365/AA374</f>
        <v>0.11180444883392067</v>
      </c>
      <c r="CJ365" s="134">
        <f t="shared" ref="CJ365" si="6127">AB365/AB374</f>
        <v>9.0138932859265025E-2</v>
      </c>
      <c r="CK365" s="135">
        <f t="shared" ref="CK365" si="6128">AC365/AC374</f>
        <v>9.4726040575496509E-2</v>
      </c>
    </row>
    <row r="366" spans="1:89" x14ac:dyDescent="0.2">
      <c r="A366" s="145" t="s">
        <v>32</v>
      </c>
      <c r="B366" s="189">
        <v>1780</v>
      </c>
      <c r="C366" s="183">
        <v>2789</v>
      </c>
      <c r="D366" s="184">
        <v>596</v>
      </c>
      <c r="E366" s="185">
        <v>1215</v>
      </c>
      <c r="F366" s="182">
        <v>1158</v>
      </c>
      <c r="G366" s="186">
        <v>2332</v>
      </c>
      <c r="H366" s="184">
        <v>2537</v>
      </c>
      <c r="I366" s="185">
        <v>4001</v>
      </c>
      <c r="J366" s="182">
        <v>511</v>
      </c>
      <c r="K366" s="183">
        <v>202</v>
      </c>
      <c r="L366" s="184">
        <v>2278</v>
      </c>
      <c r="M366" s="182">
        <v>989</v>
      </c>
      <c r="N366" s="187">
        <v>3107</v>
      </c>
      <c r="O366" s="190">
        <v>2575</v>
      </c>
      <c r="P366" s="182">
        <v>1488</v>
      </c>
      <c r="Q366" s="183">
        <v>1860</v>
      </c>
      <c r="R366" s="184">
        <v>1498</v>
      </c>
      <c r="S366" s="185">
        <v>2194</v>
      </c>
      <c r="T366" s="182">
        <v>686</v>
      </c>
      <c r="U366" s="186">
        <v>316</v>
      </c>
      <c r="V366" s="184">
        <v>2958</v>
      </c>
      <c r="W366" s="191">
        <v>1802</v>
      </c>
      <c r="X366" s="182">
        <v>1631</v>
      </c>
      <c r="Y366" s="186">
        <v>782</v>
      </c>
      <c r="Z366" s="184">
        <v>2531</v>
      </c>
      <c r="AA366" s="182">
        <v>3620</v>
      </c>
      <c r="AB366" s="156">
        <f t="shared" si="5718"/>
        <v>22759</v>
      </c>
      <c r="AC366" s="157">
        <f t="shared" si="5719"/>
        <v>24677</v>
      </c>
      <c r="BI366" s="145" t="s">
        <v>32</v>
      </c>
      <c r="BJ366" s="128">
        <f>B366/B374</f>
        <v>6.5977241558249008E-2</v>
      </c>
      <c r="BK366" s="129">
        <f t="shared" ref="BK366" si="6129">C366/C374</f>
        <v>0.10249531439491383</v>
      </c>
      <c r="BL366" s="130">
        <f t="shared" ref="BL366" si="6130">D366/D374</f>
        <v>4.4322153640217146E-2</v>
      </c>
      <c r="BM366" s="131">
        <f t="shared" ref="BM366" si="6131">E366/E374</f>
        <v>9.2826037130414846E-2</v>
      </c>
      <c r="BN366" s="128">
        <f t="shared" ref="BN366" si="6132">F366/F374</f>
        <v>4.3883583447021375E-2</v>
      </c>
      <c r="BO366" s="129">
        <f t="shared" ref="BO366" si="6133">G366/G374</f>
        <v>9.7900923593618808E-2</v>
      </c>
      <c r="BP366" s="130">
        <f t="shared" ref="BP366" si="6134">H366/H374</f>
        <v>6.3695706753703243E-2</v>
      </c>
      <c r="BQ366" s="131">
        <f t="shared" ref="BQ366" si="6135">I366/I374</f>
        <v>9.1637846132704245E-2</v>
      </c>
      <c r="BR366" s="128">
        <f t="shared" ref="BR366" si="6136">J366/J374</f>
        <v>8.39080459770115E-2</v>
      </c>
      <c r="BS366" s="129">
        <f t="shared" ref="BS366" si="6137">K366/K374</f>
        <v>2.9043853342918764E-2</v>
      </c>
      <c r="BT366" s="130">
        <f t="shared" ref="BT366" si="6138">L366/L374</f>
        <v>9.2737339195570756E-2</v>
      </c>
      <c r="BU366" s="128">
        <f t="shared" ref="BU366" si="6139">M366/M374</f>
        <v>4.143449662742469E-2</v>
      </c>
      <c r="BV366" s="132">
        <f t="shared" ref="BV366" si="6140">N366/N374</f>
        <v>7.2463092100660029E-2</v>
      </c>
      <c r="BW366" s="133">
        <f t="shared" ref="BW366" si="6141">O366/O374</f>
        <v>6.0593938253012049E-2</v>
      </c>
      <c r="BX366" s="128">
        <f t="shared" ref="BX366" si="6142">P366/P374</f>
        <v>6.2408253994883194E-2</v>
      </c>
      <c r="BY366" s="129">
        <f t="shared" ref="BY366" si="6143">Q366/Q374</f>
        <v>7.8750158770481388E-2</v>
      </c>
      <c r="BZ366" s="130">
        <f t="shared" ref="BZ366" si="6144">R366/R374</f>
        <v>5.6648010890939342E-2</v>
      </c>
      <c r="CA366" s="131">
        <f t="shared" ref="CA366" si="6145">S366/S374</f>
        <v>8.201255980861244E-2</v>
      </c>
      <c r="CB366" s="128">
        <f t="shared" ref="CB366" si="6146">T366/T374</f>
        <v>8.5696439725171769E-2</v>
      </c>
      <c r="CC366" s="129">
        <f t="shared" ref="CC366" si="6147">U366/U374</f>
        <v>3.8021898688485142E-2</v>
      </c>
      <c r="CD366" s="130">
        <f t="shared" ref="CD366" si="6148">V366/V374</f>
        <v>0.11170694864048339</v>
      </c>
      <c r="CE366" s="131">
        <f t="shared" ref="CE366" si="6149">W366/W374</f>
        <v>6.1153154376081716E-2</v>
      </c>
      <c r="CF366" s="128">
        <f t="shared" ref="CF366" si="6150">X366/X374</f>
        <v>7.3650937006096179E-2</v>
      </c>
      <c r="CG366" s="129">
        <f t="shared" ref="CG366" si="6151">Y366/Y374</f>
        <v>5.7339785892359586E-2</v>
      </c>
      <c r="CH366" s="130">
        <f t="shared" ref="CH366" si="6152">Z366/Z374</f>
        <v>6.1117550468463247E-2</v>
      </c>
      <c r="CI366" s="128">
        <f t="shared" ref="CI366" si="6153">AA366/AA374</f>
        <v>8.1255190680343869E-2</v>
      </c>
      <c r="CJ366" s="134">
        <f t="shared" ref="CJ366" si="6154">AB366/AB374</f>
        <v>6.9280739351727835E-2</v>
      </c>
      <c r="CK366" s="135">
        <f t="shared" ref="CK366" si="6155">AC366/AC374</f>
        <v>7.5363655520570241E-2</v>
      </c>
    </row>
    <row r="367" spans="1:89" x14ac:dyDescent="0.2">
      <c r="A367" s="136" t="s">
        <v>33</v>
      </c>
      <c r="B367" s="192">
        <v>1424</v>
      </c>
      <c r="C367" s="176">
        <v>1738</v>
      </c>
      <c r="D367" s="177">
        <v>511</v>
      </c>
      <c r="E367" s="178">
        <v>795</v>
      </c>
      <c r="F367" s="175">
        <v>1129</v>
      </c>
      <c r="G367" s="179">
        <v>1756</v>
      </c>
      <c r="H367" s="177">
        <v>1965</v>
      </c>
      <c r="I367" s="178">
        <v>3120</v>
      </c>
      <c r="J367" s="175">
        <v>392</v>
      </c>
      <c r="K367" s="176">
        <v>130</v>
      </c>
      <c r="L367" s="177">
        <v>1336</v>
      </c>
      <c r="M367" s="175">
        <v>1065</v>
      </c>
      <c r="N367" s="180">
        <v>2485</v>
      </c>
      <c r="O367" s="193">
        <v>2341</v>
      </c>
      <c r="P367" s="175">
        <v>988</v>
      </c>
      <c r="Q367" s="176">
        <v>1579</v>
      </c>
      <c r="R367" s="177">
        <v>1250</v>
      </c>
      <c r="S367" s="178">
        <v>1491</v>
      </c>
      <c r="T367" s="175">
        <v>378</v>
      </c>
      <c r="U367" s="179">
        <v>335</v>
      </c>
      <c r="V367" s="177">
        <v>2471</v>
      </c>
      <c r="W367" s="194">
        <v>1576</v>
      </c>
      <c r="X367" s="175">
        <v>950</v>
      </c>
      <c r="Y367" s="179">
        <v>697</v>
      </c>
      <c r="Z367" s="177">
        <v>1959</v>
      </c>
      <c r="AA367" s="175">
        <v>2594</v>
      </c>
      <c r="AB367" s="156">
        <f t="shared" si="5718"/>
        <v>17238</v>
      </c>
      <c r="AC367" s="157">
        <f t="shared" si="5719"/>
        <v>19217</v>
      </c>
      <c r="BI367" s="136" t="s">
        <v>33</v>
      </c>
      <c r="BJ367" s="128">
        <f>B367/B374</f>
        <v>5.2781793246599207E-2</v>
      </c>
      <c r="BK367" s="129">
        <f t="shared" ref="BK367" si="6156">C367/C374</f>
        <v>6.3871228547278669E-2</v>
      </c>
      <c r="BL367" s="130">
        <f t="shared" ref="BL367" si="6157">D367/D374</f>
        <v>3.8001041124414367E-2</v>
      </c>
      <c r="BM367" s="131">
        <f t="shared" ref="BM367" si="6158">E367/E374</f>
        <v>6.0738024295209719E-2</v>
      </c>
      <c r="BN367" s="128">
        <f t="shared" ref="BN367" si="6159">F367/F374</f>
        <v>4.2784599060178868E-2</v>
      </c>
      <c r="BO367" s="129">
        <f t="shared" ref="BO367" si="6160">G367/G374</f>
        <v>7.3719563392107473E-2</v>
      </c>
      <c r="BP367" s="130">
        <f t="shared" ref="BP367" si="6161">H367/H374</f>
        <v>4.9334672357519455E-2</v>
      </c>
      <c r="BQ367" s="131">
        <f t="shared" ref="BQ367" si="6162">I367/I374</f>
        <v>7.1459655069741876E-2</v>
      </c>
      <c r="BR367" s="128">
        <f t="shared" ref="BR367" si="6163">J367/J374</f>
        <v>6.4367816091954022E-2</v>
      </c>
      <c r="BS367" s="129">
        <f t="shared" ref="BS367" si="6164">K367/K374</f>
        <v>1.8691588785046728E-2</v>
      </c>
      <c r="BT367" s="130">
        <f t="shared" ref="BT367" si="6165">L367/L374</f>
        <v>5.4388536069044133E-2</v>
      </c>
      <c r="BU367" s="128">
        <f t="shared" ref="BU367" si="6166">M367/M374</f>
        <v>4.4618542879886043E-2</v>
      </c>
      <c r="BV367" s="132">
        <f t="shared" ref="BV367" si="6167">N367/N374</f>
        <v>5.7956480164190589E-2</v>
      </c>
      <c r="BW367" s="133">
        <f t="shared" ref="BW367" si="6168">O367/O374</f>
        <v>5.5087537650602411E-2</v>
      </c>
      <c r="BX367" s="128">
        <f t="shared" ref="BX367" si="6169">P367/P374</f>
        <v>4.14377385396133E-2</v>
      </c>
      <c r="BY367" s="129">
        <f t="shared" ref="BY367" si="6170">Q367/Q374</f>
        <v>6.685295736483339E-2</v>
      </c>
      <c r="BZ367" s="130">
        <f t="shared" ref="BZ367" si="6171">R367/R374</f>
        <v>4.7269702011798517E-2</v>
      </c>
      <c r="CA367" s="131">
        <f t="shared" ref="CA367" si="6172">S367/S374</f>
        <v>5.5734150717703351E-2</v>
      </c>
      <c r="CB367" s="128">
        <f t="shared" ref="CB367" si="6173">T367/T374</f>
        <v>4.7220487195502814E-2</v>
      </c>
      <c r="CC367" s="129">
        <f t="shared" ref="CC367" si="6174">U367/U374</f>
        <v>4.0308025508362412E-2</v>
      </c>
      <c r="CD367" s="130">
        <f t="shared" ref="CD367" si="6175">V367/V374</f>
        <v>9.3315709969788524E-2</v>
      </c>
      <c r="CE367" s="131">
        <f t="shared" ref="CE367" si="6176">W367/W374</f>
        <v>5.3483557878304541E-2</v>
      </c>
      <c r="CF367" s="128">
        <f t="shared" ref="CF367" si="6177">X367/X374</f>
        <v>4.2899074283133894E-2</v>
      </c>
      <c r="CG367" s="129">
        <f t="shared" ref="CG367" si="6178">Y367/Y374</f>
        <v>5.1107200469277018E-2</v>
      </c>
      <c r="CH367" s="130">
        <f t="shared" ref="CH367" si="6179">Z367/Z374</f>
        <v>4.7305128948130978E-2</v>
      </c>
      <c r="CI367" s="128">
        <f t="shared" ref="CI367" si="6180">AA367/AA374</f>
        <v>5.8225404592489503E-2</v>
      </c>
      <c r="CJ367" s="134">
        <f t="shared" ref="CJ367" si="6181">AB367/AB374</f>
        <v>5.2474246888926768E-2</v>
      </c>
      <c r="CK367" s="135">
        <f t="shared" ref="CK367" si="6182">AC367/AC374</f>
        <v>5.8688793943299365E-2</v>
      </c>
    </row>
    <row r="368" spans="1:89" x14ac:dyDescent="0.2">
      <c r="A368" s="145" t="s">
        <v>34</v>
      </c>
      <c r="B368" s="189">
        <v>465</v>
      </c>
      <c r="C368" s="183">
        <v>988</v>
      </c>
      <c r="D368" s="184">
        <v>229</v>
      </c>
      <c r="E368" s="185">
        <v>514</v>
      </c>
      <c r="F368" s="182">
        <v>412</v>
      </c>
      <c r="G368" s="186">
        <v>1157</v>
      </c>
      <c r="H368" s="184">
        <v>976</v>
      </c>
      <c r="I368" s="185">
        <v>1894</v>
      </c>
      <c r="J368" s="182">
        <v>179</v>
      </c>
      <c r="K368" s="183">
        <v>75</v>
      </c>
      <c r="L368" s="184">
        <v>926</v>
      </c>
      <c r="M368" s="182">
        <v>618</v>
      </c>
      <c r="N368" s="187">
        <v>1872</v>
      </c>
      <c r="O368" s="190">
        <v>1812</v>
      </c>
      <c r="P368" s="182">
        <v>570</v>
      </c>
      <c r="Q368" s="183">
        <v>1252</v>
      </c>
      <c r="R368" s="184">
        <v>880</v>
      </c>
      <c r="S368" s="185">
        <v>1210</v>
      </c>
      <c r="T368" s="182">
        <v>224</v>
      </c>
      <c r="U368" s="186">
        <v>258</v>
      </c>
      <c r="V368" s="184">
        <v>1584</v>
      </c>
      <c r="W368" s="191">
        <v>1018</v>
      </c>
      <c r="X368" s="182">
        <v>549</v>
      </c>
      <c r="Y368" s="186">
        <v>479</v>
      </c>
      <c r="Z368" s="184">
        <v>1201</v>
      </c>
      <c r="AA368" s="182">
        <v>1688</v>
      </c>
      <c r="AB368" s="156">
        <f t="shared" si="5718"/>
        <v>10067</v>
      </c>
      <c r="AC368" s="157">
        <f t="shared" si="5719"/>
        <v>12963</v>
      </c>
      <c r="BI368" s="145" t="s">
        <v>34</v>
      </c>
      <c r="BJ368" s="128">
        <f>B368/B374</f>
        <v>1.7235627710441456E-2</v>
      </c>
      <c r="BK368" s="129">
        <f t="shared" ref="BK368" si="6183">C368/C374</f>
        <v>3.6308845687405826E-2</v>
      </c>
      <c r="BL368" s="130">
        <f t="shared" ref="BL368" si="6184">D368/D374</f>
        <v>1.702982077786867E-2</v>
      </c>
      <c r="BM368" s="131">
        <f t="shared" ref="BM368" si="6185">E368/E374</f>
        <v>3.9269615707846282E-2</v>
      </c>
      <c r="BN368" s="128">
        <f t="shared" ref="BN368" si="6186">F368/F374</f>
        <v>1.5613157495831439E-2</v>
      </c>
      <c r="BO368" s="129">
        <f t="shared" ref="BO368" si="6187">G368/G374</f>
        <v>4.857262804366079E-2</v>
      </c>
      <c r="BP368" s="130">
        <f t="shared" ref="BP368" si="6188">H368/H374</f>
        <v>2.4504142606075821E-2</v>
      </c>
      <c r="BQ368" s="131">
        <f t="shared" ref="BQ368" si="6189">I368/I374</f>
        <v>4.3379675225029203E-2</v>
      </c>
      <c r="BR368" s="128">
        <f t="shared" ref="BR368" si="6190">J368/J374</f>
        <v>2.9392446633825946E-2</v>
      </c>
      <c r="BS368" s="129">
        <f t="shared" ref="BS368" si="6191">K368/K374</f>
        <v>1.0783608914450037E-2</v>
      </c>
      <c r="BT368" s="130">
        <f t="shared" ref="BT368" si="6192">L368/L374</f>
        <v>3.7697443413124899E-2</v>
      </c>
      <c r="BU368" s="128">
        <f t="shared" ref="BU368" si="6193">M368/M374</f>
        <v>2.5891323473962044E-2</v>
      </c>
      <c r="BV368" s="132">
        <f t="shared" ref="BV368" si="6194">N368/N374</f>
        <v>4.3659770972782612E-2</v>
      </c>
      <c r="BW368" s="133">
        <f t="shared" ref="BW368" si="6195">O368/O374</f>
        <v>4.2639307228915665E-2</v>
      </c>
      <c r="BX368" s="128">
        <f t="shared" ref="BX368" si="6196">P368/P374</f>
        <v>2.3906387619007676E-2</v>
      </c>
      <c r="BY368" s="129">
        <f t="shared" ref="BY368" si="6197">Q368/Q374</f>
        <v>5.3008171387442314E-2</v>
      </c>
      <c r="BZ368" s="130">
        <f t="shared" ref="BZ368" si="6198">R368/R374</f>
        <v>3.3277870216306155E-2</v>
      </c>
      <c r="CA368" s="131">
        <f t="shared" ref="CA368" si="6199">S368/S374</f>
        <v>4.5230263157894739E-2</v>
      </c>
      <c r="CB368" s="128">
        <f t="shared" ref="CB368" si="6200">T368/T374</f>
        <v>2.7982510930668333E-2</v>
      </c>
      <c r="CC368" s="129">
        <f t="shared" ref="CC368" si="6201">U368/U374</f>
        <v>3.104319576464926E-2</v>
      </c>
      <c r="CD368" s="130">
        <f t="shared" ref="CD368" si="6202">V368/V374</f>
        <v>5.9818731117824771E-2</v>
      </c>
      <c r="CE368" s="131">
        <f t="shared" ref="CE368" si="6203">W368/W374</f>
        <v>3.4547120507686567E-2</v>
      </c>
      <c r="CF368" s="128">
        <f t="shared" ref="CF368" si="6204">X368/X374</f>
        <v>2.4791149243621587E-2</v>
      </c>
      <c r="CG368" s="129">
        <f t="shared" ref="CG368" si="6205">Y368/Y374</f>
        <v>3.5122451972429976E-2</v>
      </c>
      <c r="CH368" s="130">
        <f t="shared" ref="CH368" si="6206">Z368/Z374</f>
        <v>2.9001255674683667E-2</v>
      </c>
      <c r="CI368" s="128">
        <f t="shared" ref="CI368" si="6207">AA368/AA374</f>
        <v>3.7889160737132721E-2</v>
      </c>
      <c r="CJ368" s="134">
        <f t="shared" ref="CJ368" si="6208">AB368/AB374</f>
        <v>3.0644984535956946E-2</v>
      </c>
      <c r="CK368" s="135">
        <f t="shared" ref="CK368" si="6209">AC368/AC374</f>
        <v>3.9589053228234874E-2</v>
      </c>
    </row>
    <row r="369" spans="1:89" x14ac:dyDescent="0.2">
      <c r="A369" s="136" t="s">
        <v>35</v>
      </c>
      <c r="B369" s="192">
        <v>0</v>
      </c>
      <c r="C369" s="176">
        <v>387</v>
      </c>
      <c r="D369" s="177">
        <v>3</v>
      </c>
      <c r="E369" s="178">
        <v>351</v>
      </c>
      <c r="F369" s="175">
        <v>16</v>
      </c>
      <c r="G369" s="179">
        <v>688</v>
      </c>
      <c r="H369" s="177">
        <v>80</v>
      </c>
      <c r="I369" s="178">
        <v>803</v>
      </c>
      <c r="J369" s="175">
        <v>28</v>
      </c>
      <c r="K369" s="176">
        <v>42</v>
      </c>
      <c r="L369" s="177">
        <v>584</v>
      </c>
      <c r="M369" s="175">
        <v>114</v>
      </c>
      <c r="N369" s="180">
        <v>485</v>
      </c>
      <c r="O369" s="193">
        <v>221</v>
      </c>
      <c r="P369" s="175">
        <v>141</v>
      </c>
      <c r="Q369" s="176">
        <v>199</v>
      </c>
      <c r="R369" s="177">
        <v>186</v>
      </c>
      <c r="S369" s="178">
        <v>71</v>
      </c>
      <c r="T369" s="175">
        <v>17</v>
      </c>
      <c r="U369" s="179">
        <v>17</v>
      </c>
      <c r="V369" s="177">
        <v>169</v>
      </c>
      <c r="W369" s="194">
        <v>33</v>
      </c>
      <c r="X369" s="175">
        <v>60</v>
      </c>
      <c r="Y369" s="179">
        <v>3</v>
      </c>
      <c r="Z369" s="177">
        <v>56</v>
      </c>
      <c r="AA369" s="175">
        <v>71</v>
      </c>
      <c r="AB369" s="156">
        <f t="shared" si="5718"/>
        <v>1825</v>
      </c>
      <c r="AC369" s="157">
        <f t="shared" si="5719"/>
        <v>3000</v>
      </c>
      <c r="BI369" s="136" t="s">
        <v>35</v>
      </c>
      <c r="BJ369" s="128">
        <f>B369/B374</f>
        <v>0</v>
      </c>
      <c r="BK369" s="129">
        <f t="shared" ref="BK369" si="6210">C369/C374</f>
        <v>1.4222189555694388E-2</v>
      </c>
      <c r="BL369" s="130">
        <f t="shared" ref="BL369" si="6211">D369/D374</f>
        <v>2.2309808879303935E-4</v>
      </c>
      <c r="BM369" s="131">
        <f t="shared" ref="BM369" si="6212">E369/E374</f>
        <v>2.681641072656429E-2</v>
      </c>
      <c r="BN369" s="128">
        <f t="shared" ref="BN369" si="6213">F369/F374</f>
        <v>6.0633621343034714E-4</v>
      </c>
      <c r="BO369" s="129">
        <f t="shared" ref="BO369" si="6214">G369/G374</f>
        <v>2.8883291351805205E-2</v>
      </c>
      <c r="BP369" s="130">
        <f t="shared" ref="BP369" si="6215">H369/H374</f>
        <v>2.0085362791865428E-3</v>
      </c>
      <c r="BQ369" s="131">
        <f t="shared" ref="BQ369" si="6216">I369/I374</f>
        <v>1.8391699686218822E-2</v>
      </c>
      <c r="BR369" s="128">
        <f t="shared" ref="BR369" si="6217">J369/J374</f>
        <v>4.5977011494252873E-3</v>
      </c>
      <c r="BS369" s="129">
        <f t="shared" ref="BS369" si="6218">K369/K374</f>
        <v>6.0388209920920199E-3</v>
      </c>
      <c r="BT369" s="130">
        <f t="shared" ref="BT369" si="6219">L369/L374</f>
        <v>2.3774629539163004E-2</v>
      </c>
      <c r="BU369" s="128">
        <f t="shared" ref="BU369" si="6220">M369/M374</f>
        <v>4.7760693786920274E-3</v>
      </c>
      <c r="BV369" s="132">
        <f t="shared" ref="BV369" si="6221">N369/N374</f>
        <v>1.1311425706089511E-2</v>
      </c>
      <c r="BW369" s="133">
        <f t="shared" ref="BW369" si="6222">O369/O374</f>
        <v>5.2004894578313249E-3</v>
      </c>
      <c r="BX369" s="128">
        <f t="shared" ref="BX369" si="6223">P369/P374</f>
        <v>5.9136853583861091E-3</v>
      </c>
      <c r="BY369" s="129">
        <f t="shared" ref="BY369" si="6224">Q369/Q374</f>
        <v>8.4254202125407518E-3</v>
      </c>
      <c r="BZ369" s="130">
        <f t="shared" ref="BZ369" si="6225">R369/R374</f>
        <v>7.0337316593556192E-3</v>
      </c>
      <c r="CA369" s="131">
        <f t="shared" ref="CA369" si="6226">S369/S374</f>
        <v>2.6540071770334928E-3</v>
      </c>
      <c r="CB369" s="128">
        <f t="shared" ref="CB369" si="6227">T369/T374</f>
        <v>2.1236727045596503E-3</v>
      </c>
      <c r="CC369" s="129">
        <f t="shared" ref="CC369" si="6228">U369/U374</f>
        <v>2.0454818914691373E-3</v>
      </c>
      <c r="CD369" s="130">
        <f t="shared" ref="CD369" si="6229">V369/V374</f>
        <v>6.3821752265861027E-3</v>
      </c>
      <c r="CE369" s="131">
        <f t="shared" ref="CE369" si="6230">W369/W374</f>
        <v>1.1198968337462246E-3</v>
      </c>
      <c r="CF369" s="128">
        <f t="shared" ref="CF369" si="6231">X369/X374</f>
        <v>2.7094152178821405E-3</v>
      </c>
      <c r="CG369" s="129">
        <f t="shared" ref="CG369" si="6232">Y369/Y374</f>
        <v>2.199736031676199E-4</v>
      </c>
      <c r="CH369" s="130">
        <f t="shared" ref="CH369" si="6233">Z369/Z374</f>
        <v>1.3522650439486139E-3</v>
      </c>
      <c r="CI369" s="128">
        <f t="shared" ref="CI369" si="6234">AA369/AA374</f>
        <v>1.5936791542277391E-3</v>
      </c>
      <c r="CJ369" s="134">
        <f t="shared" ref="CJ369" si="6235">AB369/AB374</f>
        <v>5.5554879088230277E-3</v>
      </c>
      <c r="CK369" s="135">
        <f t="shared" ref="CK369" si="6236">AC369/AC374</f>
        <v>9.1620118556433421E-3</v>
      </c>
    </row>
    <row r="370" spans="1:89" x14ac:dyDescent="0.2">
      <c r="A370" s="145" t="s">
        <v>36</v>
      </c>
      <c r="B370" s="189">
        <v>0</v>
      </c>
      <c r="C370" s="183">
        <v>0</v>
      </c>
      <c r="D370" s="184">
        <v>0</v>
      </c>
      <c r="E370" s="185">
        <v>0</v>
      </c>
      <c r="F370" s="182">
        <v>0</v>
      </c>
      <c r="G370" s="186">
        <v>0</v>
      </c>
      <c r="H370" s="184">
        <v>0</v>
      </c>
      <c r="I370" s="185">
        <v>1</v>
      </c>
      <c r="J370" s="182">
        <v>0</v>
      </c>
      <c r="K370" s="186">
        <v>0</v>
      </c>
      <c r="L370" s="184">
        <v>0</v>
      </c>
      <c r="M370" s="182">
        <v>0</v>
      </c>
      <c r="N370" s="187">
        <v>0</v>
      </c>
      <c r="O370" s="190">
        <v>0</v>
      </c>
      <c r="P370" s="182">
        <v>0</v>
      </c>
      <c r="Q370" s="186">
        <v>0</v>
      </c>
      <c r="R370" s="184">
        <v>0</v>
      </c>
      <c r="S370" s="185">
        <v>0</v>
      </c>
      <c r="T370" s="182">
        <v>0</v>
      </c>
      <c r="U370" s="186">
        <v>0</v>
      </c>
      <c r="V370" s="184">
        <v>0</v>
      </c>
      <c r="W370" s="185">
        <v>0</v>
      </c>
      <c r="X370" s="182">
        <v>0</v>
      </c>
      <c r="Y370" s="186">
        <v>0</v>
      </c>
      <c r="Z370" s="184">
        <v>0</v>
      </c>
      <c r="AA370" s="182">
        <v>0</v>
      </c>
      <c r="AB370" s="156">
        <f t="shared" si="5718"/>
        <v>0</v>
      </c>
      <c r="AC370" s="157">
        <f t="shared" si="5719"/>
        <v>1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2.2903735599276242E-5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0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0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3.0540039518811137E-6</v>
      </c>
    </row>
    <row r="371" spans="1:89" x14ac:dyDescent="0.2">
      <c r="A371" s="136" t="s">
        <v>37</v>
      </c>
      <c r="B371" s="58"/>
      <c r="C371" s="59"/>
      <c r="D371" s="138"/>
      <c r="E371" s="139"/>
      <c r="F371" s="137"/>
      <c r="G371" s="140"/>
      <c r="H371" s="138"/>
      <c r="I371" s="139"/>
      <c r="J371" s="137"/>
      <c r="K371" s="140"/>
      <c r="L371" s="138"/>
      <c r="M371" s="137"/>
      <c r="N371" s="141"/>
      <c r="O371" s="142"/>
      <c r="P371" s="137"/>
      <c r="Q371" s="140"/>
      <c r="R371" s="138"/>
      <c r="S371" s="139"/>
      <c r="T371" s="137"/>
      <c r="U371" s="140"/>
      <c r="V371" s="138"/>
      <c r="W371" s="139"/>
      <c r="X371" s="137"/>
      <c r="Y371" s="140"/>
      <c r="Z371" s="143"/>
      <c r="AA371" s="144"/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29" t="s">
        <v>13</v>
      </c>
      <c r="B374" s="20">
        <f t="shared" ref="B374" si="6347">SUM(B351:B373)</f>
        <v>26979</v>
      </c>
      <c r="C374" s="21">
        <f t="shared" ref="C374" si="6348">SUM(C351:C373)</f>
        <v>27211</v>
      </c>
      <c r="D374" s="20">
        <f t="shared" ref="D374" si="6349">SUM(D351:D373)</f>
        <v>13447</v>
      </c>
      <c r="E374" s="21">
        <f t="shared" ref="E374" si="6350">SUM(E351:E373)</f>
        <v>13089</v>
      </c>
      <c r="F374" s="20">
        <f t="shared" ref="F374" si="6351">SUM(F351:F373)</f>
        <v>26388</v>
      </c>
      <c r="G374" s="21">
        <f t="shared" ref="G374" si="6352">SUM(G351:G373)</f>
        <v>23820</v>
      </c>
      <c r="H374" s="20">
        <f t="shared" ref="H374" si="6353">SUM(H351:H373)</f>
        <v>39830</v>
      </c>
      <c r="I374" s="21">
        <f t="shared" ref="I374" si="6354">SUM(I351:I373)</f>
        <v>43661</v>
      </c>
      <c r="J374" s="20">
        <f t="shared" ref="J374" si="6355">SUM(J351:J373)</f>
        <v>6090</v>
      </c>
      <c r="K374" s="21">
        <f t="shared" ref="K374" si="6356">SUM(K351:K373)</f>
        <v>6955</v>
      </c>
      <c r="L374" s="20">
        <f t="shared" ref="L374" si="6357">SUM(L351:L373)</f>
        <v>24564</v>
      </c>
      <c r="M374" s="21">
        <f t="shared" ref="M374" si="6358">SUM(M351:M373)</f>
        <v>23869</v>
      </c>
      <c r="N374" s="20">
        <f t="shared" ref="N374" si="6359">SUM(N351:N373)</f>
        <v>42877</v>
      </c>
      <c r="O374" s="21">
        <f t="shared" ref="O374" si="6360">SUM(O351:O373)</f>
        <v>42496</v>
      </c>
      <c r="P374" s="20">
        <f t="shared" ref="P374" si="6361">SUM(P351:P373)</f>
        <v>23843</v>
      </c>
      <c r="Q374" s="21">
        <f t="shared" ref="Q374" si="6362">SUM(Q351:Q373)</f>
        <v>23619</v>
      </c>
      <c r="R374" s="20">
        <f t="shared" ref="R374" si="6363">SUM(R351:R373)</f>
        <v>26444</v>
      </c>
      <c r="S374" s="21">
        <f t="shared" ref="S374" si="6364">SUM(S351:S373)</f>
        <v>26752</v>
      </c>
      <c r="T374" s="20">
        <f t="shared" ref="T374" si="6365">SUM(T351:T373)</f>
        <v>8005</v>
      </c>
      <c r="U374" s="21">
        <f t="shared" ref="U374" si="6366">SUM(U351:U373)</f>
        <v>8311</v>
      </c>
      <c r="V374" s="20">
        <f t="shared" ref="V374" si="6367">SUM(V351:V373)</f>
        <v>26480</v>
      </c>
      <c r="W374" s="21">
        <f t="shared" ref="W374" si="6368">SUM(W351:W373)</f>
        <v>29467</v>
      </c>
      <c r="X374" s="20">
        <f t="shared" ref="X374" si="6369">SUM(X351:X373)</f>
        <v>22145</v>
      </c>
      <c r="Y374" s="21">
        <f t="shared" ref="Y374" si="6370">SUM(Y351:Y373)</f>
        <v>13638</v>
      </c>
      <c r="Z374" s="20">
        <f t="shared" ref="Z374" si="6371">SUM(Z351:Z373)</f>
        <v>41412</v>
      </c>
      <c r="AA374" s="21">
        <f t="shared" ref="AA374" si="6372">SUM(AA351:AA373)</f>
        <v>44551</v>
      </c>
      <c r="AB374" s="160">
        <f t="shared" ref="AB374:AC374" si="6373">SUM(AB350:AB373)</f>
        <v>328504</v>
      </c>
      <c r="AC374" s="161">
        <f t="shared" si="6373"/>
        <v>327439</v>
      </c>
      <c r="BI374" s="229" t="s">
        <v>13</v>
      </c>
      <c r="BJ374" s="154">
        <f>SUM(BJ350:BJ373)</f>
        <v>1.0000000000000002</v>
      </c>
      <c r="BK374" s="155">
        <f t="shared" ref="BK374:CK374" si="6374">SUM(BK350:BK373)</f>
        <v>0.99999999999999989</v>
      </c>
      <c r="BL374" s="154">
        <f t="shared" si="6374"/>
        <v>1</v>
      </c>
      <c r="BM374" s="155">
        <f t="shared" si="6374"/>
        <v>0.99999999999999989</v>
      </c>
      <c r="BN374" s="154">
        <f t="shared" si="6374"/>
        <v>1.0000000000000002</v>
      </c>
      <c r="BO374" s="155">
        <f t="shared" si="6374"/>
        <v>1</v>
      </c>
      <c r="BP374" s="154">
        <f t="shared" si="6374"/>
        <v>0.99999999999999989</v>
      </c>
      <c r="BQ374" s="155">
        <f t="shared" si="6374"/>
        <v>0.99999999999999989</v>
      </c>
      <c r="BR374" s="154">
        <f t="shared" si="6374"/>
        <v>0.99999999999999978</v>
      </c>
      <c r="BS374" s="155">
        <f t="shared" si="6374"/>
        <v>1.0000000000000002</v>
      </c>
      <c r="BT374" s="154">
        <f t="shared" si="6374"/>
        <v>0.99999999999999989</v>
      </c>
      <c r="BU374" s="155">
        <f t="shared" si="6374"/>
        <v>1.0000000000000002</v>
      </c>
      <c r="BV374" s="154">
        <f t="shared" si="6374"/>
        <v>1</v>
      </c>
      <c r="BW374" s="155">
        <f t="shared" si="6374"/>
        <v>1</v>
      </c>
      <c r="BX374" s="154">
        <f t="shared" si="6374"/>
        <v>1</v>
      </c>
      <c r="BY374" s="155">
        <f t="shared" si="6374"/>
        <v>1</v>
      </c>
      <c r="BZ374" s="154">
        <f t="shared" si="6374"/>
        <v>0.99999999999999978</v>
      </c>
      <c r="CA374" s="155">
        <f t="shared" si="6374"/>
        <v>1</v>
      </c>
      <c r="CB374" s="154">
        <f t="shared" si="6374"/>
        <v>1</v>
      </c>
      <c r="CC374" s="155">
        <f t="shared" si="6374"/>
        <v>1.0000000000000002</v>
      </c>
      <c r="CD374" s="154">
        <f t="shared" si="6374"/>
        <v>1</v>
      </c>
      <c r="CE374" s="155">
        <f t="shared" si="6374"/>
        <v>1</v>
      </c>
      <c r="CF374" s="154">
        <f t="shared" si="6374"/>
        <v>1</v>
      </c>
      <c r="CG374" s="155">
        <f t="shared" si="6374"/>
        <v>1.0000000000000002</v>
      </c>
      <c r="CH374" s="154">
        <f t="shared" si="6374"/>
        <v>1</v>
      </c>
      <c r="CI374" s="155">
        <f t="shared" si="6374"/>
        <v>1</v>
      </c>
      <c r="CJ374" s="154">
        <f t="shared" si="6374"/>
        <v>1</v>
      </c>
      <c r="CK374" s="155">
        <f t="shared" si="6374"/>
        <v>1.0000000000000002</v>
      </c>
    </row>
    <row r="375" spans="1:89" ht="13.5" thickTop="1" x14ac:dyDescent="0.2">
      <c r="A375" s="173"/>
    </row>
    <row r="377" spans="1:89" x14ac:dyDescent="0.2">
      <c r="A377" s="303">
        <f>+A346+1</f>
        <v>44847</v>
      </c>
      <c r="B377" s="303"/>
      <c r="C377" s="303"/>
      <c r="D377" s="303"/>
      <c r="BI377" s="308">
        <f>+BI346+1</f>
        <v>44847</v>
      </c>
      <c r="BJ377" s="308"/>
      <c r="BK377" s="308"/>
      <c r="BL377" s="308"/>
    </row>
    <row r="378" spans="1:89" ht="13.5" thickBot="1" x14ac:dyDescent="0.25">
      <c r="AE378" s="232" t="s">
        <v>84</v>
      </c>
    </row>
    <row r="379" spans="1:89" ht="14.25" thickTop="1" thickBot="1" x14ac:dyDescent="0.25">
      <c r="A379" s="299" t="s">
        <v>0</v>
      </c>
      <c r="B379" s="301" t="s">
        <v>1</v>
      </c>
      <c r="C379" s="302"/>
      <c r="D379" s="301" t="s">
        <v>2</v>
      </c>
      <c r="E379" s="302"/>
      <c r="F379" s="301" t="s">
        <v>3</v>
      </c>
      <c r="G379" s="302"/>
      <c r="H379" s="301" t="s">
        <v>4</v>
      </c>
      <c r="I379" s="302"/>
      <c r="J379" s="301" t="s">
        <v>5</v>
      </c>
      <c r="K379" s="302"/>
      <c r="L379" s="301" t="s">
        <v>6</v>
      </c>
      <c r="M379" s="302"/>
      <c r="N379" s="301" t="s">
        <v>7</v>
      </c>
      <c r="O379" s="302"/>
      <c r="P379" s="301" t="s">
        <v>8</v>
      </c>
      <c r="Q379" s="302"/>
      <c r="R379" s="301" t="s">
        <v>9</v>
      </c>
      <c r="S379" s="302"/>
      <c r="T379" s="301" t="s">
        <v>10</v>
      </c>
      <c r="U379" s="302"/>
      <c r="V379" s="301" t="s">
        <v>11</v>
      </c>
      <c r="W379" s="302"/>
      <c r="X379" s="301" t="s">
        <v>12</v>
      </c>
      <c r="Y379" s="302"/>
      <c r="Z379" s="304" t="s">
        <v>40</v>
      </c>
      <c r="AA379" s="305"/>
      <c r="AB379" s="306" t="s">
        <v>41</v>
      </c>
      <c r="AC379" s="307"/>
      <c r="AE379" s="299" t="s">
        <v>0</v>
      </c>
      <c r="AF379" s="301" t="s">
        <v>1</v>
      </c>
      <c r="AG379" s="302"/>
      <c r="AH379" s="301" t="s">
        <v>2</v>
      </c>
      <c r="AI379" s="302"/>
      <c r="AJ379" s="301" t="s">
        <v>3</v>
      </c>
      <c r="AK379" s="302"/>
      <c r="AL379" s="301" t="s">
        <v>4</v>
      </c>
      <c r="AM379" s="302"/>
      <c r="AN379" s="301" t="s">
        <v>5</v>
      </c>
      <c r="AO379" s="302"/>
      <c r="AP379" s="301" t="s">
        <v>6</v>
      </c>
      <c r="AQ379" s="302"/>
      <c r="AR379" s="301" t="s">
        <v>7</v>
      </c>
      <c r="AS379" s="302"/>
      <c r="AT379" s="301" t="s">
        <v>8</v>
      </c>
      <c r="AU379" s="302"/>
      <c r="AV379" s="301" t="s">
        <v>9</v>
      </c>
      <c r="AW379" s="302"/>
      <c r="AX379" s="301" t="s">
        <v>10</v>
      </c>
      <c r="AY379" s="302"/>
      <c r="AZ379" s="301" t="s">
        <v>11</v>
      </c>
      <c r="BA379" s="302"/>
      <c r="BB379" s="301" t="s">
        <v>12</v>
      </c>
      <c r="BC379" s="302"/>
      <c r="BD379" s="304" t="s">
        <v>40</v>
      </c>
      <c r="BE379" s="305"/>
      <c r="BF379" s="306" t="s">
        <v>41</v>
      </c>
      <c r="BG379" s="307"/>
      <c r="BI379" s="299" t="s">
        <v>0</v>
      </c>
      <c r="BJ379" s="301" t="s">
        <v>1</v>
      </c>
      <c r="BK379" s="302"/>
      <c r="BL379" s="301" t="s">
        <v>2</v>
      </c>
      <c r="BM379" s="302"/>
      <c r="BN379" s="301" t="s">
        <v>3</v>
      </c>
      <c r="BO379" s="302"/>
      <c r="BP379" s="301" t="s">
        <v>4</v>
      </c>
      <c r="BQ379" s="302"/>
      <c r="BR379" s="301" t="s">
        <v>5</v>
      </c>
      <c r="BS379" s="302"/>
      <c r="BT379" s="301" t="s">
        <v>6</v>
      </c>
      <c r="BU379" s="302"/>
      <c r="BV379" s="301" t="s">
        <v>7</v>
      </c>
      <c r="BW379" s="302"/>
      <c r="BX379" s="301" t="s">
        <v>8</v>
      </c>
      <c r="BY379" s="302"/>
      <c r="BZ379" s="301" t="s">
        <v>9</v>
      </c>
      <c r="CA379" s="302"/>
      <c r="CB379" s="301" t="s">
        <v>10</v>
      </c>
      <c r="CC379" s="302"/>
      <c r="CD379" s="301" t="s">
        <v>11</v>
      </c>
      <c r="CE379" s="302"/>
      <c r="CF379" s="301" t="s">
        <v>12</v>
      </c>
      <c r="CG379" s="302"/>
      <c r="CH379" s="304" t="s">
        <v>40</v>
      </c>
      <c r="CI379" s="305"/>
      <c r="CJ379" s="301" t="s">
        <v>41</v>
      </c>
      <c r="CK379" s="302"/>
    </row>
    <row r="380" spans="1:89" ht="15" thickTop="1" thickBot="1" x14ac:dyDescent="0.3">
      <c r="A380" s="300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0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0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3279</v>
      </c>
      <c r="AG381" s="172">
        <f t="shared" ref="AG381:AV382" si="6375">SUMIF($A$9:$A$32,$AE381,C$381:C$404)</f>
        <v>1275</v>
      </c>
      <c r="AH381" s="126">
        <f t="shared" si="6375"/>
        <v>1301</v>
      </c>
      <c r="AI381" s="166">
        <f t="shared" si="6375"/>
        <v>1093</v>
      </c>
      <c r="AJ381" s="125">
        <f t="shared" si="6375"/>
        <v>3058</v>
      </c>
      <c r="AK381" s="127">
        <f t="shared" si="6375"/>
        <v>1565</v>
      </c>
      <c r="AL381" s="126">
        <f t="shared" si="6375"/>
        <v>3869</v>
      </c>
      <c r="AM381" s="166">
        <f t="shared" si="6375"/>
        <v>2587</v>
      </c>
      <c r="AN381" s="125">
        <f t="shared" si="6375"/>
        <v>283</v>
      </c>
      <c r="AO381" s="127">
        <f t="shared" si="6375"/>
        <v>1085</v>
      </c>
      <c r="AP381" s="126">
        <f t="shared" si="6375"/>
        <v>1285</v>
      </c>
      <c r="AQ381" s="125">
        <f t="shared" si="6375"/>
        <v>3350</v>
      </c>
      <c r="AR381" s="165">
        <f t="shared" si="6375"/>
        <v>3147</v>
      </c>
      <c r="AS381" s="167">
        <f t="shared" si="6375"/>
        <v>4427</v>
      </c>
      <c r="AT381" s="125">
        <f t="shared" si="6375"/>
        <v>2403</v>
      </c>
      <c r="AU381" s="127">
        <f t="shared" si="6375"/>
        <v>2118</v>
      </c>
      <c r="AV381" s="126">
        <f t="shared" si="6375"/>
        <v>2709</v>
      </c>
      <c r="AW381" s="166">
        <f t="shared" ref="AW381:BE382" si="6376">SUMIF($A$9:$A$32,$AE381,S$381:S$404)</f>
        <v>1756</v>
      </c>
      <c r="AX381" s="125">
        <f t="shared" si="6376"/>
        <v>396</v>
      </c>
      <c r="AY381" s="127">
        <f t="shared" si="6376"/>
        <v>1457</v>
      </c>
      <c r="AZ381" s="126">
        <f t="shared" si="6376"/>
        <v>1280</v>
      </c>
      <c r="BA381" s="166">
        <f t="shared" si="6376"/>
        <v>2876</v>
      </c>
      <c r="BB381" s="125">
        <f t="shared" si="6376"/>
        <v>2037</v>
      </c>
      <c r="BC381" s="127">
        <f t="shared" si="6376"/>
        <v>1812</v>
      </c>
      <c r="BD381" s="170">
        <f t="shared" si="6376"/>
        <v>4010</v>
      </c>
      <c r="BE381" s="171">
        <f t="shared" si="6376"/>
        <v>2439</v>
      </c>
      <c r="BF381" s="156">
        <f>AF381+AH381+AJ381+AL381+AN381+AP381+AR381+AT381+AV381+AX381+AZ381+BB381+BD381</f>
        <v>29057</v>
      </c>
      <c r="BG381" s="157">
        <f>AG381+AI381+AK381+AM381+AO381+AQ381+AS381+AU381+AW381+AY381+BA381+BC381+BE381</f>
        <v>27840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75">
        <v>327</v>
      </c>
      <c r="C382" s="176">
        <v>0</v>
      </c>
      <c r="D382" s="177">
        <v>206</v>
      </c>
      <c r="E382" s="178">
        <v>6</v>
      </c>
      <c r="F382" s="175">
        <v>597</v>
      </c>
      <c r="G382" s="179">
        <v>6</v>
      </c>
      <c r="H382" s="177">
        <v>466</v>
      </c>
      <c r="I382" s="178">
        <v>47</v>
      </c>
      <c r="J382" s="175">
        <v>14</v>
      </c>
      <c r="K382" s="179">
        <v>28</v>
      </c>
      <c r="L382" s="177">
        <v>63</v>
      </c>
      <c r="M382" s="175">
        <v>98</v>
      </c>
      <c r="N382" s="180">
        <v>261</v>
      </c>
      <c r="O382" s="181">
        <v>159</v>
      </c>
      <c r="P382" s="175">
        <v>83</v>
      </c>
      <c r="Q382" s="179">
        <v>74</v>
      </c>
      <c r="R382" s="177">
        <v>33</v>
      </c>
      <c r="S382" s="178">
        <v>104</v>
      </c>
      <c r="T382" s="175">
        <v>2</v>
      </c>
      <c r="U382" s="179">
        <v>11</v>
      </c>
      <c r="V382" s="177">
        <v>13</v>
      </c>
      <c r="W382" s="178">
        <v>0</v>
      </c>
      <c r="X382" s="175">
        <v>3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2068</v>
      </c>
      <c r="AC382" s="157">
        <f t="shared" ref="AC382:AC401" si="6405">C382+E382+G382+I382+K382+M382+O382+Q382+S382+U382+W382+Y382+AA382</f>
        <v>533</v>
      </c>
      <c r="AE382" s="237" t="str">
        <f>$AE$10</f>
        <v>08:00 - 08:59</v>
      </c>
      <c r="AF382" s="125">
        <f>SUMIF($A$9:$A$32,$AE382,B$381:B$404)</f>
        <v>2392</v>
      </c>
      <c r="AG382" s="176">
        <f t="shared" si="6375"/>
        <v>1114</v>
      </c>
      <c r="AH382" s="177">
        <f t="shared" si="6375"/>
        <v>977</v>
      </c>
      <c r="AI382" s="178">
        <f t="shared" si="6375"/>
        <v>829</v>
      </c>
      <c r="AJ382" s="238">
        <f t="shared" si="6375"/>
        <v>2224</v>
      </c>
      <c r="AK382" s="179">
        <f t="shared" si="6375"/>
        <v>1092</v>
      </c>
      <c r="AL382" s="177">
        <f t="shared" si="6375"/>
        <v>3359</v>
      </c>
      <c r="AM382" s="178">
        <f t="shared" si="6375"/>
        <v>2171</v>
      </c>
      <c r="AN382" s="238">
        <f t="shared" si="6375"/>
        <v>211</v>
      </c>
      <c r="AO382" s="179">
        <f t="shared" si="6375"/>
        <v>813</v>
      </c>
      <c r="AP382" s="177">
        <f t="shared" si="6375"/>
        <v>1010</v>
      </c>
      <c r="AQ382" s="238">
        <f t="shared" si="6375"/>
        <v>3310</v>
      </c>
      <c r="AR382" s="180">
        <f t="shared" si="6375"/>
        <v>2332</v>
      </c>
      <c r="AS382" s="181">
        <f t="shared" si="6375"/>
        <v>4143</v>
      </c>
      <c r="AT382" s="238">
        <f t="shared" si="6375"/>
        <v>1681</v>
      </c>
      <c r="AU382" s="179">
        <f t="shared" si="6375"/>
        <v>2019</v>
      </c>
      <c r="AV382" s="177">
        <f t="shared" si="6375"/>
        <v>2149</v>
      </c>
      <c r="AW382" s="178">
        <f t="shared" si="6376"/>
        <v>1726</v>
      </c>
      <c r="AX382" s="238">
        <f t="shared" si="6376"/>
        <v>263</v>
      </c>
      <c r="AY382" s="179">
        <f t="shared" si="6376"/>
        <v>1315</v>
      </c>
      <c r="AZ382" s="177">
        <f t="shared" si="6376"/>
        <v>915</v>
      </c>
      <c r="BA382" s="178">
        <f t="shared" si="6376"/>
        <v>2824</v>
      </c>
      <c r="BB382" s="238">
        <f t="shared" si="6376"/>
        <v>1469</v>
      </c>
      <c r="BC382" s="179">
        <f t="shared" si="6376"/>
        <v>1821</v>
      </c>
      <c r="BD382" s="177">
        <f t="shared" si="6376"/>
        <v>3090</v>
      </c>
      <c r="BE382" s="238">
        <f t="shared" si="6376"/>
        <v>2671</v>
      </c>
      <c r="BF382" s="158">
        <f>SUM(AF382,AH382,AJ382,AL382,AN382,AP382,AR382,AT382,AV382,AX382,AZ382,BB382,BD382)</f>
        <v>22072</v>
      </c>
      <c r="BG382" s="159">
        <f>SUM(AG382,AI382,AK382,AM382,AO382,AQ382,AS382,AU382,AW382,AY382,BA382,BC382,BE382)</f>
        <v>25848</v>
      </c>
      <c r="BI382" s="136" t="s">
        <v>17</v>
      </c>
      <c r="BJ382" s="128">
        <f>B382/B405</f>
        <v>1.2554228893922525E-2</v>
      </c>
      <c r="BK382" s="129">
        <f t="shared" ref="BK382" si="6406">C382/C405</f>
        <v>0</v>
      </c>
      <c r="BL382" s="130">
        <f t="shared" ref="BL382" si="6407">D382/D405</f>
        <v>1.5913480108149865E-2</v>
      </c>
      <c r="BM382" s="131">
        <f t="shared" ref="BM382" si="6408">E382/E405</f>
        <v>4.7592607281668914E-4</v>
      </c>
      <c r="BN382" s="128">
        <f t="shared" ref="BN382" si="6409">F382/F405</f>
        <v>2.2865678501666091E-2</v>
      </c>
      <c r="BO382" s="129">
        <f t="shared" ref="BO382" si="6410">G382/G405</f>
        <v>2.5587445093607403E-4</v>
      </c>
      <c r="BP382" s="130">
        <f t="shared" ref="BP382" si="6411">H382/H405</f>
        <v>1.1915415888925822E-2</v>
      </c>
      <c r="BQ382" s="131">
        <f t="shared" ref="BQ382" si="6412">I382/I405</f>
        <v>1.1057782796913232E-3</v>
      </c>
      <c r="BR382" s="128">
        <f t="shared" ref="BR382" si="6413">J382/J405</f>
        <v>2.3813573737030106E-3</v>
      </c>
      <c r="BS382" s="129">
        <f t="shared" ref="BS382" si="6414">K382/K405</f>
        <v>4.1629497472494793E-3</v>
      </c>
      <c r="BT382" s="130">
        <f t="shared" ref="BT382" si="6415">L382/L405</f>
        <v>2.6433936138966978E-3</v>
      </c>
      <c r="BU382" s="128">
        <f t="shared" ref="BU382" si="6416">M382/M405</f>
        <v>4.1633034538425592E-3</v>
      </c>
      <c r="BV382" s="132">
        <f t="shared" ref="BV382" si="6417">N382/N405</f>
        <v>6.1540638042017403E-3</v>
      </c>
      <c r="BW382" s="133">
        <f t="shared" ref="BW382" si="6418">O382/O405</f>
        <v>3.7550480598918358E-3</v>
      </c>
      <c r="BX382" s="128">
        <f t="shared" ref="BX382" si="6419">P382/P405</f>
        <v>3.5885684638332829E-3</v>
      </c>
      <c r="BY382" s="129">
        <f t="shared" ref="BY382" si="6420">Q382/Q405</f>
        <v>3.2516038316196504E-3</v>
      </c>
      <c r="BZ382" s="130">
        <f t="shared" ref="BZ382" si="6421">R382/R405</f>
        <v>1.3001339531951777E-3</v>
      </c>
      <c r="CA382" s="131">
        <f t="shared" ref="CA382" si="6422">S382/S405</f>
        <v>4.0671072699542451E-3</v>
      </c>
      <c r="CB382" s="128">
        <f t="shared" ref="CB382" si="6423">T382/T405</f>
        <v>2.5783163594173003E-4</v>
      </c>
      <c r="CC382" s="129">
        <f t="shared" ref="CC382" si="6424">U382/U405</f>
        <v>1.3793103448275861E-3</v>
      </c>
      <c r="CD382" s="130">
        <f t="shared" ref="CD382" si="6425">V382/V405</f>
        <v>5.1239604272594694E-4</v>
      </c>
      <c r="CE382" s="131">
        <f t="shared" ref="CE382" si="6426">W382/W405</f>
        <v>0</v>
      </c>
      <c r="CF382" s="128">
        <f t="shared" ref="CF382" si="6427">X382/X405</f>
        <v>1.3649392602029209E-4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6.4700213998773572E-3</v>
      </c>
      <c r="CK382" s="135">
        <f t="shared" ref="CK382" si="6432">AC382/AC405</f>
        <v>1.6730544072270927E-3</v>
      </c>
    </row>
    <row r="383" spans="1:89" ht="13.5" thickBot="1" x14ac:dyDescent="0.25">
      <c r="A383" s="145" t="s">
        <v>18</v>
      </c>
      <c r="B383" s="182">
        <v>1591</v>
      </c>
      <c r="C383" s="183">
        <v>320</v>
      </c>
      <c r="D383" s="184">
        <v>865</v>
      </c>
      <c r="E383" s="185">
        <v>249</v>
      </c>
      <c r="F383" s="182">
        <v>2375</v>
      </c>
      <c r="G383" s="186">
        <v>488</v>
      </c>
      <c r="H383" s="184">
        <v>2090</v>
      </c>
      <c r="I383" s="185">
        <v>909</v>
      </c>
      <c r="J383" s="182">
        <v>88</v>
      </c>
      <c r="K383" s="186">
        <v>343</v>
      </c>
      <c r="L383" s="184">
        <v>691</v>
      </c>
      <c r="M383" s="182">
        <v>1033</v>
      </c>
      <c r="N383" s="187">
        <v>1737</v>
      </c>
      <c r="O383" s="188">
        <v>2168</v>
      </c>
      <c r="P383" s="182">
        <v>874</v>
      </c>
      <c r="Q383" s="186">
        <v>1095</v>
      </c>
      <c r="R383" s="184">
        <v>1049</v>
      </c>
      <c r="S383" s="185">
        <v>1023</v>
      </c>
      <c r="T383" s="182">
        <v>159</v>
      </c>
      <c r="U383" s="186">
        <v>491</v>
      </c>
      <c r="V383" s="184">
        <v>822</v>
      </c>
      <c r="W383" s="185">
        <v>1293</v>
      </c>
      <c r="X383" s="182">
        <v>893</v>
      </c>
      <c r="Y383" s="186">
        <v>730</v>
      </c>
      <c r="Z383" s="184">
        <v>1933</v>
      </c>
      <c r="AA383" s="182">
        <v>1279</v>
      </c>
      <c r="AB383" s="156">
        <f t="shared" si="6404"/>
        <v>15167</v>
      </c>
      <c r="AC383" s="157">
        <f t="shared" si="6405"/>
        <v>11421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6.1081890428840172E-2</v>
      </c>
      <c r="BK383" s="129">
        <f t="shared" ref="BK383" si="6433">C383/C405</f>
        <v>1.1891048270224072E-2</v>
      </c>
      <c r="BL383" s="130">
        <f t="shared" ref="BL383" si="6434">D383/D405</f>
        <v>6.6821166473541901E-2</v>
      </c>
      <c r="BM383" s="131">
        <f t="shared" ref="BM383" si="6435">E383/E405</f>
        <v>1.9750932021892598E-2</v>
      </c>
      <c r="BN383" s="128">
        <f t="shared" ref="BN383" si="6436">F383/F405</f>
        <v>9.096480140947566E-2</v>
      </c>
      <c r="BO383" s="129">
        <f t="shared" ref="BO383" si="6437">G383/G405</f>
        <v>2.0811122009467355E-2</v>
      </c>
      <c r="BP383" s="130">
        <f t="shared" ref="BP383" si="6438">H383/H405</f>
        <v>5.3440384566212383E-2</v>
      </c>
      <c r="BQ383" s="131">
        <f t="shared" ref="BQ383" si="6439">I383/I405</f>
        <v>2.1386222473178996E-2</v>
      </c>
      <c r="BR383" s="128">
        <f t="shared" ref="BR383" si="6440">J383/J405</f>
        <v>1.4968532063276068E-2</v>
      </c>
      <c r="BS383" s="129">
        <f t="shared" ref="BS383" si="6441">K383/K405</f>
        <v>5.0996134403806126E-2</v>
      </c>
      <c r="BT383" s="130">
        <f t="shared" ref="BT383" si="6442">L383/L405</f>
        <v>2.8993412495279654E-2</v>
      </c>
      <c r="BU383" s="128">
        <f t="shared" ref="BU383" si="6443">M383/M405</f>
        <v>4.3884617018564935E-2</v>
      </c>
      <c r="BV383" s="132">
        <f t="shared" ref="BV383" si="6444">N383/N405</f>
        <v>4.0956355662446063E-2</v>
      </c>
      <c r="BW383" s="133">
        <f t="shared" ref="BW383" si="6445">O383/O405</f>
        <v>5.1200906879531445E-2</v>
      </c>
      <c r="BX383" s="128">
        <f t="shared" ref="BX383" si="6446">P383/P405</f>
        <v>3.7788058281810713E-2</v>
      </c>
      <c r="BY383" s="129">
        <f t="shared" ref="BY383" si="6447">Q383/Q405</f>
        <v>4.8114948589506989E-2</v>
      </c>
      <c r="BZ383" s="130">
        <f t="shared" ref="BZ383" si="6448">R383/R405</f>
        <v>4.1328500512173981E-2</v>
      </c>
      <c r="CA383" s="131">
        <f t="shared" ref="CA383" si="6449">S383/S405</f>
        <v>4.0006257088107622E-2</v>
      </c>
      <c r="CB383" s="128">
        <f t="shared" ref="CB383" si="6450">T383/T405</f>
        <v>2.0497615057367538E-2</v>
      </c>
      <c r="CC383" s="129">
        <f t="shared" ref="CC383" si="6451">U383/U405</f>
        <v>6.1567398119122256E-2</v>
      </c>
      <c r="CD383" s="130">
        <f t="shared" ref="CD383" si="6452">V383/V405</f>
        <v>3.239919593236372E-2</v>
      </c>
      <c r="CE383" s="131">
        <f t="shared" ref="CE383" si="6453">W383/W405</f>
        <v>4.5496129486277272E-2</v>
      </c>
      <c r="CF383" s="128">
        <f t="shared" ref="CF383" si="6454">X383/X405</f>
        <v>4.0629691978706944E-2</v>
      </c>
      <c r="CG383" s="129">
        <f t="shared" ref="CG383" si="6455">Y383/Y405</f>
        <v>5.4949190816710576E-2</v>
      </c>
      <c r="CH383" s="130">
        <f t="shared" ref="CH383" si="6456">Z383/Z405</f>
        <v>4.8718401088791996E-2</v>
      </c>
      <c r="CI383" s="128">
        <f t="shared" ref="CI383" si="6457">AA383/AA405</f>
        <v>3.0100491868866347E-2</v>
      </c>
      <c r="CJ383" s="134">
        <f t="shared" ref="CJ383" si="6458">AB383/AB405</f>
        <v>4.7452037994168222E-2</v>
      </c>
      <c r="CK383" s="135">
        <f t="shared" ref="CK383" si="6459">AC383/AC405</f>
        <v>3.58498206096447E-2</v>
      </c>
    </row>
    <row r="384" spans="1:89" ht="14.25" thickTop="1" thickBot="1" x14ac:dyDescent="0.25">
      <c r="A384" s="136" t="s">
        <v>19</v>
      </c>
      <c r="B384" s="175">
        <v>2925</v>
      </c>
      <c r="C384" s="176">
        <v>1239</v>
      </c>
      <c r="D384" s="177">
        <v>1300</v>
      </c>
      <c r="E384" s="178">
        <v>806</v>
      </c>
      <c r="F384" s="175">
        <v>2925</v>
      </c>
      <c r="G384" s="179">
        <v>1403</v>
      </c>
      <c r="H384" s="177">
        <v>3396</v>
      </c>
      <c r="I384" s="178">
        <v>1934</v>
      </c>
      <c r="J384" s="175">
        <v>203</v>
      </c>
      <c r="K384" s="179">
        <v>732</v>
      </c>
      <c r="L384" s="177">
        <v>1205</v>
      </c>
      <c r="M384" s="175">
        <v>2257</v>
      </c>
      <c r="N384" s="180">
        <v>3133</v>
      </c>
      <c r="O384" s="181">
        <v>3567</v>
      </c>
      <c r="P384" s="175">
        <v>1875</v>
      </c>
      <c r="Q384" s="179">
        <v>1892</v>
      </c>
      <c r="R384" s="177">
        <v>2130</v>
      </c>
      <c r="S384" s="178">
        <v>1707</v>
      </c>
      <c r="T384" s="175">
        <v>338</v>
      </c>
      <c r="U384" s="179">
        <v>1064</v>
      </c>
      <c r="V384" s="177">
        <v>1377</v>
      </c>
      <c r="W384" s="178">
        <v>2650</v>
      </c>
      <c r="X384" s="175">
        <v>1850</v>
      </c>
      <c r="Y384" s="179">
        <v>1397</v>
      </c>
      <c r="Z384" s="177">
        <v>3322</v>
      </c>
      <c r="AA384" s="175">
        <v>2305</v>
      </c>
      <c r="AB384" s="156">
        <f t="shared" si="6404"/>
        <v>25979</v>
      </c>
      <c r="AC384" s="157">
        <f t="shared" si="6405"/>
        <v>22953</v>
      </c>
      <c r="AE384" s="229" t="s">
        <v>13</v>
      </c>
      <c r="AF384" s="20">
        <f t="shared" ref="AF384:BG384" si="6460">SUM(AF381:AF383)</f>
        <v>5671</v>
      </c>
      <c r="AG384" s="21">
        <f t="shared" si="6460"/>
        <v>2389</v>
      </c>
      <c r="AH384" s="20">
        <f t="shared" si="6460"/>
        <v>2278</v>
      </c>
      <c r="AI384" s="21">
        <f t="shared" si="6460"/>
        <v>1922</v>
      </c>
      <c r="AJ384" s="20">
        <f t="shared" si="6460"/>
        <v>5282</v>
      </c>
      <c r="AK384" s="21">
        <f t="shared" si="6460"/>
        <v>2657</v>
      </c>
      <c r="AL384" s="20">
        <f t="shared" si="6460"/>
        <v>7228</v>
      </c>
      <c r="AM384" s="21">
        <f t="shared" si="6460"/>
        <v>4758</v>
      </c>
      <c r="AN384" s="20">
        <f t="shared" si="6460"/>
        <v>494</v>
      </c>
      <c r="AO384" s="21">
        <f t="shared" si="6460"/>
        <v>1898</v>
      </c>
      <c r="AP384" s="20">
        <f t="shared" si="6460"/>
        <v>2295</v>
      </c>
      <c r="AQ384" s="21">
        <f t="shared" si="6460"/>
        <v>6660</v>
      </c>
      <c r="AR384" s="20">
        <f t="shared" si="6460"/>
        <v>5479</v>
      </c>
      <c r="AS384" s="21">
        <f t="shared" si="6460"/>
        <v>8570</v>
      </c>
      <c r="AT384" s="20">
        <f t="shared" si="6460"/>
        <v>4084</v>
      </c>
      <c r="AU384" s="21">
        <f t="shared" si="6460"/>
        <v>4137</v>
      </c>
      <c r="AV384" s="20">
        <f t="shared" si="6460"/>
        <v>4858</v>
      </c>
      <c r="AW384" s="21">
        <f t="shared" si="6460"/>
        <v>3482</v>
      </c>
      <c r="AX384" s="20">
        <f t="shared" si="6460"/>
        <v>659</v>
      </c>
      <c r="AY384" s="21">
        <f t="shared" si="6460"/>
        <v>2772</v>
      </c>
      <c r="AZ384" s="20">
        <f t="shared" si="6460"/>
        <v>2195</v>
      </c>
      <c r="BA384" s="21">
        <f t="shared" si="6460"/>
        <v>5700</v>
      </c>
      <c r="BB384" s="20">
        <f t="shared" si="6460"/>
        <v>3506</v>
      </c>
      <c r="BC384" s="21">
        <f t="shared" si="6460"/>
        <v>3633</v>
      </c>
      <c r="BD384" s="20">
        <f t="shared" si="6460"/>
        <v>7100</v>
      </c>
      <c r="BE384" s="21">
        <f t="shared" si="6460"/>
        <v>5110</v>
      </c>
      <c r="BF384" s="160">
        <f t="shared" si="6460"/>
        <v>51129</v>
      </c>
      <c r="BG384" s="161">
        <f t="shared" si="6460"/>
        <v>53688</v>
      </c>
      <c r="BI384" s="136" t="s">
        <v>19</v>
      </c>
      <c r="BJ384" s="128">
        <f>B384/B405</f>
        <v>0.11229700157407763</v>
      </c>
      <c r="BK384" s="129">
        <f t="shared" ref="BK384" si="6461">C384/C405</f>
        <v>4.6040652521273831E-2</v>
      </c>
      <c r="BL384" s="130">
        <f t="shared" ref="BL384" si="6462">D384/D405</f>
        <v>0.10042487446890691</v>
      </c>
      <c r="BM384" s="131">
        <f t="shared" ref="BM384" si="6463">E384/E405</f>
        <v>6.3932735781708577E-2</v>
      </c>
      <c r="BN384" s="128">
        <f t="shared" ref="BN384" si="6464">F384/F405</f>
        <v>0.1120303343674595</v>
      </c>
      <c r="BO384" s="129">
        <f t="shared" ref="BO384" si="6465">G384/G405</f>
        <v>5.9831975777218646E-2</v>
      </c>
      <c r="BP384" s="130">
        <f t="shared" ref="BP384" si="6466">H384/H405</f>
        <v>8.6834232529596767E-2</v>
      </c>
      <c r="BQ384" s="131">
        <f t="shared" ref="BQ384" si="6467">I384/I405</f>
        <v>4.5501599849425936E-2</v>
      </c>
      <c r="BR384" s="128">
        <f t="shared" ref="BR384" si="6468">J384/J405</f>
        <v>3.4529681918693655E-2</v>
      </c>
      <c r="BS384" s="129">
        <f t="shared" ref="BS384" si="6469">K384/K405</f>
        <v>0.10883140053523639</v>
      </c>
      <c r="BT384" s="130">
        <f t="shared" ref="BT384" si="6470">L384/L405</f>
        <v>5.056014769437335E-2</v>
      </c>
      <c r="BU384" s="128">
        <f t="shared" ref="BU384" si="6471">M384/M405</f>
        <v>9.5883427503292415E-2</v>
      </c>
      <c r="BV384" s="132">
        <f t="shared" ref="BV384" si="6472">N384/N405</f>
        <v>7.3872344438942722E-2</v>
      </c>
      <c r="BW384" s="133">
        <f t="shared" ref="BW384" si="6473">O384/O405</f>
        <v>8.4240606475686652E-2</v>
      </c>
      <c r="BX384" s="128">
        <f t="shared" ref="BX384" si="6474">P384/P405</f>
        <v>8.1067058670932599E-2</v>
      </c>
      <c r="BY384" s="129">
        <f t="shared" ref="BY384" si="6475">Q384/Q405</f>
        <v>8.3135600667897006E-2</v>
      </c>
      <c r="BZ384" s="130">
        <f t="shared" ref="BZ384" si="6476">R384/R405</f>
        <v>8.3917736978961474E-2</v>
      </c>
      <c r="CA384" s="131">
        <f t="shared" ref="CA384" si="6477">S384/S405</f>
        <v>6.6755308748191314E-2</v>
      </c>
      <c r="CB384" s="128">
        <f t="shared" ref="CB384" si="6478">T384/T405</f>
        <v>4.3573546474152382E-2</v>
      </c>
      <c r="CC384" s="129">
        <f t="shared" ref="CC384" si="6479">U384/U405</f>
        <v>0.13341692789968651</v>
      </c>
      <c r="CD384" s="130">
        <f t="shared" ref="CD384" si="6480">V384/V405</f>
        <v>5.4274565448740687E-2</v>
      </c>
      <c r="CE384" s="131">
        <f t="shared" ref="CE384" si="6481">W384/W405</f>
        <v>9.3244194229415905E-2</v>
      </c>
      <c r="CF384" s="128">
        <f t="shared" ref="CF384" si="6482">X384/X405</f>
        <v>8.4171254379180133E-2</v>
      </c>
      <c r="CG384" s="129">
        <f t="shared" ref="CG384" si="6483">Y384/Y405</f>
        <v>0.1051561911930749</v>
      </c>
      <c r="CH384" s="130">
        <f t="shared" ref="CH384" si="6484">Z384/Z405</f>
        <v>8.3726088161907408E-2</v>
      </c>
      <c r="CI384" s="128">
        <f t="shared" ref="CI384" si="6485">AA384/AA405</f>
        <v>5.4246781671412767E-2</v>
      </c>
      <c r="CJ384" s="134">
        <f t="shared" ref="CJ384" si="6486">AB384/AB405</f>
        <v>8.1278861676699163E-2</v>
      </c>
      <c r="CK384" s="135">
        <f t="shared" ref="CK384" si="6487">AC384/AC405</f>
        <v>7.2048063431676287E-2</v>
      </c>
    </row>
    <row r="385" spans="1:89" ht="13.5" thickTop="1" x14ac:dyDescent="0.2">
      <c r="A385" s="145" t="s">
        <v>20</v>
      </c>
      <c r="B385" s="182">
        <v>3279</v>
      </c>
      <c r="C385" s="183">
        <v>1275</v>
      </c>
      <c r="D385" s="184">
        <v>1301</v>
      </c>
      <c r="E385" s="185">
        <v>1093</v>
      </c>
      <c r="F385" s="182">
        <v>3058</v>
      </c>
      <c r="G385" s="186">
        <v>1565</v>
      </c>
      <c r="H385" s="184">
        <v>3869</v>
      </c>
      <c r="I385" s="185">
        <v>2587</v>
      </c>
      <c r="J385" s="182">
        <v>283</v>
      </c>
      <c r="K385" s="186">
        <v>1085</v>
      </c>
      <c r="L385" s="184">
        <v>1285</v>
      </c>
      <c r="M385" s="182">
        <v>3350</v>
      </c>
      <c r="N385" s="187">
        <v>3147</v>
      </c>
      <c r="O385" s="188">
        <v>4427</v>
      </c>
      <c r="P385" s="182">
        <v>2403</v>
      </c>
      <c r="Q385" s="186">
        <v>2118</v>
      </c>
      <c r="R385" s="184">
        <v>2709</v>
      </c>
      <c r="S385" s="185">
        <v>1756</v>
      </c>
      <c r="T385" s="182">
        <v>396</v>
      </c>
      <c r="U385" s="186">
        <v>1457</v>
      </c>
      <c r="V385" s="184">
        <v>1280</v>
      </c>
      <c r="W385" s="185">
        <v>2876</v>
      </c>
      <c r="X385" s="182">
        <v>2037</v>
      </c>
      <c r="Y385" s="186">
        <v>1812</v>
      </c>
      <c r="Z385" s="184">
        <v>4010</v>
      </c>
      <c r="AA385" s="182">
        <v>2439</v>
      </c>
      <c r="AB385" s="156">
        <f t="shared" si="6404"/>
        <v>29057</v>
      </c>
      <c r="AC385" s="157">
        <f t="shared" si="6405"/>
        <v>27840</v>
      </c>
      <c r="BI385" s="145" t="s">
        <v>20</v>
      </c>
      <c r="BJ385" s="128">
        <f>B385/B405</f>
        <v>0.1258878181748378</v>
      </c>
      <c r="BK385" s="129">
        <f t="shared" ref="BK385" si="6488">C385/C405</f>
        <v>4.7378395451674035E-2</v>
      </c>
      <c r="BL385" s="130">
        <f t="shared" ref="BL385" si="6489">D385/D405</f>
        <v>0.10050212437234453</v>
      </c>
      <c r="BM385" s="131">
        <f t="shared" ref="BM385" si="6490">E385/E405</f>
        <v>8.6697866264773535E-2</v>
      </c>
      <c r="BN385" s="128">
        <f t="shared" ref="BN385" si="6491">F385/F405</f>
        <v>0.11712436324639014</v>
      </c>
      <c r="BO385" s="129">
        <f t="shared" ref="BO385" si="6492">G385/G405</f>
        <v>6.6740585952492645E-2</v>
      </c>
      <c r="BP385" s="130">
        <f t="shared" ref="BP385" si="6493">H385/H405</f>
        <v>9.892863535247641E-2</v>
      </c>
      <c r="BQ385" s="131">
        <f t="shared" ref="BQ385" si="6494">I385/I405</f>
        <v>6.0864859777903256E-2</v>
      </c>
      <c r="BR385" s="128">
        <f t="shared" ref="BR385" si="6495">J385/J405</f>
        <v>4.8137438339853719E-2</v>
      </c>
      <c r="BS385" s="129">
        <f t="shared" ref="BS385" si="6496">K385/K405</f>
        <v>0.16131430270591735</v>
      </c>
      <c r="BT385" s="130">
        <f t="shared" ref="BT385" si="6497">L385/L405</f>
        <v>5.3916837997734231E-2</v>
      </c>
      <c r="BU385" s="128">
        <f t="shared" ref="BU385" si="6498">M385/M405</f>
        <v>0.1423170058201283</v>
      </c>
      <c r="BV385" s="132">
        <f t="shared" ref="BV385" si="6499">N385/N405</f>
        <v>7.420244747824857E-2</v>
      </c>
      <c r="BW385" s="133">
        <f t="shared" ref="BW385" si="6500">O385/O405</f>
        <v>0.10455092931535319</v>
      </c>
      <c r="BX385" s="128">
        <f t="shared" ref="BX385" si="6501">P385/P405</f>
        <v>0.10389554239266721</v>
      </c>
      <c r="BY385" s="129">
        <f t="shared" ref="BY385" si="6502">Q385/Q405</f>
        <v>9.3066174532032697E-2</v>
      </c>
      <c r="BZ385" s="130">
        <f t="shared" ref="BZ385" si="6503">R385/R405</f>
        <v>0.10672917815774959</v>
      </c>
      <c r="CA385" s="131">
        <f t="shared" ref="CA385" si="6504">S385/S405</f>
        <v>6.8671541981150525E-2</v>
      </c>
      <c r="CB385" s="128">
        <f t="shared" ref="CB385" si="6505">T385/T405</f>
        <v>5.1050663916462548E-2</v>
      </c>
      <c r="CC385" s="129">
        <f t="shared" ref="CC385" si="6506">U385/U405</f>
        <v>0.18269592476489027</v>
      </c>
      <c r="CD385" s="130">
        <f t="shared" ref="CD385" si="6507">V385/V405</f>
        <v>5.0451302668400928E-2</v>
      </c>
      <c r="CE385" s="131">
        <f t="shared" ref="CE385" si="6508">W385/W405</f>
        <v>0.1011963406052076</v>
      </c>
      <c r="CF385" s="128">
        <f t="shared" ref="CF385" si="6509">X385/X405</f>
        <v>9.2679375767778335E-2</v>
      </c>
      <c r="CG385" s="129">
        <f t="shared" ref="CG385" si="6510">Y385/Y405</f>
        <v>0.13639442980805419</v>
      </c>
      <c r="CH385" s="130">
        <f t="shared" ref="CH385" si="6511">Z385/Z405</f>
        <v>0.10106610882879249</v>
      </c>
      <c r="CI385" s="128">
        <f t="shared" ref="CI385" si="6512">AA385/AA405</f>
        <v>5.7400390670965619E-2</v>
      </c>
      <c r="CJ385" s="134">
        <f t="shared" ref="CJ385" si="6513">AB385/AB405</f>
        <v>9.0908806487541766E-2</v>
      </c>
      <c r="CK385" s="135">
        <f t="shared" ref="CK385" si="6514">AC385/AC405</f>
        <v>8.7388057593250024E-2</v>
      </c>
    </row>
    <row r="386" spans="1:89" ht="13.5" thickBot="1" x14ac:dyDescent="0.25">
      <c r="A386" s="136" t="s">
        <v>21</v>
      </c>
      <c r="B386" s="175">
        <v>2392</v>
      </c>
      <c r="C386" s="176">
        <v>1114</v>
      </c>
      <c r="D386" s="177">
        <v>977</v>
      </c>
      <c r="E386" s="178">
        <v>829</v>
      </c>
      <c r="F386" s="175">
        <v>2224</v>
      </c>
      <c r="G386" s="179">
        <v>1092</v>
      </c>
      <c r="H386" s="177">
        <v>3359</v>
      </c>
      <c r="I386" s="178">
        <v>2171</v>
      </c>
      <c r="J386" s="175">
        <v>211</v>
      </c>
      <c r="K386" s="179">
        <v>813</v>
      </c>
      <c r="L386" s="177">
        <v>1010</v>
      </c>
      <c r="M386" s="175">
        <v>3310</v>
      </c>
      <c r="N386" s="180">
        <v>2332</v>
      </c>
      <c r="O386" s="181">
        <v>4143</v>
      </c>
      <c r="P386" s="175">
        <v>1681</v>
      </c>
      <c r="Q386" s="179">
        <v>2019</v>
      </c>
      <c r="R386" s="177">
        <v>2149</v>
      </c>
      <c r="S386" s="178">
        <v>1726</v>
      </c>
      <c r="T386" s="175">
        <v>263</v>
      </c>
      <c r="U386" s="179">
        <v>1315</v>
      </c>
      <c r="V386" s="177">
        <v>915</v>
      </c>
      <c r="W386" s="178">
        <v>2824</v>
      </c>
      <c r="X386" s="175">
        <v>1469</v>
      </c>
      <c r="Y386" s="179">
        <v>1821</v>
      </c>
      <c r="Z386" s="177">
        <v>3090</v>
      </c>
      <c r="AA386" s="175">
        <v>2671</v>
      </c>
      <c r="AB386" s="156">
        <f t="shared" si="6404"/>
        <v>22072</v>
      </c>
      <c r="AC386" s="157">
        <f t="shared" si="6405"/>
        <v>25848</v>
      </c>
      <c r="AE386" s="232" t="s">
        <v>85</v>
      </c>
      <c r="BI386" s="136" t="s">
        <v>21</v>
      </c>
      <c r="BJ386" s="128">
        <f>B386/B405</f>
        <v>9.1833992398356823E-2</v>
      </c>
      <c r="BK386" s="129">
        <f t="shared" ref="BK386" si="6515">C386/C405</f>
        <v>4.1395711790717549E-2</v>
      </c>
      <c r="BL386" s="130">
        <f t="shared" ref="BL386" si="6516">D386/D405</f>
        <v>7.5473155658555433E-2</v>
      </c>
      <c r="BM386" s="131">
        <f t="shared" ref="BM386" si="6517">E386/E405</f>
        <v>6.5757119060839211E-2</v>
      </c>
      <c r="BN386" s="128">
        <f t="shared" ref="BN386" si="6518">F386/F405</f>
        <v>8.5181355088283728E-2</v>
      </c>
      <c r="BO386" s="129">
        <f t="shared" ref="BO386" si="6519">G386/G405</f>
        <v>4.6569150070365474E-2</v>
      </c>
      <c r="BP386" s="130">
        <f t="shared" ref="BP386" si="6520">H386/H405</f>
        <v>8.5888158735840853E-2</v>
      </c>
      <c r="BQ386" s="131">
        <f t="shared" ref="BQ386" si="6521">I386/I405</f>
        <v>5.1077545642763032E-2</v>
      </c>
      <c r="BR386" s="128">
        <f t="shared" ref="BR386" si="6522">J386/J405</f>
        <v>3.5890457560809663E-2</v>
      </c>
      <c r="BS386" s="129">
        <f t="shared" ref="BS386" si="6523">K386/K405</f>
        <v>0.12087421944692239</v>
      </c>
      <c r="BT386" s="130">
        <f t="shared" ref="BT386" si="6524">L386/L405</f>
        <v>4.237821507993119E-2</v>
      </c>
      <c r="BU386" s="128">
        <f t="shared" ref="BU386" si="6525">M386/M405</f>
        <v>0.14061769828794765</v>
      </c>
      <c r="BV386" s="132">
        <f t="shared" ref="BV386" si="6526">N386/N405</f>
        <v>5.4985734832944284E-2</v>
      </c>
      <c r="BW386" s="133">
        <f t="shared" ref="BW386" si="6527">O386/O405</f>
        <v>9.7843799447370289E-2</v>
      </c>
      <c r="BX386" s="128">
        <f t="shared" ref="BX386" si="6528">P386/P405</f>
        <v>7.2679320333780106E-2</v>
      </c>
      <c r="BY386" s="129">
        <f t="shared" ref="BY386" si="6529">Q386/Q405</f>
        <v>8.8716055892433435E-2</v>
      </c>
      <c r="BZ386" s="130">
        <f t="shared" ref="BZ386" si="6530">R386/R405</f>
        <v>8.4666298952013233E-2</v>
      </c>
      <c r="CA386" s="131">
        <f t="shared" ref="CA386" si="6531">S386/S405</f>
        <v>6.7498337960971419E-2</v>
      </c>
      <c r="CB386" s="128">
        <f t="shared" ref="CB386" si="6532">T386/T405</f>
        <v>3.3904860126337505E-2</v>
      </c>
      <c r="CC386" s="129">
        <f t="shared" ref="CC386" si="6533">U386/U405</f>
        <v>0.16489028213166143</v>
      </c>
      <c r="CD386" s="130">
        <f t="shared" ref="CD386" si="6534">V386/V405</f>
        <v>3.606479839186473E-2</v>
      </c>
      <c r="CE386" s="131">
        <f t="shared" ref="CE386" si="6535">W386/W405</f>
        <v>9.9366643209007746E-2</v>
      </c>
      <c r="CF386" s="128">
        <f t="shared" ref="CF386" si="6536">X386/X405</f>
        <v>6.6836525774603028E-2</v>
      </c>
      <c r="CG386" s="129">
        <f t="shared" ref="CG386" si="6537">Y386/Y405</f>
        <v>0.13707188558524652</v>
      </c>
      <c r="CH386" s="130">
        <f t="shared" ref="CH386" si="6538">Z386/Z405</f>
        <v>7.7878871890515913E-2</v>
      </c>
      <c r="CI386" s="128">
        <f t="shared" ref="CI386" si="6539">AA386/AA405</f>
        <v>6.2860370431385468E-2</v>
      </c>
      <c r="CJ386" s="134">
        <f t="shared" ref="CJ386" si="6540">AB386/AB405</f>
        <v>6.9055276759232606E-2</v>
      </c>
      <c r="CK386" s="135">
        <f t="shared" ref="CK386" si="6541">AC386/AC405</f>
        <v>8.1135291403388168E-2</v>
      </c>
    </row>
    <row r="387" spans="1:89" ht="14.25" thickTop="1" thickBot="1" x14ac:dyDescent="0.25">
      <c r="A387" s="145" t="s">
        <v>22</v>
      </c>
      <c r="B387" s="182">
        <v>1676</v>
      </c>
      <c r="C387" s="183">
        <v>976</v>
      </c>
      <c r="D387" s="184">
        <v>805</v>
      </c>
      <c r="E387" s="185">
        <v>564</v>
      </c>
      <c r="F387" s="182">
        <v>1903</v>
      </c>
      <c r="G387" s="186">
        <v>841</v>
      </c>
      <c r="H387" s="184">
        <v>2632</v>
      </c>
      <c r="I387" s="185">
        <v>1812</v>
      </c>
      <c r="J387" s="182">
        <v>211</v>
      </c>
      <c r="K387" s="186">
        <v>776</v>
      </c>
      <c r="L387" s="184">
        <v>743</v>
      </c>
      <c r="M387" s="182">
        <v>2069</v>
      </c>
      <c r="N387" s="187">
        <v>1878</v>
      </c>
      <c r="O387" s="188">
        <v>3097</v>
      </c>
      <c r="P387" s="182">
        <v>1241</v>
      </c>
      <c r="Q387" s="186">
        <v>1259</v>
      </c>
      <c r="R387" s="184">
        <v>1752</v>
      </c>
      <c r="S387" s="185">
        <v>1288</v>
      </c>
      <c r="T387" s="182">
        <v>226</v>
      </c>
      <c r="U387" s="186">
        <v>585</v>
      </c>
      <c r="V387" s="184">
        <v>795</v>
      </c>
      <c r="W387" s="185">
        <v>2133</v>
      </c>
      <c r="X387" s="182">
        <v>1078</v>
      </c>
      <c r="Y387" s="186">
        <v>827</v>
      </c>
      <c r="Z387" s="184">
        <v>2469</v>
      </c>
      <c r="AA387" s="182">
        <v>1922</v>
      </c>
      <c r="AB387" s="156">
        <f t="shared" si="6404"/>
        <v>17409</v>
      </c>
      <c r="AC387" s="157">
        <f t="shared" si="6405"/>
        <v>18149</v>
      </c>
      <c r="AE387" s="299" t="s">
        <v>0</v>
      </c>
      <c r="AF387" s="301" t="s">
        <v>1</v>
      </c>
      <c r="AG387" s="302"/>
      <c r="AH387" s="301" t="s">
        <v>2</v>
      </c>
      <c r="AI387" s="302"/>
      <c r="AJ387" s="301" t="s">
        <v>3</v>
      </c>
      <c r="AK387" s="302"/>
      <c r="AL387" s="301" t="s">
        <v>4</v>
      </c>
      <c r="AM387" s="302"/>
      <c r="AN387" s="301" t="s">
        <v>5</v>
      </c>
      <c r="AO387" s="302"/>
      <c r="AP387" s="301" t="s">
        <v>6</v>
      </c>
      <c r="AQ387" s="302"/>
      <c r="AR387" s="301" t="s">
        <v>7</v>
      </c>
      <c r="AS387" s="302"/>
      <c r="AT387" s="301" t="s">
        <v>8</v>
      </c>
      <c r="AU387" s="302"/>
      <c r="AV387" s="301" t="s">
        <v>9</v>
      </c>
      <c r="AW387" s="302"/>
      <c r="AX387" s="301" t="s">
        <v>10</v>
      </c>
      <c r="AY387" s="302"/>
      <c r="AZ387" s="301" t="s">
        <v>11</v>
      </c>
      <c r="BA387" s="302"/>
      <c r="BB387" s="301" t="s">
        <v>12</v>
      </c>
      <c r="BC387" s="302"/>
      <c r="BD387" s="304" t="s">
        <v>40</v>
      </c>
      <c r="BE387" s="305"/>
      <c r="BF387" s="306" t="s">
        <v>41</v>
      </c>
      <c r="BG387" s="307"/>
      <c r="BI387" s="145" t="s">
        <v>22</v>
      </c>
      <c r="BJ387" s="128">
        <f>B387/B405</f>
        <v>6.4345222098514218E-2</v>
      </c>
      <c r="BK387" s="129">
        <f t="shared" ref="BK387" si="6542">C387/C405</f>
        <v>3.6267697224183416E-2</v>
      </c>
      <c r="BL387" s="130">
        <f t="shared" ref="BL387" si="6543">D387/D405</f>
        <v>6.2186172267284665E-2</v>
      </c>
      <c r="BM387" s="131">
        <f t="shared" ref="BM387" si="6544">E387/E405</f>
        <v>4.4737050844768776E-2</v>
      </c>
      <c r="BN387" s="128">
        <f t="shared" ref="BN387" si="6545">F387/F405</f>
        <v>7.2886744034624071E-2</v>
      </c>
      <c r="BO387" s="129">
        <f t="shared" ref="BO387" si="6546">G387/G405</f>
        <v>3.5865068872873045E-2</v>
      </c>
      <c r="BP387" s="130">
        <f t="shared" ref="BP387" si="6547">H387/H405</f>
        <v>6.7299087166636837E-2</v>
      </c>
      <c r="BQ387" s="131">
        <f t="shared" ref="BQ387" si="6548">I387/I405</f>
        <v>4.2631281761716544E-2</v>
      </c>
      <c r="BR387" s="128">
        <f t="shared" ref="BR387" si="6549">J387/J405</f>
        <v>3.5890457560809663E-2</v>
      </c>
      <c r="BS387" s="129">
        <f t="shared" ref="BS387" si="6550">K387/K405</f>
        <v>0.11537317870948557</v>
      </c>
      <c r="BT387" s="130">
        <f t="shared" ref="BT387" si="6551">L387/L405</f>
        <v>3.1175261192464231E-2</v>
      </c>
      <c r="BU387" s="128">
        <f t="shared" ref="BU387" si="6552">M387/M405</f>
        <v>8.7896682102043419E-2</v>
      </c>
      <c r="BV387" s="132">
        <f t="shared" ref="BV387" si="6553">N387/N405</f>
        <v>4.4280964844026313E-2</v>
      </c>
      <c r="BW387" s="133">
        <f t="shared" ref="BW387" si="6554">O387/O405</f>
        <v>7.3140778877264251E-2</v>
      </c>
      <c r="BX387" s="128">
        <f t="shared" ref="BX387" si="6555">P387/P405</f>
        <v>5.3655583899001255E-2</v>
      </c>
      <c r="BY387" s="129">
        <f t="shared" ref="BY387" si="6556">Q387/Q405</f>
        <v>5.5321205729853239E-2</v>
      </c>
      <c r="BZ387" s="130">
        <f t="shared" ref="BZ387" si="6557">R387/R405</f>
        <v>6.9025293515089431E-2</v>
      </c>
      <c r="CA387" s="131">
        <f t="shared" ref="CA387" si="6558">S387/S405</f>
        <v>5.0369559266356417E-2</v>
      </c>
      <c r="CB387" s="128">
        <f t="shared" ref="CB387" si="6559">T387/T405</f>
        <v>2.9134974861415495E-2</v>
      </c>
      <c r="CC387" s="129">
        <f t="shared" ref="CC387" si="6560">U387/U405</f>
        <v>7.3354231974921635E-2</v>
      </c>
      <c r="CD387" s="130">
        <f t="shared" ref="CD387" si="6561">V387/V405</f>
        <v>3.133498876670214E-2</v>
      </c>
      <c r="CE387" s="131">
        <f t="shared" ref="CE387" si="6562">W387/W405</f>
        <v>7.5052779732582689E-2</v>
      </c>
      <c r="CF387" s="128">
        <f t="shared" ref="CF387" si="6563">X387/X405</f>
        <v>4.9046817416624963E-2</v>
      </c>
      <c r="CG387" s="129">
        <f t="shared" ref="CG387" si="6564">Y387/Y405</f>
        <v>6.2250658637561157E-2</v>
      </c>
      <c r="CH387" s="130">
        <f t="shared" ref="CH387" si="6565">Z387/Z405</f>
        <v>6.2227486957179223E-2</v>
      </c>
      <c r="CI387" s="128">
        <f t="shared" ref="CI387" si="6566">AA387/AA405</f>
        <v>4.5233108187616201E-2</v>
      </c>
      <c r="CJ387" s="134">
        <f t="shared" ref="CJ387" si="6567">AB387/AB405</f>
        <v>5.4466442239102957E-2</v>
      </c>
      <c r="CK387" s="135">
        <f t="shared" ref="CK387" si="6568">AC387/AC405</f>
        <v>5.6968601194680127E-2</v>
      </c>
    </row>
    <row r="388" spans="1:89" ht="15" thickTop="1" thickBot="1" x14ac:dyDescent="0.3">
      <c r="A388" s="136" t="s">
        <v>23</v>
      </c>
      <c r="B388" s="175">
        <v>1232</v>
      </c>
      <c r="C388" s="176">
        <v>1033</v>
      </c>
      <c r="D388" s="177">
        <v>594</v>
      </c>
      <c r="E388" s="178">
        <v>541</v>
      </c>
      <c r="F388" s="175">
        <v>1350</v>
      </c>
      <c r="G388" s="179">
        <v>737</v>
      </c>
      <c r="H388" s="177">
        <v>1999</v>
      </c>
      <c r="I388" s="178">
        <v>1769</v>
      </c>
      <c r="J388" s="175">
        <v>221</v>
      </c>
      <c r="K388" s="179">
        <v>484</v>
      </c>
      <c r="L388" s="177">
        <v>698</v>
      </c>
      <c r="M388" s="175">
        <v>1440</v>
      </c>
      <c r="N388" s="180">
        <v>1553</v>
      </c>
      <c r="O388" s="181">
        <v>2232</v>
      </c>
      <c r="P388" s="175">
        <v>1042</v>
      </c>
      <c r="Q388" s="179">
        <v>845</v>
      </c>
      <c r="R388" s="177">
        <v>1268</v>
      </c>
      <c r="S388" s="178">
        <v>1063</v>
      </c>
      <c r="T388" s="175">
        <v>288</v>
      </c>
      <c r="U388" s="179">
        <v>301</v>
      </c>
      <c r="V388" s="177">
        <v>633</v>
      </c>
      <c r="W388" s="178">
        <v>1655</v>
      </c>
      <c r="X388" s="175">
        <v>934</v>
      </c>
      <c r="Y388" s="179">
        <v>606</v>
      </c>
      <c r="Z388" s="177">
        <v>2045</v>
      </c>
      <c r="AA388" s="175">
        <v>2142</v>
      </c>
      <c r="AB388" s="156">
        <f t="shared" si="6404"/>
        <v>13857</v>
      </c>
      <c r="AC388" s="157">
        <f t="shared" si="6405"/>
        <v>14848</v>
      </c>
      <c r="AE388" s="300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4.7299113141628595E-2</v>
      </c>
      <c r="BK388" s="129">
        <f t="shared" ref="BK388" si="6569">C388/C405</f>
        <v>3.8385790197317082E-2</v>
      </c>
      <c r="BL388" s="130">
        <f t="shared" ref="BL388" si="6570">D388/D405</f>
        <v>4.5886442641946697E-2</v>
      </c>
      <c r="BM388" s="131">
        <f t="shared" ref="BM388" si="6571">E388/E405</f>
        <v>4.2912667565638135E-2</v>
      </c>
      <c r="BN388" s="128">
        <f t="shared" ref="BN388" si="6572">F388/F405</f>
        <v>5.170630816959669E-2</v>
      </c>
      <c r="BO388" s="129">
        <f t="shared" ref="BO388" si="6573">G388/G405</f>
        <v>3.1429911723314427E-2</v>
      </c>
      <c r="BP388" s="130">
        <f t="shared" ref="BP388" si="6574">H388/H405</f>
        <v>5.1113554424812704E-2</v>
      </c>
      <c r="BQ388" s="131">
        <f t="shared" ref="BQ388" si="6575">I388/I405</f>
        <v>4.1619612271786184E-2</v>
      </c>
      <c r="BR388" s="128">
        <f t="shared" ref="BR388" si="6576">J388/J405</f>
        <v>3.7591427113454666E-2</v>
      </c>
      <c r="BS388" s="129">
        <f t="shared" ref="BS388" si="6577">K388/K405</f>
        <v>7.1959559916741009E-2</v>
      </c>
      <c r="BT388" s="130">
        <f t="shared" ref="BT388" si="6578">L388/L405</f>
        <v>2.9287122896823732E-2</v>
      </c>
      <c r="BU388" s="128">
        <f t="shared" ref="BU388" si="6579">M388/M405</f>
        <v>6.117507115850291E-2</v>
      </c>
      <c r="BV388" s="132">
        <f t="shared" ref="BV388" si="6580">N388/N405</f>
        <v>3.6617858574426447E-2</v>
      </c>
      <c r="BW388" s="133">
        <f t="shared" ref="BW388" si="6581">O388/O405</f>
        <v>5.2712372765274074E-2</v>
      </c>
      <c r="BX388" s="128">
        <f t="shared" ref="BX388" si="6582">P388/P405</f>
        <v>4.5051666738726272E-2</v>
      </c>
      <c r="BY388" s="129">
        <f t="shared" ref="BY388" si="6583">Q388/Q405</f>
        <v>3.7129800509710868E-2</v>
      </c>
      <c r="BZ388" s="130">
        <f t="shared" ref="BZ388" si="6584">R388/R405</f>
        <v>4.9956662201560163E-2</v>
      </c>
      <c r="CA388" s="131">
        <f t="shared" ref="CA388" si="6585">S388/S405</f>
        <v>4.1570529115013098E-2</v>
      </c>
      <c r="CB388" s="128">
        <f t="shared" ref="CB388" si="6586">T388/T405</f>
        <v>3.7127755575609128E-2</v>
      </c>
      <c r="CC388" s="129">
        <f t="shared" ref="CC388" si="6587">U388/U405</f>
        <v>3.7742946708463947E-2</v>
      </c>
      <c r="CD388" s="130">
        <f t="shared" ref="CD388" si="6588">V388/V405</f>
        <v>2.4949745772732648E-2</v>
      </c>
      <c r="CE388" s="131">
        <f t="shared" ref="CE388" si="6589">W388/W405</f>
        <v>5.8233638282899368E-2</v>
      </c>
      <c r="CF388" s="128">
        <f t="shared" ref="CF388" si="6590">X388/X405</f>
        <v>4.2495108967650942E-2</v>
      </c>
      <c r="CG388" s="129">
        <f t="shared" ref="CG388" si="6591">Y388/Y405</f>
        <v>4.5615355664283028E-2</v>
      </c>
      <c r="CH388" s="130">
        <f t="shared" ref="CH388" si="6592">Z388/Z405</f>
        <v>5.1541195150843058E-2</v>
      </c>
      <c r="CI388" s="128">
        <f t="shared" ref="CI388" si="6593">AA388/AA405</f>
        <v>5.0410675201807441E-2</v>
      </c>
      <c r="CJ388" s="134">
        <f t="shared" ref="CJ388" si="6594">AB388/AB405</f>
        <v>4.3353523471035077E-2</v>
      </c>
      <c r="CK388" s="135">
        <f t="shared" ref="CK388" si="6595">AC388/AC405</f>
        <v>4.660696404973335E-2</v>
      </c>
    </row>
    <row r="389" spans="1:89" ht="13.5" thickTop="1" x14ac:dyDescent="0.2">
      <c r="A389" s="145" t="s">
        <v>24</v>
      </c>
      <c r="B389" s="189">
        <v>1135</v>
      </c>
      <c r="C389" s="183">
        <v>969</v>
      </c>
      <c r="D389" s="184">
        <v>556</v>
      </c>
      <c r="E389" s="185">
        <v>481</v>
      </c>
      <c r="F389" s="182">
        <v>1417</v>
      </c>
      <c r="G389" s="186">
        <v>676</v>
      </c>
      <c r="H389" s="184">
        <v>1973</v>
      </c>
      <c r="I389" s="185">
        <v>1630</v>
      </c>
      <c r="J389" s="182">
        <v>283</v>
      </c>
      <c r="K389" s="186">
        <v>308</v>
      </c>
      <c r="L389" s="184">
        <v>670</v>
      </c>
      <c r="M389" s="182">
        <v>1244</v>
      </c>
      <c r="N389" s="187">
        <v>1582</v>
      </c>
      <c r="O389" s="190">
        <v>2141</v>
      </c>
      <c r="P389" s="182">
        <v>995</v>
      </c>
      <c r="Q389" s="186">
        <v>765</v>
      </c>
      <c r="R389" s="184">
        <v>1225</v>
      </c>
      <c r="S389" s="185">
        <v>1009</v>
      </c>
      <c r="T389" s="182">
        <v>237</v>
      </c>
      <c r="U389" s="186">
        <v>284</v>
      </c>
      <c r="V389" s="184">
        <v>694</v>
      </c>
      <c r="W389" s="191">
        <v>1578</v>
      </c>
      <c r="X389" s="182">
        <v>794</v>
      </c>
      <c r="Y389" s="186">
        <v>487</v>
      </c>
      <c r="Z389" s="184">
        <v>2003</v>
      </c>
      <c r="AA389" s="182">
        <v>1883</v>
      </c>
      <c r="AB389" s="156">
        <f t="shared" si="6404"/>
        <v>13564</v>
      </c>
      <c r="AC389" s="157">
        <f t="shared" si="6405"/>
        <v>13455</v>
      </c>
      <c r="AE389" s="235" t="str">
        <f>$AE$17</f>
        <v>17:00 - 17:59</v>
      </c>
      <c r="AF389" s="125">
        <f t="shared" ref="AF389:AU390" si="6596">SUMIF($A$9:$A$32,$AE389,B$381:B$404)</f>
        <v>1339</v>
      </c>
      <c r="AG389" s="172">
        <f t="shared" si="6596"/>
        <v>3453</v>
      </c>
      <c r="AH389" s="126">
        <f t="shared" si="6596"/>
        <v>1225</v>
      </c>
      <c r="AI389" s="166">
        <f t="shared" si="6596"/>
        <v>1116</v>
      </c>
      <c r="AJ389" s="125">
        <f t="shared" si="6596"/>
        <v>1338</v>
      </c>
      <c r="AK389" s="127">
        <f t="shared" si="6596"/>
        <v>2531</v>
      </c>
      <c r="AL389" s="126">
        <f t="shared" si="6596"/>
        <v>2515</v>
      </c>
      <c r="AM389" s="166">
        <f t="shared" si="6596"/>
        <v>4590</v>
      </c>
      <c r="AN389" s="125">
        <f t="shared" si="6596"/>
        <v>994</v>
      </c>
      <c r="AO389" s="127">
        <f t="shared" si="6596"/>
        <v>286</v>
      </c>
      <c r="AP389" s="126">
        <f t="shared" si="6596"/>
        <v>3228</v>
      </c>
      <c r="AQ389" s="125">
        <f t="shared" si="6596"/>
        <v>803</v>
      </c>
      <c r="AR389" s="165">
        <f t="shared" si="6596"/>
        <v>4365</v>
      </c>
      <c r="AS389" s="167">
        <f t="shared" si="6596"/>
        <v>2480</v>
      </c>
      <c r="AT389" s="125">
        <f t="shared" si="6596"/>
        <v>2217</v>
      </c>
      <c r="AU389" s="127">
        <f t="shared" si="6596"/>
        <v>1655</v>
      </c>
      <c r="AV389" s="126">
        <f t="shared" ref="AP389:BE390" si="6597">SUMIF($A$9:$A$32,$AE389,R$381:R$404)</f>
        <v>1681</v>
      </c>
      <c r="AW389" s="166">
        <f t="shared" si="6597"/>
        <v>2393</v>
      </c>
      <c r="AX389" s="125">
        <f t="shared" si="6597"/>
        <v>1209</v>
      </c>
      <c r="AY389" s="127">
        <f t="shared" si="6597"/>
        <v>269</v>
      </c>
      <c r="AZ389" s="126">
        <f t="shared" si="6597"/>
        <v>2938</v>
      </c>
      <c r="BA389" s="166">
        <f t="shared" si="6597"/>
        <v>1484</v>
      </c>
      <c r="BB389" s="125">
        <f t="shared" si="6597"/>
        <v>2333</v>
      </c>
      <c r="BC389" s="127">
        <f t="shared" si="6597"/>
        <v>730</v>
      </c>
      <c r="BD389" s="170">
        <f t="shared" si="6597"/>
        <v>2803</v>
      </c>
      <c r="BE389" s="171">
        <f t="shared" si="6597"/>
        <v>4363</v>
      </c>
      <c r="BF389" s="156">
        <f>AF389+AH389+AJ389+AL389+AN389+AP389+AR389+AT389+AV389+AX389+AZ389+BB389+BD389</f>
        <v>28185</v>
      </c>
      <c r="BG389" s="157">
        <f>AG389+AI389+AK389+AM389+AO389+AQ389+AS389+AU389+AW389+AY389+BA389+BC389+BE389</f>
        <v>26153</v>
      </c>
      <c r="BI389" s="145" t="s">
        <v>24</v>
      </c>
      <c r="BJ389" s="128">
        <f>B389/B405</f>
        <v>4.3575075824471149E-2</v>
      </c>
      <c r="BK389" s="129">
        <f t="shared" ref="BK389" si="6598">C389/C405</f>
        <v>3.6007580543272265E-2</v>
      </c>
      <c r="BL389" s="130">
        <f t="shared" ref="BL389" si="6599">D389/D405</f>
        <v>4.2950946311317108E-2</v>
      </c>
      <c r="BM389" s="131">
        <f t="shared" ref="BM389" si="6600">E389/E405</f>
        <v>3.8153406837471246E-2</v>
      </c>
      <c r="BN389" s="128">
        <f t="shared" ref="BN389" si="6601">F389/F405</f>
        <v>5.4272473093569265E-2</v>
      </c>
      <c r="BO389" s="129">
        <f t="shared" ref="BO389" si="6602">G389/G405</f>
        <v>2.8828521472131007E-2</v>
      </c>
      <c r="BP389" s="130">
        <f t="shared" ref="BP389" si="6603">H389/H405</f>
        <v>5.0448745812984225E-2</v>
      </c>
      <c r="BQ389" s="131">
        <f t="shared" ref="BQ389" si="6604">I389/I405</f>
        <v>3.8349331827592696E-2</v>
      </c>
      <c r="BR389" s="128">
        <f t="shared" ref="BR389" si="6605">J389/J405</f>
        <v>4.8137438339853719E-2</v>
      </c>
      <c r="BS389" s="129">
        <f t="shared" ref="BS389" si="6606">K389/K405</f>
        <v>4.5792447219744278E-2</v>
      </c>
      <c r="BT389" s="130">
        <f t="shared" ref="BT389" si="6607">L389/L405</f>
        <v>2.8112281290647422E-2</v>
      </c>
      <c r="BU389" s="128">
        <f t="shared" ref="BU389" si="6608">M389/M405</f>
        <v>5.2848464250817795E-2</v>
      </c>
      <c r="BV389" s="132">
        <f t="shared" ref="BV389" si="6609">N389/N405</f>
        <v>3.7301643441559972E-2</v>
      </c>
      <c r="BW389" s="133">
        <f t="shared" ref="BW389" si="6610">O389/O405</f>
        <v>5.0563257208983775E-2</v>
      </c>
      <c r="BX389" s="128">
        <f t="shared" ref="BX389" si="6611">P389/P405</f>
        <v>4.3019585801374896E-2</v>
      </c>
      <c r="BY389" s="129">
        <f t="shared" ref="BY389" si="6612">Q389/Q405</f>
        <v>3.3614553124176112E-2</v>
      </c>
      <c r="BZ389" s="130">
        <f t="shared" ref="BZ389" si="6613">R389/R405</f>
        <v>4.8262548262548263E-2</v>
      </c>
      <c r="CA389" s="131">
        <f t="shared" ref="CA389" si="6614">S389/S405</f>
        <v>3.9458761878690705E-2</v>
      </c>
      <c r="CB389" s="128">
        <f t="shared" ref="CB389" si="6615">T389/T405</f>
        <v>3.055304885909501E-2</v>
      </c>
      <c r="CC389" s="129">
        <f t="shared" ref="CC389" si="6616">U389/U405</f>
        <v>3.5611285266457682E-2</v>
      </c>
      <c r="CD389" s="130">
        <f t="shared" ref="CD389" si="6617">V389/V405</f>
        <v>2.735406566552363E-2</v>
      </c>
      <c r="CE389" s="131">
        <f t="shared" ref="CE389" si="6618">W389/W405</f>
        <v>5.5524278676988038E-2</v>
      </c>
      <c r="CF389" s="128">
        <f t="shared" ref="CF389" si="6619">X389/X405</f>
        <v>3.612539242003731E-2</v>
      </c>
      <c r="CG389" s="129">
        <f t="shared" ref="CG389" si="6620">Y389/Y405</f>
        <v>3.6657884832517876E-2</v>
      </c>
      <c r="CH389" s="130">
        <f t="shared" ref="CH389" si="6621">Z389/Z405</f>
        <v>5.0482647377573908E-2</v>
      </c>
      <c r="CI389" s="128">
        <f t="shared" ref="CI389" si="6622">AA389/AA405</f>
        <v>4.4315266762373205E-2</v>
      </c>
      <c r="CJ389" s="134">
        <f t="shared" ref="CJ389" si="6623">AB389/AB405</f>
        <v>4.2436832818151103E-2</v>
      </c>
      <c r="CK389" s="135">
        <f t="shared" ref="CK389" si="6624">AC389/AC405</f>
        <v>4.2234422231220516E-2</v>
      </c>
    </row>
    <row r="390" spans="1:89" x14ac:dyDescent="0.2">
      <c r="A390" s="136" t="s">
        <v>25</v>
      </c>
      <c r="B390" s="192">
        <v>1207</v>
      </c>
      <c r="C390" s="176">
        <v>1116</v>
      </c>
      <c r="D390" s="177">
        <v>556</v>
      </c>
      <c r="E390" s="178">
        <v>507</v>
      </c>
      <c r="F390" s="175">
        <v>1242</v>
      </c>
      <c r="G390" s="179">
        <v>697</v>
      </c>
      <c r="H390" s="177">
        <v>2044</v>
      </c>
      <c r="I390" s="178">
        <v>1723</v>
      </c>
      <c r="J390" s="175">
        <v>280</v>
      </c>
      <c r="K390" s="176">
        <v>285</v>
      </c>
      <c r="L390" s="177">
        <v>609</v>
      </c>
      <c r="M390" s="175">
        <v>1158</v>
      </c>
      <c r="N390" s="180">
        <v>1530</v>
      </c>
      <c r="O390" s="193">
        <v>1913</v>
      </c>
      <c r="P390" s="175">
        <v>884</v>
      </c>
      <c r="Q390" s="176">
        <v>793</v>
      </c>
      <c r="R390" s="177">
        <v>1183</v>
      </c>
      <c r="S390" s="178">
        <v>1056</v>
      </c>
      <c r="T390" s="184">
        <v>194</v>
      </c>
      <c r="U390" s="175">
        <v>274</v>
      </c>
      <c r="V390" s="177">
        <v>640</v>
      </c>
      <c r="W390" s="194">
        <v>1455</v>
      </c>
      <c r="X390" s="175">
        <v>843</v>
      </c>
      <c r="Y390" s="179">
        <v>425</v>
      </c>
      <c r="Z390" s="177">
        <v>1984</v>
      </c>
      <c r="AA390" s="175">
        <v>1932</v>
      </c>
      <c r="AB390" s="156">
        <f t="shared" si="6404"/>
        <v>13196</v>
      </c>
      <c r="AC390" s="157">
        <f t="shared" si="6405"/>
        <v>13334</v>
      </c>
      <c r="AE390" s="237" t="str">
        <f>$AE$18</f>
        <v>18:00 - 18:59</v>
      </c>
      <c r="AF390" s="125">
        <f t="shared" si="6596"/>
        <v>1537</v>
      </c>
      <c r="AG390" s="176">
        <f t="shared" si="6596"/>
        <v>3651</v>
      </c>
      <c r="AH390" s="177">
        <f t="shared" si="6596"/>
        <v>911</v>
      </c>
      <c r="AI390" s="178">
        <f t="shared" si="6596"/>
        <v>1345</v>
      </c>
      <c r="AJ390" s="238">
        <f t="shared" si="6596"/>
        <v>1195</v>
      </c>
      <c r="AK390" s="179">
        <f t="shared" si="6596"/>
        <v>2702</v>
      </c>
      <c r="AL390" s="177">
        <f t="shared" si="6596"/>
        <v>2357</v>
      </c>
      <c r="AM390" s="178">
        <f t="shared" si="6596"/>
        <v>5039</v>
      </c>
      <c r="AN390" s="238">
        <f t="shared" si="6596"/>
        <v>657</v>
      </c>
      <c r="AO390" s="179">
        <f t="shared" si="6596"/>
        <v>298</v>
      </c>
      <c r="AP390" s="177">
        <f t="shared" si="6597"/>
        <v>3278</v>
      </c>
      <c r="AQ390" s="238">
        <f t="shared" si="6597"/>
        <v>854</v>
      </c>
      <c r="AR390" s="180">
        <f t="shared" si="6597"/>
        <v>4262</v>
      </c>
      <c r="AS390" s="181">
        <f t="shared" si="6597"/>
        <v>2615</v>
      </c>
      <c r="AT390" s="238">
        <f t="shared" si="6597"/>
        <v>2093</v>
      </c>
      <c r="AU390" s="179">
        <f t="shared" si="6597"/>
        <v>1995</v>
      </c>
      <c r="AV390" s="177">
        <f t="shared" si="6597"/>
        <v>1775</v>
      </c>
      <c r="AW390" s="178">
        <f t="shared" si="6597"/>
        <v>2681</v>
      </c>
      <c r="AX390" s="238">
        <f t="shared" si="6597"/>
        <v>1398</v>
      </c>
      <c r="AY390" s="179">
        <f t="shared" si="6597"/>
        <v>253</v>
      </c>
      <c r="AZ390" s="177">
        <f t="shared" si="6597"/>
        <v>3709</v>
      </c>
      <c r="BA390" s="178">
        <f t="shared" si="6597"/>
        <v>1640</v>
      </c>
      <c r="BB390" s="238">
        <f t="shared" si="6597"/>
        <v>2378</v>
      </c>
      <c r="BC390" s="179">
        <f t="shared" si="6597"/>
        <v>870</v>
      </c>
      <c r="BD390" s="177">
        <f t="shared" si="6597"/>
        <v>2696</v>
      </c>
      <c r="BE390" s="238">
        <f t="shared" si="6597"/>
        <v>4696</v>
      </c>
      <c r="BF390" s="158">
        <f>SUM(AF390,AH390,AJ390,AL390,AN390,AP390,AR390,AT390,AV390,AX390,AZ390,BB390,BD390)</f>
        <v>28246</v>
      </c>
      <c r="BG390" s="159">
        <f>SUM(AG390,AI390,AK390,AM390,AO390,AQ390,AS390,AU390,AW390,AY390,BA390,BC390,BE390)</f>
        <v>28639</v>
      </c>
      <c r="BI390" s="136" t="s">
        <v>25</v>
      </c>
      <c r="BJ390" s="128">
        <f>B390/B405</f>
        <v>4.6339309709371522E-2</v>
      </c>
      <c r="BK390" s="129">
        <f t="shared" ref="BK390" si="6625">C390/C405</f>
        <v>4.1470030842406448E-2</v>
      </c>
      <c r="BL390" s="130">
        <f t="shared" ref="BL390" si="6626">D390/D405</f>
        <v>4.2950946311317108E-2</v>
      </c>
      <c r="BM390" s="131">
        <f t="shared" ref="BM390" si="6627">E390/E405</f>
        <v>4.0215753153010229E-2</v>
      </c>
      <c r="BN390" s="128">
        <f t="shared" ref="BN390" si="6628">F390/F405</f>
        <v>4.7569803516028956E-2</v>
      </c>
      <c r="BO390" s="129">
        <f t="shared" ref="BO390" si="6629">G390/G405</f>
        <v>2.9724082050407268E-2</v>
      </c>
      <c r="BP390" s="130">
        <f t="shared" ref="BP390" si="6630">H390/H405</f>
        <v>5.2264184714515841E-2</v>
      </c>
      <c r="BQ390" s="131">
        <f t="shared" ref="BQ390" si="6631">I390/I405</f>
        <v>4.0537361189535104E-2</v>
      </c>
      <c r="BR390" s="128">
        <f t="shared" ref="BR390" si="6632">J390/J405</f>
        <v>4.7627147474060216E-2</v>
      </c>
      <c r="BS390" s="129">
        <f t="shared" ref="BS390" si="6633">K390/K405</f>
        <v>4.2372881355932202E-2</v>
      </c>
      <c r="BT390" s="130">
        <f t="shared" ref="BT390" si="6634">L390/L405</f>
        <v>2.5552804934334747E-2</v>
      </c>
      <c r="BU390" s="128">
        <f t="shared" ref="BU390" si="6635">M390/M405</f>
        <v>4.9194953056629423E-2</v>
      </c>
      <c r="BV390" s="132">
        <f t="shared" ref="BV390" si="6636">N390/N405</f>
        <v>3.6075546438423992E-2</v>
      </c>
      <c r="BW390" s="133">
        <f t="shared" ref="BW390" si="6637">O390/O405</f>
        <v>4.5178659991025674E-2</v>
      </c>
      <c r="BX390" s="128">
        <f t="shared" ref="BX390" si="6638">P390/P405</f>
        <v>3.8220415928055688E-2</v>
      </c>
      <c r="BY390" s="129">
        <f t="shared" ref="BY390" si="6639">Q390/Q405</f>
        <v>3.4844889709113279E-2</v>
      </c>
      <c r="BZ390" s="130">
        <f t="shared" ref="BZ390" si="6640">R390/R405</f>
        <v>4.6607832322118035E-2</v>
      </c>
      <c r="CA390" s="131">
        <f t="shared" ref="CA390" si="6641">S390/S405</f>
        <v>4.1296781510304643E-2</v>
      </c>
      <c r="CB390" s="128">
        <f t="shared" ref="CB390" si="6642">T390/T405</f>
        <v>2.5009668686347814E-2</v>
      </c>
      <c r="CC390" s="129">
        <f t="shared" ref="CC390" si="6643">U390/U405</f>
        <v>3.4357366771159872E-2</v>
      </c>
      <c r="CD390" s="130">
        <f t="shared" ref="CD390" si="6644">V390/V405</f>
        <v>2.5225651334200464E-2</v>
      </c>
      <c r="CE390" s="131">
        <f t="shared" ref="CE390" si="6645">W390/W405</f>
        <v>5.1196340605207599E-2</v>
      </c>
      <c r="CF390" s="128">
        <f t="shared" ref="CF390" si="6646">X390/X405</f>
        <v>3.8354793211702078E-2</v>
      </c>
      <c r="CG390" s="129">
        <f t="shared" ref="CG390" si="6647">Y390/Y405</f>
        <v>3.1990967256304105E-2</v>
      </c>
      <c r="CH390" s="130">
        <f t="shared" ref="CH390" si="6648">Z390/Z405</f>
        <v>5.0003780527761672E-2</v>
      </c>
      <c r="CI390" s="128">
        <f t="shared" ref="CI390" si="6649">AA390/AA405</f>
        <v>4.546845214280671E-2</v>
      </c>
      <c r="CJ390" s="134">
        <f t="shared" ref="CJ390" si="6650">AB390/AB405</f>
        <v>4.1285494387225147E-2</v>
      </c>
      <c r="CK390" s="135">
        <f t="shared" ref="CK390" si="6651">AC390/AC405</f>
        <v>4.1854610630330309E-2</v>
      </c>
    </row>
    <row r="391" spans="1:89" ht="13.5" thickBot="1" x14ac:dyDescent="0.25">
      <c r="A391" s="145" t="s">
        <v>26</v>
      </c>
      <c r="B391" s="189">
        <v>1017</v>
      </c>
      <c r="C391" s="183">
        <v>884</v>
      </c>
      <c r="D391" s="184">
        <v>478</v>
      </c>
      <c r="E391" s="185">
        <v>453</v>
      </c>
      <c r="F391" s="182">
        <v>980</v>
      </c>
      <c r="G391" s="186">
        <v>593</v>
      </c>
      <c r="H391" s="184">
        <v>1696</v>
      </c>
      <c r="I391" s="185">
        <v>1384</v>
      </c>
      <c r="J391" s="182">
        <v>117</v>
      </c>
      <c r="K391" s="183">
        <v>218</v>
      </c>
      <c r="L391" s="184">
        <v>447</v>
      </c>
      <c r="M391" s="182">
        <v>1041</v>
      </c>
      <c r="N391" s="187">
        <v>984</v>
      </c>
      <c r="O391" s="190">
        <v>1628</v>
      </c>
      <c r="P391" s="182">
        <v>692</v>
      </c>
      <c r="Q391" s="183">
        <v>809</v>
      </c>
      <c r="R391" s="184">
        <v>981</v>
      </c>
      <c r="S391" s="185">
        <v>858</v>
      </c>
      <c r="T391" s="182">
        <v>224</v>
      </c>
      <c r="U391" s="186">
        <v>215</v>
      </c>
      <c r="V391" s="184">
        <v>773</v>
      </c>
      <c r="W391" s="191">
        <v>1033</v>
      </c>
      <c r="X391" s="182">
        <v>787</v>
      </c>
      <c r="Y391" s="186">
        <v>414</v>
      </c>
      <c r="Z391" s="184">
        <v>1843</v>
      </c>
      <c r="AA391" s="182">
        <v>1613</v>
      </c>
      <c r="AB391" s="156">
        <f t="shared" si="6404"/>
        <v>11019</v>
      </c>
      <c r="AC391" s="157">
        <f t="shared" si="6405"/>
        <v>11143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3.9044803624217757E-2</v>
      </c>
      <c r="BK391" s="129">
        <f t="shared" ref="BK391" si="6652">C391/C405</f>
        <v>3.2849020846494E-2</v>
      </c>
      <c r="BL391" s="130">
        <f t="shared" ref="BL391" si="6653">D391/D405</f>
        <v>3.6925453843182694E-2</v>
      </c>
      <c r="BM391" s="131">
        <f t="shared" ref="BM391" si="6654">E391/E405</f>
        <v>3.5932418497660032E-2</v>
      </c>
      <c r="BN391" s="128">
        <f t="shared" ref="BN391" si="6655">F391/F405</f>
        <v>3.7534949634225746E-2</v>
      </c>
      <c r="BO391" s="129">
        <f t="shared" ref="BO391" si="6656">G391/G405</f>
        <v>2.528892490084865E-2</v>
      </c>
      <c r="BP391" s="130">
        <f t="shared" ref="BP391" si="6657">H391/H405</f>
        <v>4.3365977140811578E-2</v>
      </c>
      <c r="BQ391" s="131">
        <f t="shared" ref="BQ391" si="6658">I391/I405</f>
        <v>3.2561641257293432E-2</v>
      </c>
      <c r="BR391" s="128">
        <f t="shared" ref="BR391" si="6659">J391/J405</f>
        <v>1.9901343765946589E-2</v>
      </c>
      <c r="BS391" s="129">
        <f t="shared" ref="BS391" si="6660">K391/K405</f>
        <v>3.2411537317870949E-2</v>
      </c>
      <c r="BT391" s="130">
        <f t="shared" ref="BT391" si="6661">L391/L405</f>
        <v>1.8755507070028953E-2</v>
      </c>
      <c r="BU391" s="128">
        <f t="shared" ref="BU391" si="6662">M391/M405</f>
        <v>4.4224478525001061E-2</v>
      </c>
      <c r="BV391" s="132">
        <f t="shared" ref="BV391" si="6663">N391/N405</f>
        <v>2.3201527905496216E-2</v>
      </c>
      <c r="BW391" s="133">
        <f t="shared" ref="BW391" si="6664">O391/O405</f>
        <v>3.8447913468578045E-2</v>
      </c>
      <c r="BX391" s="128">
        <f t="shared" ref="BX391" si="6665">P391/P405</f>
        <v>2.9919149120152189E-2</v>
      </c>
      <c r="BY391" s="129">
        <f t="shared" ref="BY391" si="6666">Q391/Q405</f>
        <v>3.5547939186220227E-2</v>
      </c>
      <c r="BZ391" s="130">
        <f t="shared" ref="BZ391" si="6667">R391/R405</f>
        <v>3.8649436608620281E-2</v>
      </c>
      <c r="CA391" s="131">
        <f t="shared" ref="CA391" si="6668">S391/S405</f>
        <v>3.3553634977122521E-2</v>
      </c>
      <c r="CB391" s="128">
        <f t="shared" ref="CB391" si="6669">T391/T405</f>
        <v>2.8877143225473766E-2</v>
      </c>
      <c r="CC391" s="129">
        <f t="shared" ref="CC391" si="6670">U391/U405</f>
        <v>2.6959247648902823E-2</v>
      </c>
      <c r="CD391" s="130">
        <f t="shared" ref="CD391" si="6671">V391/V405</f>
        <v>3.0467857002089E-2</v>
      </c>
      <c r="CE391" s="131">
        <f t="shared" ref="CE391" si="6672">W391/W405</f>
        <v>3.6347642505277972E-2</v>
      </c>
      <c r="CF391" s="128">
        <f t="shared" ref="CF391" si="6673">X391/X405</f>
        <v>3.5806906592656625E-2</v>
      </c>
      <c r="CG391" s="129">
        <f t="shared" ref="CG391" si="6674">Y391/Y405</f>
        <v>3.116296575084682E-2</v>
      </c>
      <c r="CH391" s="130">
        <f t="shared" ref="CH391" si="6675">Z391/Z405</f>
        <v>4.6450084431786678E-2</v>
      </c>
      <c r="CI391" s="128">
        <f t="shared" ref="CI391" si="6676">AA391/AA405</f>
        <v>3.7960979972229414E-2</v>
      </c>
      <c r="CJ391" s="134">
        <f t="shared" ref="CJ391" si="6677">AB391/AB405</f>
        <v>3.4474451549926788E-2</v>
      </c>
      <c r="CK391" s="135">
        <f t="shared" ref="CK391" si="6678">AC391/AC405</f>
        <v>3.4977195609252339E-2</v>
      </c>
    </row>
    <row r="392" spans="1:89" ht="14.25" thickTop="1" thickBot="1" x14ac:dyDescent="0.25">
      <c r="A392" s="136" t="s">
        <v>27</v>
      </c>
      <c r="B392" s="192">
        <v>791</v>
      </c>
      <c r="C392" s="176">
        <v>1177</v>
      </c>
      <c r="D392" s="177">
        <v>396</v>
      </c>
      <c r="E392" s="178">
        <v>525</v>
      </c>
      <c r="F392" s="175">
        <v>623</v>
      </c>
      <c r="G392" s="179">
        <v>911</v>
      </c>
      <c r="H392" s="177">
        <v>1626</v>
      </c>
      <c r="I392" s="178">
        <v>1781</v>
      </c>
      <c r="J392" s="175">
        <v>305</v>
      </c>
      <c r="K392" s="176">
        <v>228</v>
      </c>
      <c r="L392" s="177">
        <v>1074</v>
      </c>
      <c r="M392" s="175">
        <v>764</v>
      </c>
      <c r="N392" s="180">
        <v>1693</v>
      </c>
      <c r="O392" s="193">
        <v>1499</v>
      </c>
      <c r="P392" s="175">
        <v>1067</v>
      </c>
      <c r="Q392" s="176">
        <v>734</v>
      </c>
      <c r="R392" s="177">
        <v>1144</v>
      </c>
      <c r="S392" s="178">
        <v>941</v>
      </c>
      <c r="T392" s="175">
        <v>266</v>
      </c>
      <c r="U392" s="179">
        <v>196</v>
      </c>
      <c r="V392" s="177">
        <v>969</v>
      </c>
      <c r="W392" s="194">
        <v>1114</v>
      </c>
      <c r="X392" s="175">
        <v>767</v>
      </c>
      <c r="Y392" s="179">
        <v>367</v>
      </c>
      <c r="Z392" s="177">
        <v>1886</v>
      </c>
      <c r="AA392" s="175">
        <v>1837</v>
      </c>
      <c r="AB392" s="156">
        <f t="shared" si="6404"/>
        <v>12607</v>
      </c>
      <c r="AC392" s="157">
        <f t="shared" si="6405"/>
        <v>12074</v>
      </c>
      <c r="AE392" s="229" t="s">
        <v>13</v>
      </c>
      <c r="AF392" s="20">
        <f t="shared" ref="AF392:BG392" si="6679">SUM(AF389:AF391)</f>
        <v>2876</v>
      </c>
      <c r="AG392" s="21">
        <f t="shared" si="6679"/>
        <v>7104</v>
      </c>
      <c r="AH392" s="20">
        <f t="shared" si="6679"/>
        <v>2136</v>
      </c>
      <c r="AI392" s="21">
        <f t="shared" si="6679"/>
        <v>2461</v>
      </c>
      <c r="AJ392" s="20">
        <f t="shared" si="6679"/>
        <v>2533</v>
      </c>
      <c r="AK392" s="21">
        <f t="shared" si="6679"/>
        <v>5233</v>
      </c>
      <c r="AL392" s="20">
        <f t="shared" si="6679"/>
        <v>4872</v>
      </c>
      <c r="AM392" s="21">
        <f t="shared" si="6679"/>
        <v>9629</v>
      </c>
      <c r="AN392" s="20">
        <f t="shared" si="6679"/>
        <v>1651</v>
      </c>
      <c r="AO392" s="21">
        <f t="shared" si="6679"/>
        <v>584</v>
      </c>
      <c r="AP392" s="20">
        <f t="shared" si="6679"/>
        <v>6506</v>
      </c>
      <c r="AQ392" s="21">
        <f t="shared" si="6679"/>
        <v>1657</v>
      </c>
      <c r="AR392" s="20">
        <f t="shared" si="6679"/>
        <v>8627</v>
      </c>
      <c r="AS392" s="21">
        <f t="shared" si="6679"/>
        <v>5095</v>
      </c>
      <c r="AT392" s="20">
        <f t="shared" si="6679"/>
        <v>4310</v>
      </c>
      <c r="AU392" s="21">
        <f t="shared" si="6679"/>
        <v>3650</v>
      </c>
      <c r="AV392" s="20">
        <f t="shared" si="6679"/>
        <v>3456</v>
      </c>
      <c r="AW392" s="21">
        <f t="shared" si="6679"/>
        <v>5074</v>
      </c>
      <c r="AX392" s="20">
        <f t="shared" si="6679"/>
        <v>2607</v>
      </c>
      <c r="AY392" s="21">
        <f t="shared" si="6679"/>
        <v>522</v>
      </c>
      <c r="AZ392" s="20">
        <f t="shared" si="6679"/>
        <v>6647</v>
      </c>
      <c r="BA392" s="21">
        <f t="shared" si="6679"/>
        <v>3124</v>
      </c>
      <c r="BB392" s="20">
        <f t="shared" si="6679"/>
        <v>4711</v>
      </c>
      <c r="BC392" s="21">
        <f t="shared" si="6679"/>
        <v>1600</v>
      </c>
      <c r="BD392" s="20">
        <f t="shared" si="6679"/>
        <v>5499</v>
      </c>
      <c r="BE392" s="21">
        <f t="shared" si="6679"/>
        <v>9059</v>
      </c>
      <c r="BF392" s="160">
        <f t="shared" si="6679"/>
        <v>56431</v>
      </c>
      <c r="BG392" s="161">
        <f t="shared" si="6679"/>
        <v>54792</v>
      </c>
      <c r="BI392" s="136" t="s">
        <v>27</v>
      </c>
      <c r="BJ392" s="128">
        <f>B392/B405</f>
        <v>3.0368180596613812E-2</v>
      </c>
      <c r="BK392" s="129">
        <f t="shared" ref="BK392" si="6680">C392/C405</f>
        <v>4.3736761918917913E-2</v>
      </c>
      <c r="BL392" s="130">
        <f t="shared" ref="BL392" si="6681">D392/D405</f>
        <v>3.0590961761297799E-2</v>
      </c>
      <c r="BM392" s="131">
        <f t="shared" ref="BM392" si="6682">E392/E405</f>
        <v>4.1643531371460298E-2</v>
      </c>
      <c r="BN392" s="128">
        <f t="shared" ref="BN392" si="6683">F392/F405</f>
        <v>2.386150369604351E-2</v>
      </c>
      <c r="BO392" s="129">
        <f t="shared" ref="BO392" si="6684">G392/G405</f>
        <v>3.8850270800460572E-2</v>
      </c>
      <c r="BP392" s="130">
        <f t="shared" ref="BP392" si="6685">H392/H405</f>
        <v>4.1576107801273361E-2</v>
      </c>
      <c r="BQ392" s="131">
        <f t="shared" ref="BQ392" si="6686">I392/I405</f>
        <v>4.1901938641069073E-2</v>
      </c>
      <c r="BR392" s="128">
        <f t="shared" ref="BR392" si="6687">J392/J405</f>
        <v>5.1879571355672734E-2</v>
      </c>
      <c r="BS392" s="129">
        <f t="shared" ref="BS392" si="6688">K392/K405</f>
        <v>3.3898305084745763E-2</v>
      </c>
      <c r="BT392" s="130">
        <f t="shared" ref="BT392" si="6689">L392/L405</f>
        <v>4.5063567322619895E-2</v>
      </c>
      <c r="BU392" s="128">
        <f t="shared" ref="BU392" si="6690">M392/M405</f>
        <v>3.2456773864650158E-2</v>
      </c>
      <c r="BV392" s="132">
        <f t="shared" ref="BV392" si="6691">N392/N405</f>
        <v>3.9918888967484849E-2</v>
      </c>
      <c r="BW392" s="133">
        <f t="shared" ref="BW392" si="6692">O392/O405</f>
        <v>3.5401365042628058E-2</v>
      </c>
      <c r="BX392" s="128">
        <f t="shared" ref="BX392" si="6693">P392/P405</f>
        <v>4.6132560854338707E-2</v>
      </c>
      <c r="BY392" s="129">
        <f t="shared" ref="BY392" si="6694">Q392/Q405</f>
        <v>3.2252394762281394E-2</v>
      </c>
      <c r="BZ392" s="130">
        <f t="shared" ref="BZ392" si="6695">R392/R405</f>
        <v>4.5071310377432824E-2</v>
      </c>
      <c r="CA392" s="131">
        <f t="shared" ref="CA392" si="6696">S392/S405</f>
        <v>3.6799499432951389E-2</v>
      </c>
      <c r="CB392" s="128">
        <f t="shared" ref="CB392" si="6697">T392/T405</f>
        <v>3.42916075802501E-2</v>
      </c>
      <c r="CC392" s="129">
        <f t="shared" ref="CC392" si="6698">U392/U405</f>
        <v>2.4576802507836989E-2</v>
      </c>
      <c r="CD392" s="130">
        <f t="shared" ref="CD392" si="6699">V392/V405</f>
        <v>3.8193212723187889E-2</v>
      </c>
      <c r="CE392" s="131">
        <f t="shared" ref="CE392" si="6700">W392/W405</f>
        <v>3.9197748064743139E-2</v>
      </c>
      <c r="CF392" s="128">
        <f t="shared" ref="CF392" si="6701">X392/X405</f>
        <v>3.4896947085854682E-2</v>
      </c>
      <c r="CG392" s="129">
        <f t="shared" ref="CG392" si="6702">Y392/Y405</f>
        <v>2.7625141136620249E-2</v>
      </c>
      <c r="CH392" s="130">
        <f t="shared" ref="CH392" si="6703">Z392/Z405</f>
        <v>4.7533835723466998E-2</v>
      </c>
      <c r="CI392" s="128">
        <f t="shared" ref="CI392" si="6704">AA392/AA405</f>
        <v>4.3232684568496861E-2</v>
      </c>
      <c r="CJ392" s="134">
        <f t="shared" ref="CJ392" si="6705">AB392/AB405</f>
        <v>3.9442727170335513E-2</v>
      </c>
      <c r="CK392" s="135">
        <f t="shared" ref="CK392" si="6706">AC392/AC405</f>
        <v>3.7899547678911669E-2</v>
      </c>
    </row>
    <row r="393" spans="1:89" ht="13.5" thickTop="1" x14ac:dyDescent="0.2">
      <c r="A393" s="145" t="s">
        <v>28</v>
      </c>
      <c r="B393" s="189">
        <v>979</v>
      </c>
      <c r="C393" s="183">
        <v>1552</v>
      </c>
      <c r="D393" s="184">
        <v>545</v>
      </c>
      <c r="E393" s="185">
        <v>625</v>
      </c>
      <c r="F393" s="182">
        <v>928</v>
      </c>
      <c r="G393" s="186">
        <v>1370</v>
      </c>
      <c r="H393" s="184">
        <v>1822</v>
      </c>
      <c r="I393" s="185">
        <v>2445</v>
      </c>
      <c r="J393" s="182">
        <v>389</v>
      </c>
      <c r="K393" s="183">
        <v>206</v>
      </c>
      <c r="L393" s="184">
        <v>1544</v>
      </c>
      <c r="M393" s="182">
        <v>751</v>
      </c>
      <c r="N393" s="187">
        <v>2561</v>
      </c>
      <c r="O393" s="190">
        <v>1575</v>
      </c>
      <c r="P393" s="182">
        <v>1273</v>
      </c>
      <c r="Q393" s="183">
        <v>874</v>
      </c>
      <c r="R393" s="184">
        <v>1174</v>
      </c>
      <c r="S393" s="185">
        <v>1350</v>
      </c>
      <c r="T393" s="182">
        <v>415</v>
      </c>
      <c r="U393" s="186">
        <v>186</v>
      </c>
      <c r="V393" s="184">
        <v>1535</v>
      </c>
      <c r="W393" s="191">
        <v>1151</v>
      </c>
      <c r="X393" s="182">
        <v>1117</v>
      </c>
      <c r="Y393" s="186">
        <v>418</v>
      </c>
      <c r="Z393" s="184">
        <v>1900</v>
      </c>
      <c r="AA393" s="182">
        <v>2443</v>
      </c>
      <c r="AB393" s="156">
        <f t="shared" si="6404"/>
        <v>16182</v>
      </c>
      <c r="AC393" s="157">
        <f t="shared" si="6405"/>
        <v>14946</v>
      </c>
      <c r="BI393" s="145" t="s">
        <v>28</v>
      </c>
      <c r="BJ393" s="128">
        <f>B393/B405</f>
        <v>3.7585902407187011E-2</v>
      </c>
      <c r="BK393" s="129">
        <f t="shared" ref="BK393" si="6707">C393/C405</f>
        <v>5.7671584110586746E-2</v>
      </c>
      <c r="BL393" s="130">
        <f t="shared" ref="BL393" si="6708">D393/D405</f>
        <v>4.2101197373503284E-2</v>
      </c>
      <c r="BM393" s="131">
        <f t="shared" ref="BM393" si="6709">E393/E405</f>
        <v>4.9575632585071784E-2</v>
      </c>
      <c r="BN393" s="128">
        <f t="shared" ref="BN393" si="6710">F393/F405</f>
        <v>3.5543299245470908E-2</v>
      </c>
      <c r="BO393" s="129">
        <f t="shared" ref="BO393" si="6711">G393/G405</f>
        <v>5.8424666297070237E-2</v>
      </c>
      <c r="BP393" s="130">
        <f t="shared" ref="BP393" si="6712">H393/H405</f>
        <v>4.6587741951980365E-2</v>
      </c>
      <c r="BQ393" s="131">
        <f t="shared" ref="BQ393" si="6713">I393/I405</f>
        <v>5.7523997741389048E-2</v>
      </c>
      <c r="BR393" s="128">
        <f t="shared" ref="BR393" si="6714">J393/J405</f>
        <v>6.6167715597890794E-2</v>
      </c>
      <c r="BS393" s="129">
        <f t="shared" ref="BS393" si="6715">K393/K405</f>
        <v>3.0627415997621171E-2</v>
      </c>
      <c r="BT393" s="130">
        <f t="shared" ref="BT393" si="6716">L393/L405</f>
        <v>6.4784122854865109E-2</v>
      </c>
      <c r="BU393" s="128">
        <f t="shared" ref="BU393" si="6717">M393/M405</f>
        <v>3.1904498916691448E-2</v>
      </c>
      <c r="BV393" s="132">
        <f t="shared" ref="BV393" si="6718">N393/N405</f>
        <v>6.0385277404446956E-2</v>
      </c>
      <c r="BW393" s="133">
        <f t="shared" ref="BW393" si="6719">O393/O405</f>
        <v>3.7196230781947427E-2</v>
      </c>
      <c r="BX393" s="128">
        <f t="shared" ref="BX393" si="6720">P393/P405</f>
        <v>5.5039128366985171E-2</v>
      </c>
      <c r="BY393" s="129">
        <f t="shared" ref="BY393" si="6721">Q393/Q405</f>
        <v>3.8404077686967221E-2</v>
      </c>
      <c r="BZ393" s="130">
        <f t="shared" ref="BZ393" si="6722">R393/R405</f>
        <v>4.6253250334882985E-2</v>
      </c>
      <c r="CA393" s="131">
        <f t="shared" ref="CA393" si="6723">S393/S405</f>
        <v>5.2794180908059915E-2</v>
      </c>
      <c r="CB393" s="128">
        <f t="shared" ref="CB393" si="6724">T393/T405</f>
        <v>5.3500064457908988E-2</v>
      </c>
      <c r="CC393" s="129">
        <f t="shared" ref="CC393" si="6725">U393/U405</f>
        <v>2.3322884012539184E-2</v>
      </c>
      <c r="CD393" s="130">
        <f t="shared" ref="CD393" si="6726">V393/V405</f>
        <v>6.0502148121871428E-2</v>
      </c>
      <c r="CE393" s="131">
        <f t="shared" ref="CE393" si="6727">W393/W405</f>
        <v>4.0499648135116112E-2</v>
      </c>
      <c r="CF393" s="128">
        <f t="shared" ref="CF393" si="6728">X393/X405</f>
        <v>5.0821238454888756E-2</v>
      </c>
      <c r="CG393" s="129">
        <f t="shared" ref="CG393" si="6729">Y393/Y405</f>
        <v>3.1464057207376737E-2</v>
      </c>
      <c r="CH393" s="130">
        <f t="shared" ref="CH393" si="6730">Z393/Z405</f>
        <v>4.7886684981223379E-2</v>
      </c>
      <c r="CI393" s="128">
        <f t="shared" ref="CI393" si="6731">AA393/AA405</f>
        <v>5.749452825304182E-2</v>
      </c>
      <c r="CJ393" s="134">
        <f t="shared" ref="CJ393" si="6732">AB393/AB405</f>
        <v>5.0627604590336266E-2</v>
      </c>
      <c r="CK393" s="135">
        <f t="shared" ref="CK393" si="6733">AC393/AC405</f>
        <v>4.6914580057065905E-2</v>
      </c>
    </row>
    <row r="394" spans="1:89" x14ac:dyDescent="0.2">
      <c r="A394" s="136" t="s">
        <v>29</v>
      </c>
      <c r="B394" s="192">
        <v>1069</v>
      </c>
      <c r="C394" s="176">
        <v>2259</v>
      </c>
      <c r="D394" s="177">
        <v>954</v>
      </c>
      <c r="E394" s="178">
        <v>754</v>
      </c>
      <c r="F394" s="175">
        <v>1274</v>
      </c>
      <c r="G394" s="179">
        <v>2029</v>
      </c>
      <c r="H394" s="177">
        <v>2054</v>
      </c>
      <c r="I394" s="178">
        <v>3329</v>
      </c>
      <c r="J394" s="175">
        <v>559</v>
      </c>
      <c r="K394" s="176">
        <v>212</v>
      </c>
      <c r="L394" s="177">
        <v>2203</v>
      </c>
      <c r="M394" s="175">
        <v>729</v>
      </c>
      <c r="N394" s="180">
        <v>3051</v>
      </c>
      <c r="O394" s="193">
        <v>2072</v>
      </c>
      <c r="P394" s="175">
        <v>1724</v>
      </c>
      <c r="Q394" s="176">
        <v>1154</v>
      </c>
      <c r="R394" s="177">
        <v>1415</v>
      </c>
      <c r="S394" s="178">
        <v>1843</v>
      </c>
      <c r="T394" s="175">
        <v>971</v>
      </c>
      <c r="U394" s="179">
        <v>166</v>
      </c>
      <c r="V394" s="177">
        <v>2127</v>
      </c>
      <c r="W394" s="194">
        <v>1317</v>
      </c>
      <c r="X394" s="175">
        <v>1670</v>
      </c>
      <c r="Y394" s="179">
        <v>551</v>
      </c>
      <c r="Z394" s="177">
        <v>2241</v>
      </c>
      <c r="AA394" s="175">
        <v>3204</v>
      </c>
      <c r="AB394" s="156">
        <f t="shared" si="6404"/>
        <v>21312</v>
      </c>
      <c r="AC394" s="157">
        <f t="shared" si="6405"/>
        <v>19619</v>
      </c>
      <c r="BI394" s="136" t="s">
        <v>29</v>
      </c>
      <c r="BJ394" s="128">
        <f>B394/B405</f>
        <v>4.1041194763312472E-2</v>
      </c>
      <c r="BK394" s="129">
        <f t="shared" ref="BK394" si="6734">C394/C405</f>
        <v>8.3943368882613056E-2</v>
      </c>
      <c r="BL394" s="130">
        <f t="shared" ref="BL394" si="6735">D394/D405</f>
        <v>7.3696407879490153E-2</v>
      </c>
      <c r="BM394" s="131">
        <f t="shared" ref="BM394" si="6736">E394/E405</f>
        <v>5.9808043150630603E-2</v>
      </c>
      <c r="BN394" s="128">
        <f t="shared" ref="BN394" si="6737">F394/F405</f>
        <v>4.8795434524493468E-2</v>
      </c>
      <c r="BO394" s="129">
        <f t="shared" ref="BO394" si="6738">G394/G405</f>
        <v>8.6528210158215699E-2</v>
      </c>
      <c r="BP394" s="130">
        <f t="shared" ref="BP394" si="6739">H394/H405</f>
        <v>5.2519880334449869E-2</v>
      </c>
      <c r="BQ394" s="131">
        <f t="shared" ref="BQ394" si="6740">I394/I405</f>
        <v>7.8322040278562016E-2</v>
      </c>
      <c r="BR394" s="128">
        <f t="shared" ref="BR394" si="6741">J394/J405</f>
        <v>9.5084197992855932E-2</v>
      </c>
      <c r="BS394" s="129">
        <f t="shared" ref="BS394" si="6742">K394/K405</f>
        <v>3.1519476657746057E-2</v>
      </c>
      <c r="BT394" s="130">
        <f t="shared" ref="BT394" si="6743">L394/L405</f>
        <v>9.2434859228800403E-2</v>
      </c>
      <c r="BU394" s="128">
        <f t="shared" ref="BU394" si="6744">M394/M405</f>
        <v>3.0969879773992098E-2</v>
      </c>
      <c r="BV394" s="132">
        <f t="shared" ref="BV394" si="6745">N394/N405</f>
        <v>7.1938883780151369E-2</v>
      </c>
      <c r="BW394" s="133">
        <f t="shared" ref="BW394" si="6746">O394/O405</f>
        <v>4.8933708050917506E-2</v>
      </c>
      <c r="BX394" s="128">
        <f t="shared" ref="BX394" si="6747">P394/P405</f>
        <v>7.4538458212633496E-2</v>
      </c>
      <c r="BY394" s="129">
        <f t="shared" ref="BY394" si="6748">Q394/Q405</f>
        <v>5.0707443536338867E-2</v>
      </c>
      <c r="BZ394" s="130">
        <f t="shared" ref="BZ394" si="6749">R394/R405</f>
        <v>5.574816799306595E-2</v>
      </c>
      <c r="CA394" s="131">
        <f t="shared" ref="CA394" si="6750">S394/S405</f>
        <v>7.2073833639669932E-2</v>
      </c>
      <c r="CB394" s="128">
        <f t="shared" ref="CB394" si="6751">T394/T405</f>
        <v>0.12517725924970993</v>
      </c>
      <c r="CC394" s="129">
        <f t="shared" ref="CC394" si="6752">U394/U405</f>
        <v>2.0815047021943575E-2</v>
      </c>
      <c r="CD394" s="130">
        <f t="shared" ref="CD394" si="6753">V394/V405</f>
        <v>8.383587560600686E-2</v>
      </c>
      <c r="CE394" s="131">
        <f t="shared" ref="CE394" si="6754">W394/W405</f>
        <v>4.6340605207600284E-2</v>
      </c>
      <c r="CF394" s="128">
        <f t="shared" ref="CF394" si="6755">X394/X405</f>
        <v>7.5981618817962601E-2</v>
      </c>
      <c r="CG394" s="129">
        <f t="shared" ref="CG394" si="6756">Y394/Y405</f>
        <v>4.1475348136996611E-2</v>
      </c>
      <c r="CH394" s="130">
        <f t="shared" ref="CH394" si="6757">Z394/Z405</f>
        <v>5.6481084759432414E-2</v>
      </c>
      <c r="CI394" s="128">
        <f t="shared" ref="CI394" si="6758">AA394/AA405</f>
        <v>7.5404203243039702E-2</v>
      </c>
      <c r="CJ394" s="134">
        <f t="shared" ref="CJ394" si="6759">AB394/AB405</f>
        <v>6.6677512608407277E-2</v>
      </c>
      <c r="CK394" s="135">
        <f t="shared" ref="CK394" si="6760">AC394/AC405</f>
        <v>6.1582841304668547E-2</v>
      </c>
    </row>
    <row r="395" spans="1:89" x14ac:dyDescent="0.2">
      <c r="A395" s="145" t="s">
        <v>30</v>
      </c>
      <c r="B395" s="189">
        <v>1339</v>
      </c>
      <c r="C395" s="183">
        <v>3453</v>
      </c>
      <c r="D395" s="184">
        <v>1225</v>
      </c>
      <c r="E395" s="185">
        <v>1116</v>
      </c>
      <c r="F395" s="182">
        <v>1338</v>
      </c>
      <c r="G395" s="186">
        <v>2531</v>
      </c>
      <c r="H395" s="184">
        <v>2515</v>
      </c>
      <c r="I395" s="185">
        <v>4590</v>
      </c>
      <c r="J395" s="182">
        <v>994</v>
      </c>
      <c r="K395" s="183">
        <v>286</v>
      </c>
      <c r="L395" s="184">
        <v>3228</v>
      </c>
      <c r="M395" s="182">
        <v>803</v>
      </c>
      <c r="N395" s="187">
        <v>4365</v>
      </c>
      <c r="O395" s="190">
        <v>2480</v>
      </c>
      <c r="P395" s="182">
        <v>2217</v>
      </c>
      <c r="Q395" s="183">
        <v>1655</v>
      </c>
      <c r="R395" s="184">
        <v>1681</v>
      </c>
      <c r="S395" s="185">
        <v>2393</v>
      </c>
      <c r="T395" s="182">
        <v>1209</v>
      </c>
      <c r="U395" s="186">
        <v>269</v>
      </c>
      <c r="V395" s="184">
        <v>2938</v>
      </c>
      <c r="W395" s="191">
        <v>1484</v>
      </c>
      <c r="X395" s="182">
        <v>2333</v>
      </c>
      <c r="Y395" s="186">
        <v>730</v>
      </c>
      <c r="Z395" s="184">
        <v>2803</v>
      </c>
      <c r="AA395" s="182">
        <v>4363</v>
      </c>
      <c r="AB395" s="156">
        <f t="shared" si="6404"/>
        <v>28185</v>
      </c>
      <c r="AC395" s="157">
        <f t="shared" si="6405"/>
        <v>26153</v>
      </c>
      <c r="BI395" s="145" t="s">
        <v>30</v>
      </c>
      <c r="BJ395" s="128">
        <f>B395/B405</f>
        <v>5.1407071831688869E-2</v>
      </c>
      <c r="BK395" s="129">
        <f t="shared" ref="BK395" si="6761">C395/C405</f>
        <v>0.12831184274088664</v>
      </c>
      <c r="BL395" s="130">
        <f t="shared" ref="BL395" si="6762">D395/D405</f>
        <v>9.4631131711085364E-2</v>
      </c>
      <c r="BM395" s="131">
        <f t="shared" ref="BM395" si="6763">E395/E405</f>
        <v>8.8522249543904183E-2</v>
      </c>
      <c r="BN395" s="128">
        <f t="shared" ref="BN395" si="6764">F395/F405</f>
        <v>5.1246696541422498E-2</v>
      </c>
      <c r="BO395" s="129">
        <f t="shared" ref="BO395" si="6765">G395/G405</f>
        <v>0.10793637255320056</v>
      </c>
      <c r="BP395" s="130">
        <f t="shared" ref="BP395" si="6766">H395/H405</f>
        <v>6.4307448413408672E-2</v>
      </c>
      <c r="BQ395" s="131">
        <f t="shared" ref="BQ395" si="6767">I395/I405</f>
        <v>0.10798983625070581</v>
      </c>
      <c r="BR395" s="128">
        <f t="shared" ref="BR395" si="6768">J395/J405</f>
        <v>0.16907637353291377</v>
      </c>
      <c r="BS395" s="129">
        <f t="shared" ref="BS395" si="6769">K395/K405</f>
        <v>4.2521558132619687E-2</v>
      </c>
      <c r="BT395" s="130">
        <f t="shared" ref="BT395" si="6770">L395/L405</f>
        <v>0.13544245374061176</v>
      </c>
      <c r="BU395" s="128">
        <f t="shared" ref="BU395" si="6771">M395/M405</f>
        <v>3.4113598708526274E-2</v>
      </c>
      <c r="BV395" s="132">
        <f t="shared" ref="BV395" si="6772">N395/N405</f>
        <v>0.10292141189785668</v>
      </c>
      <c r="BW395" s="133">
        <f t="shared" ref="BW395" si="6773">O395/O405</f>
        <v>5.8569303072526745E-2</v>
      </c>
      <c r="BX395" s="128">
        <f t="shared" ref="BX395" si="6774">P395/P405</f>
        <v>9.5853690172510705E-2</v>
      </c>
      <c r="BY395" s="129">
        <f t="shared" ref="BY395" si="6775">Q395/Q405</f>
        <v>7.2721680288250282E-2</v>
      </c>
      <c r="BZ395" s="130">
        <f t="shared" ref="BZ395" si="6776">R395/R405</f>
        <v>6.6228035615790715E-2</v>
      </c>
      <c r="CA395" s="131">
        <f t="shared" ref="CA395" si="6777">S395/S405</f>
        <v>9.3582574009620278E-2</v>
      </c>
      <c r="CB395" s="128">
        <f t="shared" ref="CB395" si="6778">T395/T405</f>
        <v>0.15585922392677581</v>
      </c>
      <c r="CC395" s="129">
        <f t="shared" ref="CC395" si="6779">U395/U405</f>
        <v>3.3730407523510975E-2</v>
      </c>
      <c r="CD395" s="130">
        <f t="shared" ref="CD395" si="6780">V395/V405</f>
        <v>0.11580150565606401</v>
      </c>
      <c r="CE395" s="131">
        <f t="shared" ref="CE395" si="6781">W395/W405</f>
        <v>5.2216748768472904E-2</v>
      </c>
      <c r="CF395" s="128">
        <f t="shared" ref="CF395" si="6782">X395/X405</f>
        <v>0.10614677646844715</v>
      </c>
      <c r="CG395" s="129">
        <f t="shared" ref="CG395" si="6783">Y395/Y405</f>
        <v>5.4949190816710576E-2</v>
      </c>
      <c r="CH395" s="130">
        <f t="shared" ref="CH395" si="6784">Z395/Z405</f>
        <v>7.0645462106510071E-2</v>
      </c>
      <c r="CI395" s="128">
        <f t="shared" ref="CI395" si="6785">AA395/AA405</f>
        <v>0.10268056764961991</v>
      </c>
      <c r="CJ395" s="134">
        <f t="shared" ref="CJ395" si="6786">AB395/AB405</f>
        <v>8.8180634988173759E-2</v>
      </c>
      <c r="CK395" s="135">
        <f t="shared" ref="CK395" si="6787">AC395/AC405</f>
        <v>8.2092667752739504E-2</v>
      </c>
    </row>
    <row r="396" spans="1:89" x14ac:dyDescent="0.2">
      <c r="A396" s="136" t="s">
        <v>31</v>
      </c>
      <c r="B396" s="192">
        <v>1537</v>
      </c>
      <c r="C396" s="176">
        <v>3651</v>
      </c>
      <c r="D396" s="177">
        <v>911</v>
      </c>
      <c r="E396" s="178">
        <v>1345</v>
      </c>
      <c r="F396" s="175">
        <v>1195</v>
      </c>
      <c r="G396" s="179">
        <v>2702</v>
      </c>
      <c r="H396" s="177">
        <v>2357</v>
      </c>
      <c r="I396" s="178">
        <v>5039</v>
      </c>
      <c r="J396" s="175">
        <v>657</v>
      </c>
      <c r="K396" s="176">
        <v>298</v>
      </c>
      <c r="L396" s="177">
        <v>3278</v>
      </c>
      <c r="M396" s="175">
        <v>854</v>
      </c>
      <c r="N396" s="180">
        <v>4262</v>
      </c>
      <c r="O396" s="193">
        <v>2615</v>
      </c>
      <c r="P396" s="175">
        <v>2093</v>
      </c>
      <c r="Q396" s="176">
        <v>1995</v>
      </c>
      <c r="R396" s="177">
        <v>1775</v>
      </c>
      <c r="S396" s="178">
        <v>2681</v>
      </c>
      <c r="T396" s="175">
        <v>1398</v>
      </c>
      <c r="U396" s="179">
        <v>253</v>
      </c>
      <c r="V396" s="177">
        <v>3709</v>
      </c>
      <c r="W396" s="194">
        <v>1640</v>
      </c>
      <c r="X396" s="175">
        <v>2378</v>
      </c>
      <c r="Y396" s="179">
        <v>870</v>
      </c>
      <c r="Z396" s="177">
        <v>2696</v>
      </c>
      <c r="AA396" s="175">
        <v>4696</v>
      </c>
      <c r="AB396" s="156">
        <f t="shared" si="6404"/>
        <v>28246</v>
      </c>
      <c r="AC396" s="157">
        <f t="shared" si="6405"/>
        <v>28639</v>
      </c>
      <c r="BI396" s="136" t="s">
        <v>31</v>
      </c>
      <c r="BJ396" s="128">
        <f>B396/B405</f>
        <v>5.9008715015164893E-2</v>
      </c>
      <c r="BK396" s="129">
        <f t="shared" ref="BK396" si="6788">C396/C405</f>
        <v>0.13566942885808778</v>
      </c>
      <c r="BL396" s="130">
        <f t="shared" ref="BL396" si="6789">D396/D405</f>
        <v>7.0374662031672461E-2</v>
      </c>
      <c r="BM396" s="131">
        <f t="shared" ref="BM396" si="6790">E396/E405</f>
        <v>0.10668676132307449</v>
      </c>
      <c r="BN396" s="128">
        <f t="shared" ref="BN396" si="6791">F396/F405</f>
        <v>4.5769657972346701E-2</v>
      </c>
      <c r="BO396" s="129">
        <f t="shared" ref="BO396" si="6792">G396/G405</f>
        <v>0.11522879440487867</v>
      </c>
      <c r="BP396" s="130">
        <f t="shared" ref="BP396" si="6793">H396/H405</f>
        <v>6.0267457618450995E-2</v>
      </c>
      <c r="BQ396" s="131">
        <f t="shared" ref="BQ396" si="6794">I396/I405</f>
        <v>0.11855354790137398</v>
      </c>
      <c r="BR396" s="128">
        <f t="shared" ref="BR396" si="6795">J396/J405</f>
        <v>0.111753699608777</v>
      </c>
      <c r="BS396" s="129">
        <f t="shared" ref="BS396" si="6796">K396/K405</f>
        <v>4.4305679452869465E-2</v>
      </c>
      <c r="BT396" s="130">
        <f t="shared" ref="BT396" si="6797">L396/L405</f>
        <v>0.1375403851802123</v>
      </c>
      <c r="BU396" s="128">
        <f t="shared" ref="BU396" si="6798">M396/M405</f>
        <v>3.6280215812056586E-2</v>
      </c>
      <c r="BV396" s="132">
        <f t="shared" ref="BV396" si="6799">N396/N405</f>
        <v>0.10049279668010658</v>
      </c>
      <c r="BW396" s="133">
        <f t="shared" ref="BW396" si="6800">O396/O405</f>
        <v>6.1757551425265095E-2</v>
      </c>
      <c r="BX396" s="128">
        <f t="shared" ref="BX396" si="6801">P396/P405</f>
        <v>9.0492455359073021E-2</v>
      </c>
      <c r="BY396" s="129">
        <f t="shared" ref="BY396" si="6802">Q396/Q405</f>
        <v>8.7661481676772998E-2</v>
      </c>
      <c r="BZ396" s="130">
        <f t="shared" ref="BZ396" si="6803">R396/R405</f>
        <v>6.9931447482467893E-2</v>
      </c>
      <c r="CA396" s="131">
        <f t="shared" ref="CA396" si="6804">S396/S405</f>
        <v>0.10484533260333972</v>
      </c>
      <c r="CB396" s="128">
        <f t="shared" ref="CB396" si="6805">T396/T405</f>
        <v>0.18022431352326931</v>
      </c>
      <c r="CC396" s="129">
        <f t="shared" ref="CC396" si="6806">U396/U405</f>
        <v>3.1724137931034485E-2</v>
      </c>
      <c r="CD396" s="130">
        <f t="shared" ref="CD396" si="6807">V396/V405</f>
        <v>0.14619053249773364</v>
      </c>
      <c r="CE396" s="131">
        <f t="shared" ref="CE396" si="6808">W396/W405</f>
        <v>5.7705840957072485E-2</v>
      </c>
      <c r="CF396" s="128">
        <f t="shared" ref="CF396" si="6809">X396/X405</f>
        <v>0.10819418535875154</v>
      </c>
      <c r="CG396" s="129">
        <f t="shared" ref="CG396" si="6810">Y396/Y405</f>
        <v>6.548739179525781E-2</v>
      </c>
      <c r="CH396" s="130">
        <f t="shared" ref="CH396" si="6811">Z396/Z405</f>
        <v>6.7948685636514863E-2</v>
      </c>
      <c r="CI396" s="128">
        <f t="shared" ref="CI396" si="6812">AA396/AA405</f>
        <v>0.11051752135746393</v>
      </c>
      <c r="CJ396" s="134">
        <f t="shared" ref="CJ396" si="6813">AB396/AB405</f>
        <v>8.8371481847647884E-2</v>
      </c>
      <c r="CK396" s="135">
        <f t="shared" ref="CK396" si="6814">AC396/AC405</f>
        <v>8.9896069734665504E-2</v>
      </c>
    </row>
    <row r="397" spans="1:89" x14ac:dyDescent="0.2">
      <c r="A397" s="145" t="s">
        <v>32</v>
      </c>
      <c r="B397" s="189">
        <v>1713</v>
      </c>
      <c r="C397" s="183">
        <v>2845</v>
      </c>
      <c r="D397" s="184">
        <v>612</v>
      </c>
      <c r="E397" s="185">
        <v>1153</v>
      </c>
      <c r="F397" s="182">
        <v>1163</v>
      </c>
      <c r="G397" s="186">
        <v>2361</v>
      </c>
      <c r="H397" s="184">
        <v>2285</v>
      </c>
      <c r="I397" s="185">
        <v>3983</v>
      </c>
      <c r="J397" s="182">
        <v>456</v>
      </c>
      <c r="K397" s="183">
        <v>207</v>
      </c>
      <c r="L397" s="184">
        <v>2195</v>
      </c>
      <c r="M397" s="182">
        <v>1005</v>
      </c>
      <c r="N397" s="187">
        <v>3254</v>
      </c>
      <c r="O397" s="190">
        <v>2583</v>
      </c>
      <c r="P397" s="182">
        <v>1403</v>
      </c>
      <c r="Q397" s="183">
        <v>1847</v>
      </c>
      <c r="R397" s="184">
        <v>1561</v>
      </c>
      <c r="S397" s="185">
        <v>2119</v>
      </c>
      <c r="T397" s="182">
        <v>617</v>
      </c>
      <c r="U397" s="186">
        <v>313</v>
      </c>
      <c r="V397" s="184">
        <v>2551</v>
      </c>
      <c r="W397" s="191">
        <v>1747</v>
      </c>
      <c r="X397" s="182">
        <v>1552</v>
      </c>
      <c r="Y397" s="186">
        <v>716</v>
      </c>
      <c r="Z397" s="184">
        <v>2461</v>
      </c>
      <c r="AA397" s="182">
        <v>3616</v>
      </c>
      <c r="AB397" s="156">
        <f t="shared" si="6404"/>
        <v>21823</v>
      </c>
      <c r="AC397" s="157">
        <f t="shared" si="6405"/>
        <v>24495</v>
      </c>
      <c r="BI397" s="145" t="s">
        <v>32</v>
      </c>
      <c r="BJ397" s="128">
        <f>B397/B405</f>
        <v>6.5765731178254697E-2</v>
      </c>
      <c r="BK397" s="129">
        <f t="shared" ref="BK397" si="6815">C397/C405</f>
        <v>0.10571885102746088</v>
      </c>
      <c r="BL397" s="130">
        <f t="shared" ref="BL397" si="6816">D397/D405</f>
        <v>4.7276940903823873E-2</v>
      </c>
      <c r="BM397" s="131">
        <f t="shared" ref="BM397" si="6817">E397/E405</f>
        <v>9.1457126992940424E-2</v>
      </c>
      <c r="BN397" s="128">
        <f t="shared" ref="BN397" si="6818">F397/F405</f>
        <v>4.4544026963882183E-2</v>
      </c>
      <c r="BO397" s="129">
        <f t="shared" ref="BO397" si="6819">G397/G405</f>
        <v>0.10068659644334513</v>
      </c>
      <c r="BP397" s="130">
        <f t="shared" ref="BP397" si="6820">H397/H405</f>
        <v>5.8426449154925973E-2</v>
      </c>
      <c r="BQ397" s="131">
        <f t="shared" ref="BQ397" si="6821">I397/I405</f>
        <v>9.3708827404479583E-2</v>
      </c>
      <c r="BR397" s="128">
        <f t="shared" ref="BR397" si="6822">J397/J405</f>
        <v>7.7564211600612346E-2</v>
      </c>
      <c r="BS397" s="129">
        <f t="shared" ref="BS397" si="6823">K397/K405</f>
        <v>3.0776092774308653E-2</v>
      </c>
      <c r="BT397" s="130">
        <f t="shared" ref="BT397" si="6824">L397/L405</f>
        <v>9.2099190198464312E-2</v>
      </c>
      <c r="BU397" s="128">
        <f t="shared" ref="BU397" si="6825">M397/M405</f>
        <v>4.2695101746038487E-2</v>
      </c>
      <c r="BV397" s="132">
        <f t="shared" ref="BV397" si="6826">N397/N405</f>
        <v>7.6725377850086068E-2</v>
      </c>
      <c r="BW397" s="133">
        <f t="shared" ref="BW397" si="6827">O397/O405</f>
        <v>6.1001818482393784E-2</v>
      </c>
      <c r="BX397" s="128">
        <f t="shared" ref="BX397" si="6828">P397/P405</f>
        <v>6.0659777768169831E-2</v>
      </c>
      <c r="BY397" s="129">
        <f t="shared" ref="BY397" si="6829">Q397/Q405</f>
        <v>8.1158274013533704E-2</v>
      </c>
      <c r="BZ397" s="130">
        <f t="shared" ref="BZ397" si="6830">R397/R405</f>
        <v>6.1500275785990072E-2</v>
      </c>
      <c r="CA397" s="131">
        <f t="shared" ref="CA397" si="6831">S397/S405</f>
        <v>8.2867310625317742E-2</v>
      </c>
      <c r="CB397" s="128">
        <f t="shared" ref="CB397" si="6832">T397/T405</f>
        <v>7.9541059688023719E-2</v>
      </c>
      <c r="CC397" s="129">
        <f t="shared" ref="CC397" si="6833">U397/U405</f>
        <v>3.9247648902821314E-2</v>
      </c>
      <c r="CD397" s="130">
        <f t="shared" ref="CD397" si="6834">V397/V405</f>
        <v>0.10054786961491467</v>
      </c>
      <c r="CE397" s="131">
        <f t="shared" ref="CE397" si="6835">W397/W405</f>
        <v>6.147079521463758E-2</v>
      </c>
      <c r="CF397" s="128">
        <f t="shared" ref="CF397" si="6836">X397/X405</f>
        <v>7.0612857727831116E-2</v>
      </c>
      <c r="CG397" s="129">
        <f t="shared" ref="CG397" si="6837">Y397/Y405</f>
        <v>5.3895370718855855E-2</v>
      </c>
      <c r="CH397" s="130">
        <f t="shared" ref="CH397" si="6838">Z397/Z405</f>
        <v>6.202585880988986E-2</v>
      </c>
      <c r="CI397" s="128">
        <f t="shared" ref="CI397" si="6839">AA397/AA405</f>
        <v>8.5100374196888748E-2</v>
      </c>
      <c r="CJ397" s="134">
        <f t="shared" ref="CJ397" si="6840">AB397/AB405</f>
        <v>6.8276246136133256E-2</v>
      </c>
      <c r="CK397" s="135">
        <f t="shared" ref="CK397" si="6841">AC397/AC405</f>
        <v>7.6888307138888626E-2</v>
      </c>
    </row>
    <row r="398" spans="1:89" x14ac:dyDescent="0.2">
      <c r="A398" s="136" t="s">
        <v>33</v>
      </c>
      <c r="B398" s="192">
        <v>1389</v>
      </c>
      <c r="C398" s="176">
        <v>1546</v>
      </c>
      <c r="D398" s="177">
        <v>452</v>
      </c>
      <c r="E398" s="178">
        <v>719</v>
      </c>
      <c r="F398" s="175">
        <v>1063</v>
      </c>
      <c r="G398" s="179">
        <v>1562</v>
      </c>
      <c r="H398" s="177">
        <v>1918</v>
      </c>
      <c r="I398" s="178">
        <v>2576</v>
      </c>
      <c r="J398" s="175">
        <v>390</v>
      </c>
      <c r="K398" s="176">
        <v>102</v>
      </c>
      <c r="L398" s="177">
        <v>1369</v>
      </c>
      <c r="M398" s="175">
        <v>954</v>
      </c>
      <c r="N398" s="180">
        <v>2494</v>
      </c>
      <c r="O398" s="193">
        <v>2234</v>
      </c>
      <c r="P398" s="175">
        <v>893</v>
      </c>
      <c r="Q398" s="176">
        <v>1502</v>
      </c>
      <c r="R398" s="177">
        <v>1156</v>
      </c>
      <c r="S398" s="178">
        <v>1438</v>
      </c>
      <c r="T398" s="175">
        <v>327</v>
      </c>
      <c r="U398" s="179">
        <v>314</v>
      </c>
      <c r="V398" s="177">
        <v>2002</v>
      </c>
      <c r="W398" s="194">
        <v>1495</v>
      </c>
      <c r="X398" s="175">
        <v>887</v>
      </c>
      <c r="Y398" s="179">
        <v>653</v>
      </c>
      <c r="Z398" s="177">
        <v>1756</v>
      </c>
      <c r="AA398" s="175">
        <v>2206</v>
      </c>
      <c r="AB398" s="156">
        <f t="shared" si="6404"/>
        <v>16096</v>
      </c>
      <c r="AC398" s="157">
        <f t="shared" si="6405"/>
        <v>17301</v>
      </c>
      <c r="BI398" s="136" t="s">
        <v>33</v>
      </c>
      <c r="BJ398" s="128">
        <f>B398/B405</f>
        <v>5.3326678696203014E-2</v>
      </c>
      <c r="BK398" s="129">
        <f t="shared" ref="BK398" si="6842">C398/C405</f>
        <v>5.7448626955520048E-2</v>
      </c>
      <c r="BL398" s="130">
        <f t="shared" ref="BL398" si="6843">D398/D405</f>
        <v>3.4916956353804561E-2</v>
      </c>
      <c r="BM398" s="131">
        <f t="shared" ref="BM398" si="6844">E398/E405</f>
        <v>5.7031807725866579E-2</v>
      </c>
      <c r="BN398" s="128">
        <f t="shared" ref="BN398" si="6845">F398/F405</f>
        <v>4.0713930062430577E-2</v>
      </c>
      <c r="BO398" s="129">
        <f t="shared" ref="BO398" si="6846">G398/G405</f>
        <v>6.6612648727024604E-2</v>
      </c>
      <c r="BP398" s="130">
        <f t="shared" ref="BP398" si="6847">H398/H405</f>
        <v>4.9042419903347054E-2</v>
      </c>
      <c r="BQ398" s="131">
        <f t="shared" ref="BQ398" si="6848">I398/I405</f>
        <v>6.0606060606060608E-2</v>
      </c>
      <c r="BR398" s="128">
        <f t="shared" ref="BR398" si="6849">J398/J405</f>
        <v>6.6337812553155295E-2</v>
      </c>
      <c r="BS398" s="129">
        <f t="shared" ref="BS398" si="6850">K398/K405</f>
        <v>1.5165031222123104E-2</v>
      </c>
      <c r="BT398" s="130">
        <f t="shared" ref="BT398" si="6851">L398/L405</f>
        <v>5.7441362816263164E-2</v>
      </c>
      <c r="BU398" s="128">
        <f t="shared" ref="BU398" si="6852">M398/M405</f>
        <v>4.0528484642508175E-2</v>
      </c>
      <c r="BV398" s="132">
        <f t="shared" ref="BV398" si="6853">N398/N405</f>
        <v>5.8805498573483293E-2</v>
      </c>
      <c r="BW398" s="133">
        <f t="shared" ref="BW398" si="6854">O398/O405</f>
        <v>5.2759606074203526E-2</v>
      </c>
      <c r="BX398" s="128">
        <f t="shared" ref="BX398" si="6855">P398/P405</f>
        <v>3.8609537809676166E-2</v>
      </c>
      <c r="BY398" s="129">
        <f t="shared" ref="BY398" si="6856">Q398/Q405</f>
        <v>6.5998769663415058E-2</v>
      </c>
      <c r="BZ398" s="130">
        <f t="shared" ref="BZ398" si="6857">R398/R405</f>
        <v>4.5544086360412891E-2</v>
      </c>
      <c r="CA398" s="131">
        <f t="shared" ref="CA398" si="6858">S398/S405</f>
        <v>5.6235579367251966E-2</v>
      </c>
      <c r="CB398" s="128">
        <f t="shared" ref="CB398" si="6859">T398/T405</f>
        <v>4.2155472476472861E-2</v>
      </c>
      <c r="CC398" s="129">
        <f t="shared" ref="CC398" si="6860">U398/U405</f>
        <v>3.9373040752351096E-2</v>
      </c>
      <c r="CD398" s="130">
        <f t="shared" ref="CD398" si="6861">V398/V405</f>
        <v>7.8908990579795835E-2</v>
      </c>
      <c r="CE398" s="131">
        <f t="shared" ref="CE398" si="6862">W398/W405</f>
        <v>5.2603800140745956E-2</v>
      </c>
      <c r="CF398" s="128">
        <f t="shared" ref="CF398" si="6863">X398/X405</f>
        <v>4.0356704126666365E-2</v>
      </c>
      <c r="CG398" s="129">
        <f t="shared" ref="CG398" si="6864">Y398/Y405</f>
        <v>4.9153180278509595E-2</v>
      </c>
      <c r="CH398" s="130">
        <f t="shared" ref="CH398" si="6865">Z398/Z405</f>
        <v>4.425737833001487E-2</v>
      </c>
      <c r="CI398" s="128">
        <f t="shared" ref="CI398" si="6866">AA398/AA405</f>
        <v>5.1916876515026709E-2</v>
      </c>
      <c r="CJ398" s="134">
        <f t="shared" ref="CJ398" si="6867">AB398/AB405</f>
        <v>5.0358541804848139E-2</v>
      </c>
      <c r="CK398" s="135">
        <f t="shared" ref="CK398" si="6868">AC398/AC405</f>
        <v>5.4306781049598372E-2</v>
      </c>
    </row>
    <row r="399" spans="1:89" x14ac:dyDescent="0.2">
      <c r="A399" s="145" t="s">
        <v>34</v>
      </c>
      <c r="B399" s="189">
        <v>449</v>
      </c>
      <c r="C399" s="183">
        <v>1076</v>
      </c>
      <c r="D399" s="184">
        <v>210</v>
      </c>
      <c r="E399" s="185">
        <v>541</v>
      </c>
      <c r="F399" s="182">
        <v>443</v>
      </c>
      <c r="G399" s="186">
        <v>1244</v>
      </c>
      <c r="H399" s="184">
        <v>937</v>
      </c>
      <c r="I399" s="185">
        <v>1997</v>
      </c>
      <c r="J399" s="182">
        <v>192</v>
      </c>
      <c r="K399" s="183">
        <v>76</v>
      </c>
      <c r="L399" s="184">
        <v>921</v>
      </c>
      <c r="M399" s="182">
        <v>581</v>
      </c>
      <c r="N399" s="187">
        <v>2130</v>
      </c>
      <c r="O399" s="190">
        <v>1547</v>
      </c>
      <c r="P399" s="182">
        <v>546</v>
      </c>
      <c r="Q399" s="183">
        <v>1167</v>
      </c>
      <c r="R399" s="184">
        <v>862</v>
      </c>
      <c r="S399" s="185">
        <v>1146</v>
      </c>
      <c r="T399" s="182">
        <v>207</v>
      </c>
      <c r="U399" s="186">
        <v>264</v>
      </c>
      <c r="V399" s="184">
        <v>1445</v>
      </c>
      <c r="W399" s="191">
        <v>933</v>
      </c>
      <c r="X399" s="182">
        <v>528</v>
      </c>
      <c r="Y399" s="186">
        <v>452</v>
      </c>
      <c r="Z399" s="184">
        <v>1201</v>
      </c>
      <c r="AA399" s="182">
        <v>1874</v>
      </c>
      <c r="AB399" s="156">
        <f t="shared" si="6404"/>
        <v>10071</v>
      </c>
      <c r="AC399" s="157">
        <f t="shared" si="6405"/>
        <v>12898</v>
      </c>
      <c r="BI399" s="145" t="s">
        <v>34</v>
      </c>
      <c r="BJ399" s="128">
        <f>B399/B405</f>
        <v>1.7238069643337045E-2</v>
      </c>
      <c r="BK399" s="129">
        <f t="shared" ref="BK399" si="6869">C399/C405</f>
        <v>3.9983649808628445E-2</v>
      </c>
      <c r="BL399" s="130">
        <f t="shared" ref="BL399" si="6870">D399/D405</f>
        <v>1.6222479721900347E-2</v>
      </c>
      <c r="BM399" s="131">
        <f t="shared" ref="BM399" si="6871">E399/E405</f>
        <v>4.2912667565638135E-2</v>
      </c>
      <c r="BN399" s="128">
        <f t="shared" ref="BN399" si="6872">F399/F405</f>
        <v>1.6967329273430618E-2</v>
      </c>
      <c r="BO399" s="129">
        <f t="shared" ref="BO399" si="6873">G399/G405</f>
        <v>5.3051302827412682E-2</v>
      </c>
      <c r="BP399" s="130">
        <f t="shared" ref="BP399" si="6874">H399/H405</f>
        <v>2.3958679587818662E-2</v>
      </c>
      <c r="BQ399" s="131">
        <f t="shared" ref="BQ399" si="6875">I399/I405</f>
        <v>4.6983813288161112E-2</v>
      </c>
      <c r="BR399" s="128">
        <f t="shared" ref="BR399" si="6876">J399/J405</f>
        <v>3.2658615410784145E-2</v>
      </c>
      <c r="BS399" s="129">
        <f t="shared" ref="BS399" si="6877">K399/K405</f>
        <v>1.1299435028248588E-2</v>
      </c>
      <c r="BT399" s="130">
        <f t="shared" ref="BT399" si="6878">L399/L405</f>
        <v>3.8643897117442205E-2</v>
      </c>
      <c r="BU399" s="128">
        <f t="shared" ref="BU399" si="6879">M399/M405</f>
        <v>2.4682441904923743E-2</v>
      </c>
      <c r="BV399" s="132">
        <f t="shared" ref="BV399" si="6880">N399/N405</f>
        <v>5.022281955153144E-2</v>
      </c>
      <c r="BW399" s="133">
        <f t="shared" ref="BW399" si="6881">O399/O405</f>
        <v>3.6534964456935028E-2</v>
      </c>
      <c r="BX399" s="128">
        <f t="shared" ref="BX399" si="6882">P399/P405</f>
        <v>2.3606727484975571E-2</v>
      </c>
      <c r="BY399" s="129">
        <f t="shared" ref="BY399" si="6883">Q399/Q405</f>
        <v>5.1278671236488271E-2</v>
      </c>
      <c r="BZ399" s="130">
        <f t="shared" ref="BZ399" si="6884">R399/R405</f>
        <v>3.3961074777401311E-2</v>
      </c>
      <c r="CA399" s="131">
        <f t="shared" ref="CA399" si="6885">S399/S405</f>
        <v>4.4816393570841967E-2</v>
      </c>
      <c r="CB399" s="128">
        <f t="shared" ref="CB399" si="6886">T399/T405</f>
        <v>2.6685574319969062E-2</v>
      </c>
      <c r="CC399" s="129">
        <f t="shared" ref="CC399" si="6887">U399/U405</f>
        <v>3.310344827586207E-2</v>
      </c>
      <c r="CD399" s="130">
        <f t="shared" ref="CD399" si="6888">V399/V405</f>
        <v>5.6954790902999486E-2</v>
      </c>
      <c r="CE399" s="131">
        <f t="shared" ref="CE399" si="6889">W399/W405</f>
        <v>3.2828993666432091E-2</v>
      </c>
      <c r="CF399" s="128">
        <f t="shared" ref="CF399" si="6890">X399/X405</f>
        <v>2.4022930979571408E-2</v>
      </c>
      <c r="CG399" s="129">
        <f t="shared" ref="CG399" si="6891">Y399/Y405</f>
        <v>3.4023334587881066E-2</v>
      </c>
      <c r="CH399" s="130">
        <f t="shared" ref="CH399" si="6892">Z399/Z405</f>
        <v>3.026942561181541E-2</v>
      </c>
      <c r="CI399" s="128">
        <f t="shared" ref="CI399" si="6893">AA399/AA405</f>
        <v>4.410345720270175E-2</v>
      </c>
      <c r="CJ399" s="134">
        <f t="shared" ref="CJ399" si="6894">AB399/AB405</f>
        <v>3.1508503635476241E-2</v>
      </c>
      <c r="CK399" s="135">
        <f t="shared" ref="CK399" si="6895">AC399/AC405</f>
        <v>4.0486033291585448E-2</v>
      </c>
    </row>
    <row r="400" spans="1:89" x14ac:dyDescent="0.2">
      <c r="A400" s="136" t="s">
        <v>35</v>
      </c>
      <c r="B400" s="192">
        <v>0</v>
      </c>
      <c r="C400" s="176">
        <v>426</v>
      </c>
      <c r="D400" s="177">
        <v>2</v>
      </c>
      <c r="E400" s="178">
        <v>300</v>
      </c>
      <c r="F400" s="175">
        <v>11</v>
      </c>
      <c r="G400" s="179">
        <v>641</v>
      </c>
      <c r="H400" s="177">
        <v>71</v>
      </c>
      <c r="I400" s="178">
        <v>798</v>
      </c>
      <c r="J400" s="175">
        <v>26</v>
      </c>
      <c r="K400" s="176">
        <v>39</v>
      </c>
      <c r="L400" s="177">
        <v>600</v>
      </c>
      <c r="M400" s="175">
        <v>98</v>
      </c>
      <c r="N400" s="180">
        <v>464</v>
      </c>
      <c r="O400" s="193">
        <v>263</v>
      </c>
      <c r="P400" s="175">
        <v>143</v>
      </c>
      <c r="Q400" s="176">
        <v>161</v>
      </c>
      <c r="R400" s="177">
        <v>135</v>
      </c>
      <c r="S400" s="178">
        <v>70</v>
      </c>
      <c r="T400" s="175">
        <v>20</v>
      </c>
      <c r="U400" s="179">
        <v>17</v>
      </c>
      <c r="V400" s="177">
        <v>153</v>
      </c>
      <c r="W400" s="194">
        <v>42</v>
      </c>
      <c r="X400" s="175">
        <v>59</v>
      </c>
      <c r="Y400" s="179">
        <v>9</v>
      </c>
      <c r="Z400" s="177">
        <v>34</v>
      </c>
      <c r="AA400" s="175">
        <v>66</v>
      </c>
      <c r="AB400" s="156">
        <f t="shared" si="6404"/>
        <v>1718</v>
      </c>
      <c r="AC400" s="157">
        <f t="shared" si="6405"/>
        <v>2930</v>
      </c>
      <c r="BI400" s="136" t="s">
        <v>35</v>
      </c>
      <c r="BJ400" s="128">
        <f>B400/B405</f>
        <v>0</v>
      </c>
      <c r="BK400" s="129">
        <f t="shared" ref="BK400" si="6896">C400/C405</f>
        <v>1.5829958009735797E-2</v>
      </c>
      <c r="BL400" s="130">
        <f t="shared" ref="BL400" si="6897">D400/D405</f>
        <v>1.544998068752414E-4</v>
      </c>
      <c r="BM400" s="131">
        <f t="shared" ref="BM400" si="6898">E400/E405</f>
        <v>2.3796303640834456E-2</v>
      </c>
      <c r="BN400" s="128">
        <f t="shared" ref="BN400" si="6899">F400/F405</f>
        <v>4.2131065915967676E-4</v>
      </c>
      <c r="BO400" s="129">
        <f t="shared" ref="BO400" si="6900">G400/G405</f>
        <v>2.7335920508337243E-2</v>
      </c>
      <c r="BP400" s="130">
        <f t="shared" ref="BP400" si="6901">H400/H405</f>
        <v>1.8154389015316167E-3</v>
      </c>
      <c r="BQ400" s="131">
        <f t="shared" ref="BQ400" si="6902">I400/I405</f>
        <v>1.8774703557312252E-2</v>
      </c>
      <c r="BR400" s="128">
        <f t="shared" ref="BR400" si="6903">J400/J405</f>
        <v>4.42252083687702E-3</v>
      </c>
      <c r="BS400" s="129">
        <f t="shared" ref="BS400" si="6904">K400/K405</f>
        <v>5.798394290811775E-3</v>
      </c>
      <c r="BT400" s="130">
        <f t="shared" ref="BT400" si="6905">L400/L405</f>
        <v>2.5175177275206646E-2</v>
      </c>
      <c r="BU400" s="128">
        <f t="shared" ref="BU400" si="6906">M400/M405</f>
        <v>4.1633034538425592E-3</v>
      </c>
      <c r="BV400" s="132">
        <f t="shared" ref="BV400" si="6907">N400/N405</f>
        <v>1.0940557874136426E-2</v>
      </c>
      <c r="BW400" s="133">
        <f t="shared" ref="BW400" si="6908">O400/O405</f>
        <v>6.2111801242236021E-3</v>
      </c>
      <c r="BX400" s="128">
        <f t="shared" ref="BX400" si="6909">P400/P405</f>
        <v>6.1827143413031261E-3</v>
      </c>
      <c r="BY400" s="129">
        <f t="shared" ref="BY400" si="6910">Q400/Q405</f>
        <v>7.0744353633886981E-3</v>
      </c>
      <c r="BZ400" s="130">
        <f t="shared" ref="BZ400" si="6911">R400/R405</f>
        <v>5.3187298085257267E-3</v>
      </c>
      <c r="CA400" s="131">
        <f t="shared" ref="CA400" si="6912">S400/S405</f>
        <v>2.7374760470845879E-3</v>
      </c>
      <c r="CB400" s="128">
        <f t="shared" ref="CB400" si="6913">T400/T405</f>
        <v>2.5783163594173004E-3</v>
      </c>
      <c r="CC400" s="129">
        <f t="shared" ref="CC400" si="6914">U400/U405</f>
        <v>2.1316614420062697E-3</v>
      </c>
      <c r="CD400" s="130">
        <f t="shared" ref="CD400" si="6915">V400/V405</f>
        <v>6.0305072720822986E-3</v>
      </c>
      <c r="CE400" s="131">
        <f t="shared" ref="CE400" si="6916">W400/W405</f>
        <v>1.477832512315271E-3</v>
      </c>
      <c r="CF400" s="128">
        <f t="shared" ref="CF400" si="6917">X400/X405</f>
        <v>2.6843805450657444E-3</v>
      </c>
      <c r="CG400" s="129">
        <f t="shared" ref="CG400" si="6918">Y400/Y405</f>
        <v>6.774557771923222E-4</v>
      </c>
      <c r="CH400" s="130">
        <f t="shared" ref="CH400" si="6919">Z400/Z405</f>
        <v>8.5691962597978682E-4</v>
      </c>
      <c r="CI400" s="128">
        <f t="shared" ref="CI400" si="6920">AA400/AA405</f>
        <v>1.5532701042573721E-3</v>
      </c>
      <c r="CJ400" s="134">
        <f t="shared" ref="CJ400" si="6921">AB400/AB405</f>
        <v>5.3749984356814794E-3</v>
      </c>
      <c r="CK400" s="135">
        <f t="shared" ref="CK400" si="6922">AC400/AC405</f>
        <v>9.1970908314735113E-3</v>
      </c>
    </row>
    <row r="401" spans="1:89" x14ac:dyDescent="0.2">
      <c r="A401" s="145" t="s">
        <v>36</v>
      </c>
      <c r="B401" s="189"/>
      <c r="C401" s="183"/>
      <c r="D401" s="184"/>
      <c r="E401" s="185"/>
      <c r="F401" s="182"/>
      <c r="G401" s="186"/>
      <c r="H401" s="184"/>
      <c r="I401" s="185"/>
      <c r="J401" s="182"/>
      <c r="K401" s="186"/>
      <c r="L401" s="184"/>
      <c r="M401" s="182"/>
      <c r="N401" s="187"/>
      <c r="O401" s="190"/>
      <c r="P401" s="182"/>
      <c r="Q401" s="186"/>
      <c r="R401" s="184"/>
      <c r="S401" s="185"/>
      <c r="T401" s="182"/>
      <c r="U401" s="186"/>
      <c r="V401" s="184"/>
      <c r="W401" s="185"/>
      <c r="X401" s="182"/>
      <c r="Y401" s="186"/>
      <c r="Z401" s="184"/>
      <c r="AA401" s="182"/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/>
      <c r="C402" s="59"/>
      <c r="D402" s="138"/>
      <c r="E402" s="139"/>
      <c r="F402" s="137"/>
      <c r="G402" s="140"/>
      <c r="H402" s="138"/>
      <c r="I402" s="139"/>
      <c r="J402" s="137"/>
      <c r="K402" s="140"/>
      <c r="L402" s="138"/>
      <c r="M402" s="137"/>
      <c r="N402" s="141"/>
      <c r="O402" s="142"/>
      <c r="P402" s="137"/>
      <c r="Q402" s="140"/>
      <c r="R402" s="138"/>
      <c r="S402" s="139"/>
      <c r="T402" s="137"/>
      <c r="U402" s="140"/>
      <c r="V402" s="138"/>
      <c r="W402" s="139"/>
      <c r="X402" s="137"/>
      <c r="Y402" s="140"/>
      <c r="Z402" s="143"/>
      <c r="AA402" s="144"/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29" t="s">
        <v>13</v>
      </c>
      <c r="B405" s="20">
        <f t="shared" ref="B405:AA405" si="7033">SUM(B382:B404)</f>
        <v>26047</v>
      </c>
      <c r="C405" s="21">
        <f t="shared" si="7033"/>
        <v>26911</v>
      </c>
      <c r="D405" s="20">
        <f t="shared" si="7033"/>
        <v>12945</v>
      </c>
      <c r="E405" s="21">
        <f t="shared" si="7033"/>
        <v>12607</v>
      </c>
      <c r="F405" s="20">
        <f t="shared" si="7033"/>
        <v>26109</v>
      </c>
      <c r="G405" s="21">
        <f t="shared" si="7033"/>
        <v>23449</v>
      </c>
      <c r="H405" s="20">
        <f t="shared" si="7033"/>
        <v>39109</v>
      </c>
      <c r="I405" s="21">
        <f t="shared" si="7033"/>
        <v>42504</v>
      </c>
      <c r="J405" s="20">
        <f t="shared" si="7033"/>
        <v>5879</v>
      </c>
      <c r="K405" s="21">
        <f t="shared" si="7033"/>
        <v>6726</v>
      </c>
      <c r="L405" s="20">
        <f t="shared" si="7033"/>
        <v>23833</v>
      </c>
      <c r="M405" s="21">
        <f t="shared" si="7033"/>
        <v>23539</v>
      </c>
      <c r="N405" s="20">
        <f t="shared" si="7033"/>
        <v>42411</v>
      </c>
      <c r="O405" s="21">
        <f t="shared" si="7033"/>
        <v>42343</v>
      </c>
      <c r="P405" s="20">
        <f t="shared" si="7033"/>
        <v>23129</v>
      </c>
      <c r="Q405" s="21">
        <f t="shared" si="7033"/>
        <v>22758</v>
      </c>
      <c r="R405" s="20">
        <f t="shared" si="7033"/>
        <v>25382</v>
      </c>
      <c r="S405" s="21">
        <f t="shared" si="7033"/>
        <v>25571</v>
      </c>
      <c r="T405" s="20">
        <f t="shared" si="7033"/>
        <v>7757</v>
      </c>
      <c r="U405" s="21">
        <f t="shared" si="7033"/>
        <v>7975</v>
      </c>
      <c r="V405" s="20">
        <f t="shared" si="7033"/>
        <v>25371</v>
      </c>
      <c r="W405" s="21">
        <f t="shared" si="7033"/>
        <v>28420</v>
      </c>
      <c r="X405" s="20">
        <f t="shared" si="7033"/>
        <v>21979</v>
      </c>
      <c r="Y405" s="21">
        <f t="shared" si="7033"/>
        <v>13285</v>
      </c>
      <c r="Z405" s="20">
        <f t="shared" si="7033"/>
        <v>39677</v>
      </c>
      <c r="AA405" s="21">
        <f t="shared" si="7033"/>
        <v>42491</v>
      </c>
      <c r="AB405" s="160">
        <f t="shared" ref="AB405" si="7034">SUM(AB381:AB404)</f>
        <v>319628</v>
      </c>
      <c r="AC405" s="161">
        <f t="shared" ref="AC405" si="7035">SUM(AC381:AC404)</f>
        <v>318579</v>
      </c>
      <c r="BI405" s="229" t="s">
        <v>13</v>
      </c>
      <c r="BJ405" s="154">
        <f>SUM(BJ381:BJ404)</f>
        <v>1</v>
      </c>
      <c r="BK405" s="155">
        <f t="shared" ref="BK405:CK405" si="7036">SUM(BK381:BK404)</f>
        <v>0.99999999999999989</v>
      </c>
      <c r="BL405" s="154">
        <f t="shared" si="7036"/>
        <v>1</v>
      </c>
      <c r="BM405" s="155">
        <f t="shared" si="7036"/>
        <v>1</v>
      </c>
      <c r="BN405" s="154">
        <f t="shared" si="7036"/>
        <v>0.99999999999999989</v>
      </c>
      <c r="BO405" s="155">
        <f t="shared" si="7036"/>
        <v>0.99999999999999978</v>
      </c>
      <c r="BP405" s="154">
        <f t="shared" si="7036"/>
        <v>1</v>
      </c>
      <c r="BQ405" s="155">
        <f t="shared" si="7036"/>
        <v>1</v>
      </c>
      <c r="BR405" s="154">
        <f t="shared" si="7036"/>
        <v>1</v>
      </c>
      <c r="BS405" s="155">
        <f t="shared" si="7036"/>
        <v>1</v>
      </c>
      <c r="BT405" s="154">
        <f t="shared" si="7036"/>
        <v>1</v>
      </c>
      <c r="BU405" s="155">
        <f t="shared" si="7036"/>
        <v>1</v>
      </c>
      <c r="BV405" s="154">
        <f t="shared" si="7036"/>
        <v>0.99999999999999978</v>
      </c>
      <c r="BW405" s="155">
        <f t="shared" si="7036"/>
        <v>0.99999999999999989</v>
      </c>
      <c r="BX405" s="154">
        <f t="shared" si="7036"/>
        <v>1</v>
      </c>
      <c r="BY405" s="155">
        <f t="shared" si="7036"/>
        <v>1</v>
      </c>
      <c r="BZ405" s="154">
        <f t="shared" si="7036"/>
        <v>1</v>
      </c>
      <c r="CA405" s="155">
        <f t="shared" si="7036"/>
        <v>1</v>
      </c>
      <c r="CB405" s="154">
        <f t="shared" si="7036"/>
        <v>1</v>
      </c>
      <c r="CC405" s="155">
        <f t="shared" si="7036"/>
        <v>0.99999999999999989</v>
      </c>
      <c r="CD405" s="154">
        <f t="shared" si="7036"/>
        <v>1</v>
      </c>
      <c r="CE405" s="155">
        <f t="shared" si="7036"/>
        <v>1.0000000000000002</v>
      </c>
      <c r="CF405" s="154">
        <f t="shared" si="7036"/>
        <v>1.0000000000000002</v>
      </c>
      <c r="CG405" s="155">
        <f t="shared" si="7036"/>
        <v>1.0000000000000002</v>
      </c>
      <c r="CH405" s="154">
        <f t="shared" si="7036"/>
        <v>1.0000000000000002</v>
      </c>
      <c r="CI405" s="155">
        <f t="shared" si="7036"/>
        <v>1</v>
      </c>
      <c r="CJ405" s="154">
        <f t="shared" si="7036"/>
        <v>0.99999999999999978</v>
      </c>
      <c r="CK405" s="155">
        <f t="shared" si="7036"/>
        <v>0.99999999999999989</v>
      </c>
    </row>
    <row r="406" spans="1:89" ht="13.5" thickTop="1" x14ac:dyDescent="0.2">
      <c r="A406" s="173"/>
    </row>
    <row r="408" spans="1:89" x14ac:dyDescent="0.2">
      <c r="A408" s="303">
        <f>+A377+1</f>
        <v>44848</v>
      </c>
      <c r="B408" s="303"/>
      <c r="C408" s="303"/>
      <c r="D408" s="303"/>
      <c r="BI408" s="308">
        <f>+BI377+1</f>
        <v>44848</v>
      </c>
      <c r="BJ408" s="308"/>
      <c r="BK408" s="308"/>
      <c r="BL408" s="308"/>
    </row>
    <row r="409" spans="1:89" ht="13.5" thickBot="1" x14ac:dyDescent="0.25">
      <c r="AE409" s="232" t="s">
        <v>84</v>
      </c>
    </row>
    <row r="410" spans="1:89" ht="14.25" thickTop="1" thickBot="1" x14ac:dyDescent="0.25">
      <c r="A410" s="299" t="s">
        <v>0</v>
      </c>
      <c r="B410" s="301" t="s">
        <v>1</v>
      </c>
      <c r="C410" s="302"/>
      <c r="D410" s="301" t="s">
        <v>2</v>
      </c>
      <c r="E410" s="302"/>
      <c r="F410" s="301" t="s">
        <v>3</v>
      </c>
      <c r="G410" s="302"/>
      <c r="H410" s="301" t="s">
        <v>4</v>
      </c>
      <c r="I410" s="302"/>
      <c r="J410" s="301" t="s">
        <v>5</v>
      </c>
      <c r="K410" s="302"/>
      <c r="L410" s="301" t="s">
        <v>6</v>
      </c>
      <c r="M410" s="302"/>
      <c r="N410" s="301" t="s">
        <v>7</v>
      </c>
      <c r="O410" s="302"/>
      <c r="P410" s="301" t="s">
        <v>8</v>
      </c>
      <c r="Q410" s="302"/>
      <c r="R410" s="301" t="s">
        <v>9</v>
      </c>
      <c r="S410" s="302"/>
      <c r="T410" s="301" t="s">
        <v>10</v>
      </c>
      <c r="U410" s="302"/>
      <c r="V410" s="301" t="s">
        <v>11</v>
      </c>
      <c r="W410" s="302"/>
      <c r="X410" s="301" t="s">
        <v>12</v>
      </c>
      <c r="Y410" s="302"/>
      <c r="Z410" s="304" t="s">
        <v>40</v>
      </c>
      <c r="AA410" s="305"/>
      <c r="AB410" s="306" t="s">
        <v>41</v>
      </c>
      <c r="AC410" s="307"/>
      <c r="AE410" s="299" t="s">
        <v>0</v>
      </c>
      <c r="AF410" s="301" t="s">
        <v>1</v>
      </c>
      <c r="AG410" s="302"/>
      <c r="AH410" s="301" t="s">
        <v>2</v>
      </c>
      <c r="AI410" s="302"/>
      <c r="AJ410" s="301" t="s">
        <v>3</v>
      </c>
      <c r="AK410" s="302"/>
      <c r="AL410" s="301" t="s">
        <v>4</v>
      </c>
      <c r="AM410" s="302"/>
      <c r="AN410" s="301" t="s">
        <v>5</v>
      </c>
      <c r="AO410" s="302"/>
      <c r="AP410" s="301" t="s">
        <v>6</v>
      </c>
      <c r="AQ410" s="302"/>
      <c r="AR410" s="301" t="s">
        <v>7</v>
      </c>
      <c r="AS410" s="302"/>
      <c r="AT410" s="301" t="s">
        <v>8</v>
      </c>
      <c r="AU410" s="302"/>
      <c r="AV410" s="301" t="s">
        <v>9</v>
      </c>
      <c r="AW410" s="302"/>
      <c r="AX410" s="301" t="s">
        <v>10</v>
      </c>
      <c r="AY410" s="302"/>
      <c r="AZ410" s="301" t="s">
        <v>11</v>
      </c>
      <c r="BA410" s="302"/>
      <c r="BB410" s="301" t="s">
        <v>12</v>
      </c>
      <c r="BC410" s="302"/>
      <c r="BD410" s="304" t="s">
        <v>40</v>
      </c>
      <c r="BE410" s="305"/>
      <c r="BF410" s="306" t="s">
        <v>41</v>
      </c>
      <c r="BG410" s="307"/>
      <c r="BI410" s="299" t="s">
        <v>0</v>
      </c>
      <c r="BJ410" s="301" t="s">
        <v>1</v>
      </c>
      <c r="BK410" s="302"/>
      <c r="BL410" s="301" t="s">
        <v>2</v>
      </c>
      <c r="BM410" s="302"/>
      <c r="BN410" s="301" t="s">
        <v>3</v>
      </c>
      <c r="BO410" s="302"/>
      <c r="BP410" s="301" t="s">
        <v>4</v>
      </c>
      <c r="BQ410" s="302"/>
      <c r="BR410" s="301" t="s">
        <v>5</v>
      </c>
      <c r="BS410" s="302"/>
      <c r="BT410" s="301" t="s">
        <v>6</v>
      </c>
      <c r="BU410" s="302"/>
      <c r="BV410" s="301" t="s">
        <v>7</v>
      </c>
      <c r="BW410" s="302"/>
      <c r="BX410" s="301" t="s">
        <v>8</v>
      </c>
      <c r="BY410" s="302"/>
      <c r="BZ410" s="301" t="s">
        <v>9</v>
      </c>
      <c r="CA410" s="302"/>
      <c r="CB410" s="301" t="s">
        <v>10</v>
      </c>
      <c r="CC410" s="302"/>
      <c r="CD410" s="301" t="s">
        <v>11</v>
      </c>
      <c r="CE410" s="302"/>
      <c r="CF410" s="301" t="s">
        <v>12</v>
      </c>
      <c r="CG410" s="302"/>
      <c r="CH410" s="304" t="s">
        <v>40</v>
      </c>
      <c r="CI410" s="305"/>
      <c r="CJ410" s="301" t="s">
        <v>41</v>
      </c>
      <c r="CK410" s="302"/>
    </row>
    <row r="411" spans="1:89" ht="15" thickTop="1" thickBot="1" x14ac:dyDescent="0.3">
      <c r="A411" s="300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0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0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3257</v>
      </c>
      <c r="AG412" s="172">
        <f t="shared" ref="AG412:AV413" si="7037">SUMIF($A$9:$A$32,$AE412,C$412:C$435)</f>
        <v>1573</v>
      </c>
      <c r="AH412" s="126">
        <f t="shared" si="7037"/>
        <v>1318</v>
      </c>
      <c r="AI412" s="166">
        <f t="shared" si="7037"/>
        <v>1175</v>
      </c>
      <c r="AJ412" s="125">
        <f t="shared" si="7037"/>
        <v>3086</v>
      </c>
      <c r="AK412" s="127">
        <f t="shared" si="7037"/>
        <v>1605</v>
      </c>
      <c r="AL412" s="126">
        <f t="shared" si="7037"/>
        <v>3856</v>
      </c>
      <c r="AM412" s="166">
        <f t="shared" si="7037"/>
        <v>2703</v>
      </c>
      <c r="AN412" s="125">
        <f t="shared" si="7037"/>
        <v>278</v>
      </c>
      <c r="AO412" s="127">
        <f t="shared" si="7037"/>
        <v>1084</v>
      </c>
      <c r="AP412" s="126">
        <f t="shared" si="7037"/>
        <v>1170</v>
      </c>
      <c r="AQ412" s="125">
        <f t="shared" si="7037"/>
        <v>3539</v>
      </c>
      <c r="AR412" s="165">
        <f t="shared" si="7037"/>
        <v>2862</v>
      </c>
      <c r="AS412" s="167">
        <f t="shared" si="7037"/>
        <v>4426</v>
      </c>
      <c r="AT412" s="125">
        <f t="shared" si="7037"/>
        <v>2408</v>
      </c>
      <c r="AU412" s="127">
        <f t="shared" si="7037"/>
        <v>2196</v>
      </c>
      <c r="AV412" s="126">
        <f t="shared" si="7037"/>
        <v>2802</v>
      </c>
      <c r="AW412" s="166">
        <f t="shared" ref="AW412:BE413" si="7038">SUMIF($A$9:$A$32,$AE412,S$412:S$435)</f>
        <v>1982</v>
      </c>
      <c r="AX412" s="125">
        <f t="shared" si="7038"/>
        <v>358</v>
      </c>
      <c r="AY412" s="127">
        <f t="shared" si="7038"/>
        <v>1522</v>
      </c>
      <c r="AZ412" s="126">
        <f t="shared" si="7038"/>
        <v>1320</v>
      </c>
      <c r="BA412" s="166">
        <f t="shared" si="7038"/>
        <v>3080</v>
      </c>
      <c r="BB412" s="125">
        <f t="shared" si="7038"/>
        <v>1846</v>
      </c>
      <c r="BC412" s="127">
        <f t="shared" si="7038"/>
        <v>1842</v>
      </c>
      <c r="BD412" s="170">
        <f t="shared" si="7038"/>
        <v>3609</v>
      </c>
      <c r="BE412" s="171">
        <f t="shared" si="7038"/>
        <v>2623</v>
      </c>
      <c r="BF412" s="156">
        <f>AF412+AH412+AJ412+AL412+AN412+AP412+AR412+AT412+AV412+AX412+AZ412+BB412+BD412</f>
        <v>28170</v>
      </c>
      <c r="BG412" s="157">
        <f>AG412+AI412+AK412+AM412+AO412+AQ412+AS412+AU412+AW412+AY412+BA412+BC412+BE412</f>
        <v>29350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75">
        <v>319</v>
      </c>
      <c r="C413" s="176">
        <v>0</v>
      </c>
      <c r="D413" s="177">
        <v>206</v>
      </c>
      <c r="E413" s="178">
        <v>2</v>
      </c>
      <c r="F413" s="175">
        <v>598</v>
      </c>
      <c r="G413" s="179">
        <v>4</v>
      </c>
      <c r="H413" s="177">
        <v>428</v>
      </c>
      <c r="I413" s="178">
        <v>43</v>
      </c>
      <c r="J413" s="175">
        <v>12</v>
      </c>
      <c r="K413" s="179">
        <v>43</v>
      </c>
      <c r="L413" s="177">
        <v>71</v>
      </c>
      <c r="M413" s="175">
        <v>91</v>
      </c>
      <c r="N413" s="180">
        <v>224</v>
      </c>
      <c r="O413" s="181">
        <v>156</v>
      </c>
      <c r="P413" s="175">
        <v>89</v>
      </c>
      <c r="Q413" s="179">
        <v>75</v>
      </c>
      <c r="R413" s="177">
        <v>43</v>
      </c>
      <c r="S413" s="178">
        <v>80</v>
      </c>
      <c r="T413" s="175">
        <v>4</v>
      </c>
      <c r="U413" s="179">
        <v>21</v>
      </c>
      <c r="V413" s="177">
        <v>10</v>
      </c>
      <c r="W413" s="178">
        <v>16</v>
      </c>
      <c r="X413" s="175">
        <v>4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2008</v>
      </c>
      <c r="AC413" s="157">
        <f t="shared" ref="AC413:AC432" si="7067">C413+E413+G413+I413+K413+M413+O413+Q413+S413+U413+W413+Y413+AA413</f>
        <v>531</v>
      </c>
      <c r="AE413" s="237" t="str">
        <f>$AE$10</f>
        <v>08:00 - 08:59</v>
      </c>
      <c r="AF413" s="125">
        <f>SUMIF($A$9:$A$32,$AE413,B$412:B$435)</f>
        <v>2396</v>
      </c>
      <c r="AG413" s="176">
        <f t="shared" si="7037"/>
        <v>1134</v>
      </c>
      <c r="AH413" s="177">
        <f t="shared" si="7037"/>
        <v>1180</v>
      </c>
      <c r="AI413" s="178">
        <f t="shared" si="7037"/>
        <v>835</v>
      </c>
      <c r="AJ413" s="238">
        <f t="shared" si="7037"/>
        <v>2394</v>
      </c>
      <c r="AK413" s="179">
        <f t="shared" si="7037"/>
        <v>1208</v>
      </c>
      <c r="AL413" s="177">
        <f t="shared" si="7037"/>
        <v>3138</v>
      </c>
      <c r="AM413" s="178">
        <f t="shared" si="7037"/>
        <v>2263</v>
      </c>
      <c r="AN413" s="238">
        <f t="shared" si="7037"/>
        <v>249</v>
      </c>
      <c r="AO413" s="179">
        <f t="shared" si="7037"/>
        <v>810</v>
      </c>
      <c r="AP413" s="177">
        <f t="shared" si="7037"/>
        <v>939</v>
      </c>
      <c r="AQ413" s="238">
        <f t="shared" si="7037"/>
        <v>3024</v>
      </c>
      <c r="AR413" s="180">
        <f t="shared" si="7037"/>
        <v>2385</v>
      </c>
      <c r="AS413" s="181">
        <f t="shared" si="7037"/>
        <v>3802</v>
      </c>
      <c r="AT413" s="238">
        <f t="shared" si="7037"/>
        <v>1734</v>
      </c>
      <c r="AU413" s="179">
        <f t="shared" si="7037"/>
        <v>1730</v>
      </c>
      <c r="AV413" s="177">
        <f t="shared" si="7037"/>
        <v>2294</v>
      </c>
      <c r="AW413" s="178">
        <f t="shared" si="7038"/>
        <v>1537</v>
      </c>
      <c r="AX413" s="238">
        <f t="shared" si="7038"/>
        <v>281</v>
      </c>
      <c r="AY413" s="179">
        <f t="shared" si="7038"/>
        <v>1059</v>
      </c>
      <c r="AZ413" s="177">
        <f t="shared" si="7038"/>
        <v>939</v>
      </c>
      <c r="BA413" s="178">
        <f t="shared" si="7038"/>
        <v>2683</v>
      </c>
      <c r="BB413" s="238">
        <f t="shared" si="7038"/>
        <v>1617</v>
      </c>
      <c r="BC413" s="179">
        <f t="shared" si="7038"/>
        <v>1615</v>
      </c>
      <c r="BD413" s="177">
        <f t="shared" si="7038"/>
        <v>3232</v>
      </c>
      <c r="BE413" s="238">
        <f t="shared" si="7038"/>
        <v>2518</v>
      </c>
      <c r="BF413" s="158">
        <f>SUM(AF413,AH413,AJ413,AL413,AN413,AP413,AR413,AT413,AV413,AX413,AZ413,BB413,BD413)</f>
        <v>22778</v>
      </c>
      <c r="BG413" s="159">
        <f>SUM(AG413,AI413,AK413,AM413,AO413,AQ413,AS413,AU413,AW413,AY413,BA413,BC413,BE413)</f>
        <v>24218</v>
      </c>
      <c r="BI413" s="136" t="s">
        <v>17</v>
      </c>
      <c r="BJ413" s="128">
        <f>B413/B436</f>
        <v>1.1468632033075679E-2</v>
      </c>
      <c r="BK413" s="129">
        <f t="shared" ref="BK413" si="7068">C413/C436</f>
        <v>0</v>
      </c>
      <c r="BL413" s="130">
        <f t="shared" ref="BL413" si="7069">D413/D436</f>
        <v>1.4574784208292061E-2</v>
      </c>
      <c r="BM413" s="131">
        <f t="shared" ref="BM413" si="7070">E413/E436</f>
        <v>1.5088645794039985E-4</v>
      </c>
      <c r="BN413" s="128">
        <f t="shared" ref="BN413" si="7071">F413/F436</f>
        <v>2.2169496552235487E-2</v>
      </c>
      <c r="BO413" s="129">
        <f t="shared" ref="BO413" si="7072">G413/G436</f>
        <v>1.6005121638924455E-4</v>
      </c>
      <c r="BP413" s="130">
        <f t="shared" ref="BP413" si="7073">H413/H436</f>
        <v>1.0299355087111368E-2</v>
      </c>
      <c r="BQ413" s="131">
        <f t="shared" ref="BQ413" si="7074">I413/I436</f>
        <v>9.0790084878172373E-4</v>
      </c>
      <c r="BR413" s="128">
        <f t="shared" ref="BR413" si="7075">J413/J436</f>
        <v>1.9367333763718529E-3</v>
      </c>
      <c r="BS413" s="129">
        <f t="shared" ref="BS413" si="7076">K413/K436</f>
        <v>6.3921510331499927E-3</v>
      </c>
      <c r="BT413" s="130">
        <f t="shared" ref="BT413" si="7077">L413/L436</f>
        <v>2.9121036872974859E-3</v>
      </c>
      <c r="BU413" s="128">
        <f t="shared" ref="BU413" si="7078">M413/M436</f>
        <v>3.7385481286717885E-3</v>
      </c>
      <c r="BV413" s="132">
        <f t="shared" ref="BV413" si="7079">N413/N436</f>
        <v>5.0081606188655623E-3</v>
      </c>
      <c r="BW413" s="133">
        <f t="shared" ref="BW413" si="7080">O413/O436</f>
        <v>3.5509423654739142E-3</v>
      </c>
      <c r="BX413" s="128">
        <f t="shared" ref="BX413" si="7081">P413/P436</f>
        <v>3.6095226507685445E-3</v>
      </c>
      <c r="BY413" s="129">
        <f t="shared" ref="BY413" si="7082">Q413/Q436</f>
        <v>3.2347106012248772E-3</v>
      </c>
      <c r="BZ413" s="130">
        <f t="shared" ref="BZ413" si="7083">R413/R436</f>
        <v>1.545372866127583E-3</v>
      </c>
      <c r="CA413" s="131">
        <f t="shared" ref="CA413" si="7084">S413/S436</f>
        <v>3.0190957808136462E-3</v>
      </c>
      <c r="CB413" s="128">
        <f t="shared" ref="CB413" si="7085">T413/T436</f>
        <v>5.0119032702668838E-4</v>
      </c>
      <c r="CC413" s="129">
        <f t="shared" ref="CC413" si="7086">U413/U436</f>
        <v>2.6592376851969101E-3</v>
      </c>
      <c r="CD413" s="130">
        <f t="shared" ref="CD413" si="7087">V413/V436</f>
        <v>3.7774336116042762E-4</v>
      </c>
      <c r="CE413" s="131">
        <f t="shared" ref="CE413" si="7088">W413/W436</f>
        <v>5.3574418215302194E-4</v>
      </c>
      <c r="CF413" s="128">
        <f t="shared" ref="CF413" si="7089">X413/X436</f>
        <v>1.6964247847661053E-4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5.9274303054633907E-3</v>
      </c>
      <c r="CK413" s="135">
        <f t="shared" ref="CK413" si="7094">AC413/AC436</f>
        <v>1.5735851069504454E-3</v>
      </c>
    </row>
    <row r="414" spans="1:89" ht="13.5" thickBot="1" x14ac:dyDescent="0.25">
      <c r="A414" s="145" t="s">
        <v>18</v>
      </c>
      <c r="B414" s="182">
        <v>1481</v>
      </c>
      <c r="C414" s="183">
        <v>376</v>
      </c>
      <c r="D414" s="184">
        <v>811</v>
      </c>
      <c r="E414" s="185">
        <v>226</v>
      </c>
      <c r="F414" s="182">
        <v>2035</v>
      </c>
      <c r="G414" s="186">
        <v>495</v>
      </c>
      <c r="H414" s="184">
        <v>2001</v>
      </c>
      <c r="I414" s="185">
        <v>854</v>
      </c>
      <c r="J414" s="182">
        <v>78</v>
      </c>
      <c r="K414" s="186">
        <v>260</v>
      </c>
      <c r="L414" s="184">
        <v>624</v>
      </c>
      <c r="M414" s="182">
        <v>850</v>
      </c>
      <c r="N414" s="187">
        <v>1686</v>
      </c>
      <c r="O414" s="188">
        <v>1754</v>
      </c>
      <c r="P414" s="182">
        <v>873</v>
      </c>
      <c r="Q414" s="186">
        <v>894</v>
      </c>
      <c r="R414" s="184">
        <v>984</v>
      </c>
      <c r="S414" s="185">
        <v>849</v>
      </c>
      <c r="T414" s="182">
        <v>145</v>
      </c>
      <c r="U414" s="186">
        <v>404</v>
      </c>
      <c r="V414" s="184">
        <v>774</v>
      </c>
      <c r="W414" s="185">
        <v>1074</v>
      </c>
      <c r="X414" s="182">
        <v>765</v>
      </c>
      <c r="Y414" s="186">
        <v>627</v>
      </c>
      <c r="Z414" s="184">
        <v>1802</v>
      </c>
      <c r="AA414" s="182">
        <v>1178</v>
      </c>
      <c r="AB414" s="156">
        <f t="shared" si="7066"/>
        <v>14059</v>
      </c>
      <c r="AC414" s="157">
        <f t="shared" si="7067"/>
        <v>9841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5.3244652166097431E-2</v>
      </c>
      <c r="BK414" s="129">
        <f t="shared" ref="BK414" si="7095">C414/C436</f>
        <v>1.2694982780741441E-2</v>
      </c>
      <c r="BL414" s="130">
        <f t="shared" ref="BL414" si="7096">D414/D436</f>
        <v>5.7379368897693503E-2</v>
      </c>
      <c r="BM414" s="131">
        <f t="shared" ref="BM414" si="7097">E414/E436</f>
        <v>1.7050169747265184E-2</v>
      </c>
      <c r="BN414" s="128">
        <f t="shared" ref="BN414" si="7098">F414/F436</f>
        <v>7.5443019203677616E-2</v>
      </c>
      <c r="BO414" s="129">
        <f t="shared" ref="BO414" si="7099">G414/G436</f>
        <v>1.9806338028169015E-2</v>
      </c>
      <c r="BP414" s="130">
        <f t="shared" ref="BP414" si="7100">H414/H436</f>
        <v>4.815189142362114E-2</v>
      </c>
      <c r="BQ414" s="131">
        <f t="shared" ref="BQ414" si="7101">I414/I436</f>
        <v>1.8031333136269583E-2</v>
      </c>
      <c r="BR414" s="128">
        <f t="shared" ref="BR414" si="7102">J414/J436</f>
        <v>1.2588766946417043E-2</v>
      </c>
      <c r="BS414" s="129">
        <f t="shared" ref="BS414" si="7103">K414/K436</f>
        <v>3.8650215549279027E-2</v>
      </c>
      <c r="BT414" s="130">
        <f t="shared" ref="BT414" si="7104">L414/L436</f>
        <v>2.5593700012304665E-2</v>
      </c>
      <c r="BU414" s="128">
        <f t="shared" ref="BU414" si="7105">M414/M436</f>
        <v>3.4920504498582638E-2</v>
      </c>
      <c r="BV414" s="132">
        <f t="shared" ref="BV414" si="7106">N414/N436</f>
        <v>3.7695351800925612E-2</v>
      </c>
      <c r="BW414" s="133">
        <f t="shared" ref="BW414" si="7107">O414/O436</f>
        <v>3.9925339160520802E-2</v>
      </c>
      <c r="BX414" s="128">
        <f t="shared" ref="BX414" si="7108">P414/P436</f>
        <v>3.5405767124954371E-2</v>
      </c>
      <c r="BY414" s="129">
        <f t="shared" ref="BY414" si="7109">Q414/Q436</f>
        <v>3.8557750366600536E-2</v>
      </c>
      <c r="BZ414" s="130">
        <f t="shared" ref="BZ414" si="7110">R414/R436</f>
        <v>3.5363881401617253E-2</v>
      </c>
      <c r="CA414" s="131">
        <f t="shared" ref="CA414" si="7111">S414/S436</f>
        <v>3.2040153973884822E-2</v>
      </c>
      <c r="CB414" s="128">
        <f t="shared" ref="CB414" si="7112">T414/T436</f>
        <v>1.8168149354717455E-2</v>
      </c>
      <c r="CC414" s="129">
        <f t="shared" ref="CC414" si="7113">U414/U436</f>
        <v>5.1158667848550082E-2</v>
      </c>
      <c r="CD414" s="130">
        <f t="shared" ref="CD414" si="7114">V414/V436</f>
        <v>2.9237336153817097E-2</v>
      </c>
      <c r="CE414" s="131">
        <f t="shared" ref="CE414" si="7115">W414/W436</f>
        <v>3.5961828227021597E-2</v>
      </c>
      <c r="CF414" s="128">
        <f t="shared" ref="CF414" si="7116">X414/X436</f>
        <v>3.2444124008651765E-2</v>
      </c>
      <c r="CG414" s="129">
        <f t="shared" ref="CG414" si="7117">Y414/Y436</f>
        <v>4.6843481509152039E-2</v>
      </c>
      <c r="CH414" s="130">
        <f t="shared" ref="CH414" si="7118">Z414/Z436</f>
        <v>4.2433947157726179E-2</v>
      </c>
      <c r="CI414" s="128">
        <f t="shared" ref="CI414" si="7119">AA414/AA436</f>
        <v>2.5394498577218247E-2</v>
      </c>
      <c r="CJ414" s="134">
        <f t="shared" ref="CJ414" si="7120">AB414/AB436</f>
        <v>4.1500867860811655E-2</v>
      </c>
      <c r="CK414" s="135">
        <f t="shared" ref="CK414" si="7121">AC414/AC436</f>
        <v>2.9163184628059009E-2</v>
      </c>
    </row>
    <row r="415" spans="1:89" ht="14.25" thickTop="1" thickBot="1" x14ac:dyDescent="0.25">
      <c r="A415" s="136" t="s">
        <v>19</v>
      </c>
      <c r="B415" s="175">
        <v>2726</v>
      </c>
      <c r="C415" s="176">
        <v>852</v>
      </c>
      <c r="D415" s="177">
        <v>1292</v>
      </c>
      <c r="E415" s="178">
        <v>651</v>
      </c>
      <c r="F415" s="175">
        <v>2700</v>
      </c>
      <c r="G415" s="179">
        <v>1169</v>
      </c>
      <c r="H415" s="177">
        <v>3194</v>
      </c>
      <c r="I415" s="178">
        <v>1750</v>
      </c>
      <c r="J415" s="175">
        <v>173</v>
      </c>
      <c r="K415" s="179">
        <v>601</v>
      </c>
      <c r="L415" s="177">
        <v>1122</v>
      </c>
      <c r="M415" s="175">
        <v>2096</v>
      </c>
      <c r="N415" s="180">
        <v>2954</v>
      </c>
      <c r="O415" s="181">
        <v>3694</v>
      </c>
      <c r="P415" s="175">
        <v>1731</v>
      </c>
      <c r="Q415" s="179">
        <v>1772</v>
      </c>
      <c r="R415" s="177">
        <v>2050</v>
      </c>
      <c r="S415" s="178">
        <v>1598</v>
      </c>
      <c r="T415" s="175">
        <v>321</v>
      </c>
      <c r="U415" s="179">
        <v>986</v>
      </c>
      <c r="V415" s="177">
        <v>1264</v>
      </c>
      <c r="W415" s="178">
        <v>2379</v>
      </c>
      <c r="X415" s="175">
        <v>1725</v>
      </c>
      <c r="Y415" s="179">
        <v>1281</v>
      </c>
      <c r="Z415" s="177">
        <v>3046</v>
      </c>
      <c r="AA415" s="175">
        <v>2180</v>
      </c>
      <c r="AB415" s="156">
        <f t="shared" si="7066"/>
        <v>24298</v>
      </c>
      <c r="AC415" s="157">
        <f t="shared" si="7067"/>
        <v>21009</v>
      </c>
      <c r="AE415" s="229" t="s">
        <v>13</v>
      </c>
      <c r="AF415" s="20">
        <f t="shared" ref="AF415:BG415" si="7122">SUM(AF412:AF414)</f>
        <v>5653</v>
      </c>
      <c r="AG415" s="21">
        <f t="shared" si="7122"/>
        <v>2707</v>
      </c>
      <c r="AH415" s="20">
        <f t="shared" si="7122"/>
        <v>2498</v>
      </c>
      <c r="AI415" s="21">
        <f t="shared" si="7122"/>
        <v>2010</v>
      </c>
      <c r="AJ415" s="20">
        <f t="shared" si="7122"/>
        <v>5480</v>
      </c>
      <c r="AK415" s="21">
        <f t="shared" si="7122"/>
        <v>2813</v>
      </c>
      <c r="AL415" s="20">
        <f t="shared" si="7122"/>
        <v>6994</v>
      </c>
      <c r="AM415" s="21">
        <f t="shared" si="7122"/>
        <v>4966</v>
      </c>
      <c r="AN415" s="20">
        <f t="shared" si="7122"/>
        <v>527</v>
      </c>
      <c r="AO415" s="21">
        <f t="shared" si="7122"/>
        <v>1894</v>
      </c>
      <c r="AP415" s="20">
        <f t="shared" si="7122"/>
        <v>2109</v>
      </c>
      <c r="AQ415" s="21">
        <f t="shared" si="7122"/>
        <v>6563</v>
      </c>
      <c r="AR415" s="20">
        <f t="shared" si="7122"/>
        <v>5247</v>
      </c>
      <c r="AS415" s="21">
        <f t="shared" si="7122"/>
        <v>8228</v>
      </c>
      <c r="AT415" s="20">
        <f t="shared" si="7122"/>
        <v>4142</v>
      </c>
      <c r="AU415" s="21">
        <f t="shared" si="7122"/>
        <v>3926</v>
      </c>
      <c r="AV415" s="20">
        <f t="shared" si="7122"/>
        <v>5096</v>
      </c>
      <c r="AW415" s="21">
        <f t="shared" si="7122"/>
        <v>3519</v>
      </c>
      <c r="AX415" s="20">
        <f t="shared" si="7122"/>
        <v>639</v>
      </c>
      <c r="AY415" s="21">
        <f t="shared" si="7122"/>
        <v>2581</v>
      </c>
      <c r="AZ415" s="20">
        <f t="shared" si="7122"/>
        <v>2259</v>
      </c>
      <c r="BA415" s="21">
        <f t="shared" si="7122"/>
        <v>5763</v>
      </c>
      <c r="BB415" s="20">
        <f t="shared" si="7122"/>
        <v>3463</v>
      </c>
      <c r="BC415" s="21">
        <f t="shared" si="7122"/>
        <v>3457</v>
      </c>
      <c r="BD415" s="20">
        <f t="shared" si="7122"/>
        <v>6841</v>
      </c>
      <c r="BE415" s="21">
        <f t="shared" si="7122"/>
        <v>5141</v>
      </c>
      <c r="BF415" s="160">
        <f t="shared" si="7122"/>
        <v>50948</v>
      </c>
      <c r="BG415" s="161">
        <f t="shared" si="7122"/>
        <v>53568</v>
      </c>
      <c r="BI415" s="136" t="s">
        <v>19</v>
      </c>
      <c r="BJ415" s="128">
        <f>B415/B436</f>
        <v>9.8004673737192169E-2</v>
      </c>
      <c r="BK415" s="129">
        <f t="shared" ref="BK415" si="7123">C415/C436</f>
        <v>2.8766290769126884E-2</v>
      </c>
      <c r="BL415" s="130">
        <f t="shared" ref="BL415" si="7124">D415/D436</f>
        <v>9.1410782510258956E-2</v>
      </c>
      <c r="BM415" s="131">
        <f t="shared" ref="BM415" si="7125">E415/E436</f>
        <v>4.9113542059600154E-2</v>
      </c>
      <c r="BN415" s="128">
        <f t="shared" ref="BN415" si="7126">F415/F436</f>
        <v>0.10009638911544451</v>
      </c>
      <c r="BO415" s="129">
        <f t="shared" ref="BO415" si="7127">G415/G436</f>
        <v>4.6774967989756722E-2</v>
      </c>
      <c r="BP415" s="130">
        <f t="shared" ref="BP415" si="7128">H415/H436</f>
        <v>7.6860140533256335E-2</v>
      </c>
      <c r="BQ415" s="131">
        <f t="shared" ref="BQ415" si="7129">I415/I436</f>
        <v>3.6949453148093406E-2</v>
      </c>
      <c r="BR415" s="128">
        <f t="shared" ref="BR415" si="7130">J415/J436</f>
        <v>2.7921239509360877E-2</v>
      </c>
      <c r="BS415" s="129">
        <f t="shared" ref="BS415" si="7131">K415/K436</f>
        <v>8.9341459788910366E-2</v>
      </c>
      <c r="BT415" s="130">
        <f t="shared" ref="BT415" si="7132">L415/L436</f>
        <v>4.6019441368278576E-2</v>
      </c>
      <c r="BU415" s="128">
        <f t="shared" ref="BU415" si="7133">M415/M436</f>
        <v>8.6109855798857896E-2</v>
      </c>
      <c r="BV415" s="132">
        <f t="shared" ref="BV415" si="7134">N415/N436</f>
        <v>6.6045118161289607E-2</v>
      </c>
      <c r="BW415" s="133">
        <f t="shared" ref="BW415" si="7135">O415/O436</f>
        <v>8.4084494218337427E-2</v>
      </c>
      <c r="BX415" s="128">
        <f t="shared" ref="BX415" si="7136">P415/P436</f>
        <v>7.0203187735734279E-2</v>
      </c>
      <c r="BY415" s="129">
        <f t="shared" ref="BY415" si="7137">Q415/Q436</f>
        <v>7.642542913827309E-2</v>
      </c>
      <c r="BZ415" s="130">
        <f t="shared" ref="BZ415" si="7138">R415/R436</f>
        <v>7.3674752920035932E-2</v>
      </c>
      <c r="CA415" s="131">
        <f t="shared" ref="CA415" si="7139">S415/S436</f>
        <v>6.0306438221752585E-2</v>
      </c>
      <c r="CB415" s="128">
        <f t="shared" ref="CB415" si="7140">T415/T436</f>
        <v>4.0220523743891741E-2</v>
      </c>
      <c r="CC415" s="129">
        <f t="shared" ref="CC415" si="7141">U415/U436</f>
        <v>0.12485754083829302</v>
      </c>
      <c r="CD415" s="130">
        <f t="shared" ref="CD415" si="7142">V415/V436</f>
        <v>4.7746760850678048E-2</v>
      </c>
      <c r="CE415" s="131">
        <f t="shared" ref="CE415" si="7143">W415/W436</f>
        <v>7.9658463083877445E-2</v>
      </c>
      <c r="CF415" s="128">
        <f t="shared" ref="CF415" si="7144">X415/X436</f>
        <v>7.3158318843038292E-2</v>
      </c>
      <c r="CG415" s="129">
        <f t="shared" ref="CG415" si="7145">Y415/Y436</f>
        <v>9.5704146432573772E-2</v>
      </c>
      <c r="CH415" s="130">
        <f t="shared" ref="CH415" si="7146">Z415/Z436</f>
        <v>7.1727970611783542E-2</v>
      </c>
      <c r="CI415" s="128">
        <f t="shared" ref="CI415" si="7147">AA415/AA436</f>
        <v>4.6994912477364835E-2</v>
      </c>
      <c r="CJ415" s="134">
        <f t="shared" ref="CJ415" si="7148">AB415/AB436</f>
        <v>7.1725448985134194E-2</v>
      </c>
      <c r="CK415" s="135">
        <f t="shared" ref="CK415" si="7149">AC415/AC436</f>
        <v>6.2258850304937677E-2</v>
      </c>
    </row>
    <row r="416" spans="1:89" ht="13.5" thickTop="1" x14ac:dyDescent="0.2">
      <c r="A416" s="145" t="s">
        <v>20</v>
      </c>
      <c r="B416" s="182">
        <v>3257</v>
      </c>
      <c r="C416" s="183">
        <v>1573</v>
      </c>
      <c r="D416" s="184">
        <v>1318</v>
      </c>
      <c r="E416" s="185">
        <v>1175</v>
      </c>
      <c r="F416" s="182">
        <v>3086</v>
      </c>
      <c r="G416" s="186">
        <v>1605</v>
      </c>
      <c r="H416" s="184">
        <v>3856</v>
      </c>
      <c r="I416" s="185">
        <v>2703</v>
      </c>
      <c r="J416" s="182">
        <v>278</v>
      </c>
      <c r="K416" s="186">
        <v>1084</v>
      </c>
      <c r="L416" s="184">
        <v>1170</v>
      </c>
      <c r="M416" s="182">
        <v>3539</v>
      </c>
      <c r="N416" s="187">
        <v>2862</v>
      </c>
      <c r="O416" s="188">
        <v>4426</v>
      </c>
      <c r="P416" s="182">
        <v>2408</v>
      </c>
      <c r="Q416" s="186">
        <v>2196</v>
      </c>
      <c r="R416" s="184">
        <v>2802</v>
      </c>
      <c r="S416" s="185">
        <v>1982</v>
      </c>
      <c r="T416" s="182">
        <v>358</v>
      </c>
      <c r="U416" s="186">
        <v>1522</v>
      </c>
      <c r="V416" s="184">
        <v>1320</v>
      </c>
      <c r="W416" s="185">
        <v>3080</v>
      </c>
      <c r="X416" s="182">
        <v>1846</v>
      </c>
      <c r="Y416" s="186">
        <v>1842</v>
      </c>
      <c r="Z416" s="184">
        <v>3609</v>
      </c>
      <c r="AA416" s="182">
        <v>2623</v>
      </c>
      <c r="AB416" s="156">
        <f t="shared" si="7066"/>
        <v>28170</v>
      </c>
      <c r="AC416" s="157">
        <f t="shared" si="7067"/>
        <v>29350</v>
      </c>
      <c r="BI416" s="145" t="s">
        <v>20</v>
      </c>
      <c r="BJ416" s="128">
        <f>B416/B436</f>
        <v>0.11709509257594823</v>
      </c>
      <c r="BK416" s="129">
        <f t="shared" ref="BK416" si="7150">C416/C436</f>
        <v>5.3109595516240123E-2</v>
      </c>
      <c r="BL416" s="130">
        <f t="shared" ref="BL416" si="7151">D416/D436</f>
        <v>9.3250318381208439E-2</v>
      </c>
      <c r="BM416" s="131">
        <f t="shared" ref="BM416" si="7152">E416/E436</f>
        <v>8.8645794039984918E-2</v>
      </c>
      <c r="BN416" s="128">
        <f t="shared" ref="BN416" si="7153">F416/F436</f>
        <v>0.11440646548528212</v>
      </c>
      <c r="BO416" s="129">
        <f t="shared" ref="BO416" si="7154">G416/G436</f>
        <v>6.4220550576184379E-2</v>
      </c>
      <c r="BP416" s="130">
        <f t="shared" ref="BP416" si="7155">H416/H436</f>
        <v>9.2790451439022037E-2</v>
      </c>
      <c r="BQ416" s="131">
        <f t="shared" ref="BQ416" si="7156">I416/I436</f>
        <v>5.7071069633883705E-2</v>
      </c>
      <c r="BR416" s="128">
        <f t="shared" ref="BR416" si="7157">J416/J436</f>
        <v>4.4867656552614592E-2</v>
      </c>
      <c r="BS416" s="129">
        <f t="shared" ref="BS416" si="7158">K416/K436</f>
        <v>0.16114166790545562</v>
      </c>
      <c r="BT416" s="130">
        <f t="shared" ref="BT416" si="7159">L416/L436</f>
        <v>4.7988187523071241E-2</v>
      </c>
      <c r="BU416" s="128">
        <f t="shared" ref="BU416" si="7160">M416/M436</f>
        <v>0.14539254755351053</v>
      </c>
      <c r="BV416" s="132">
        <f t="shared" ref="BV416" si="7161">N416/N436</f>
        <v>6.3988195049969818E-2</v>
      </c>
      <c r="BW416" s="133">
        <f t="shared" ref="BW416" si="7162">O416/O436</f>
        <v>0.10074660839479195</v>
      </c>
      <c r="BX416" s="128">
        <f t="shared" ref="BX416" si="7163">P416/P436</f>
        <v>9.7659893742142193E-2</v>
      </c>
      <c r="BY416" s="129">
        <f t="shared" ref="BY416" si="7164">Q416/Q436</f>
        <v>9.47123264038644E-2</v>
      </c>
      <c r="BZ416" s="130">
        <f t="shared" ref="BZ416" si="7165">R416/R436</f>
        <v>0.10070080862533692</v>
      </c>
      <c r="CA416" s="131">
        <f t="shared" ref="CA416" si="7166">S416/S436</f>
        <v>7.4798097969658084E-2</v>
      </c>
      <c r="CB416" s="128">
        <f t="shared" ref="CB416" si="7167">T416/T436</f>
        <v>4.4856534268888609E-2</v>
      </c>
      <c r="CC416" s="129">
        <f t="shared" ref="CC416" si="7168">U416/U436</f>
        <v>0.19273141699379512</v>
      </c>
      <c r="CD416" s="130">
        <f t="shared" ref="CD416" si="7169">V416/V436</f>
        <v>4.9862123673176446E-2</v>
      </c>
      <c r="CE416" s="131">
        <f t="shared" ref="CE416" si="7170">W416/W436</f>
        <v>0.10313075506445672</v>
      </c>
      <c r="CF416" s="128">
        <f t="shared" ref="CF416" si="7171">X416/X436</f>
        <v>7.8290003816955764E-2</v>
      </c>
      <c r="CG416" s="129">
        <f t="shared" ref="CG416" si="7172">Y416/Y436</f>
        <v>0.13761673515128875</v>
      </c>
      <c r="CH416" s="130">
        <f t="shared" ref="CH416" si="7173">Z416/Z436</f>
        <v>8.4985635567277354E-2</v>
      </c>
      <c r="CI416" s="128">
        <f t="shared" ref="CI416" si="7174">AA416/AA436</f>
        <v>5.6544796067948606E-2</v>
      </c>
      <c r="CJ416" s="134">
        <f t="shared" ref="CJ416" si="7175">AB416/AB436</f>
        <v>8.3155234912800649E-2</v>
      </c>
      <c r="CK416" s="135">
        <f t="shared" ref="CK416" si="7176">AC416/AC436</f>
        <v>8.697687926364514E-2</v>
      </c>
    </row>
    <row r="417" spans="1:89" ht="13.5" thickBot="1" x14ac:dyDescent="0.25">
      <c r="A417" s="136" t="s">
        <v>21</v>
      </c>
      <c r="B417" s="175">
        <v>2396</v>
      </c>
      <c r="C417" s="176">
        <v>1134</v>
      </c>
      <c r="D417" s="177">
        <v>1180</v>
      </c>
      <c r="E417" s="178">
        <v>835</v>
      </c>
      <c r="F417" s="175">
        <v>2394</v>
      </c>
      <c r="G417" s="179">
        <v>1208</v>
      </c>
      <c r="H417" s="177">
        <v>3138</v>
      </c>
      <c r="I417" s="178">
        <v>2263</v>
      </c>
      <c r="J417" s="175">
        <v>249</v>
      </c>
      <c r="K417" s="179">
        <v>810</v>
      </c>
      <c r="L417" s="177">
        <v>939</v>
      </c>
      <c r="M417" s="175">
        <v>3024</v>
      </c>
      <c r="N417" s="180">
        <v>2385</v>
      </c>
      <c r="O417" s="181">
        <v>3802</v>
      </c>
      <c r="P417" s="175">
        <v>1734</v>
      </c>
      <c r="Q417" s="179">
        <v>1730</v>
      </c>
      <c r="R417" s="177">
        <v>2294</v>
      </c>
      <c r="S417" s="178">
        <v>1537</v>
      </c>
      <c r="T417" s="175">
        <v>281</v>
      </c>
      <c r="U417" s="179">
        <v>1059</v>
      </c>
      <c r="V417" s="177">
        <v>939</v>
      </c>
      <c r="W417" s="178">
        <v>2683</v>
      </c>
      <c r="X417" s="175">
        <v>1617</v>
      </c>
      <c r="Y417" s="179">
        <v>1615</v>
      </c>
      <c r="Z417" s="177">
        <v>3232</v>
      </c>
      <c r="AA417" s="175">
        <v>2518</v>
      </c>
      <c r="AB417" s="156">
        <f t="shared" si="7066"/>
        <v>22778</v>
      </c>
      <c r="AC417" s="157">
        <f t="shared" si="7067"/>
        <v>24218</v>
      </c>
      <c r="AE417" s="232" t="s">
        <v>85</v>
      </c>
      <c r="BI417" s="136" t="s">
        <v>21</v>
      </c>
      <c r="BJ417" s="128">
        <f>B417/B436</f>
        <v>8.6140571634010427E-2</v>
      </c>
      <c r="BK417" s="129">
        <f t="shared" ref="BK417" si="7177">C417/C436</f>
        <v>3.8287527854682965E-2</v>
      </c>
      <c r="BL417" s="130">
        <f t="shared" ref="BL417" si="7178">D417/D436</f>
        <v>8.348662798924579E-2</v>
      </c>
      <c r="BM417" s="131">
        <f t="shared" ref="BM417" si="7179">E417/E436</f>
        <v>6.2995096190116937E-2</v>
      </c>
      <c r="BN417" s="128">
        <f t="shared" ref="BN417" si="7180">F417/F436</f>
        <v>8.8752131682360791E-2</v>
      </c>
      <c r="BO417" s="129">
        <f t="shared" ref="BO417" si="7181">G417/G436</f>
        <v>4.833546734955186E-2</v>
      </c>
      <c r="BP417" s="130">
        <f t="shared" ref="BP417" si="7182">H417/H436</f>
        <v>7.5512561362980068E-2</v>
      </c>
      <c r="BQ417" s="131">
        <f t="shared" ref="BQ417" si="7183">I417/I436</f>
        <v>4.7780921413791651E-2</v>
      </c>
      <c r="BR417" s="128">
        <f t="shared" ref="BR417" si="7184">J417/J436</f>
        <v>4.0187217559715945E-2</v>
      </c>
      <c r="BS417" s="129">
        <f t="shared" ref="BS417" si="7185">K417/K436</f>
        <v>0.12041028690352312</v>
      </c>
      <c r="BT417" s="130">
        <f t="shared" ref="BT417" si="7186">L417/L436</f>
        <v>3.8513596653131539E-2</v>
      </c>
      <c r="BU417" s="128">
        <f t="shared" ref="BU417" si="7187">M417/M436</f>
        <v>0.12423483012201635</v>
      </c>
      <c r="BV417" s="132">
        <f t="shared" ref="BV417" si="7188">N417/N436</f>
        <v>5.3323495874974848E-2</v>
      </c>
      <c r="BW417" s="133">
        <f t="shared" ref="BW417" si="7189">O417/O436</f>
        <v>8.6542838932896299E-2</v>
      </c>
      <c r="BX417" s="128">
        <f t="shared" ref="BX417" si="7190">P417/P436</f>
        <v>7.0324857038569166E-2</v>
      </c>
      <c r="BY417" s="129">
        <f t="shared" ref="BY417" si="7191">Q417/Q436</f>
        <v>7.4613991201587168E-2</v>
      </c>
      <c r="BZ417" s="130">
        <f t="shared" ref="BZ417" si="7192">R417/R436</f>
        <v>8.2443845462713383E-2</v>
      </c>
      <c r="CA417" s="131">
        <f t="shared" ref="CA417" si="7193">S417/S436</f>
        <v>5.8004377688882176E-2</v>
      </c>
      <c r="CB417" s="128">
        <f t="shared" ref="CB417" si="7194">T417/T436</f>
        <v>3.5208620473624858E-2</v>
      </c>
      <c r="CC417" s="129">
        <f t="shared" ref="CC417" si="7195">U417/U436</f>
        <v>0.13410155755350134</v>
      </c>
      <c r="CD417" s="130">
        <f t="shared" ref="CD417" si="7196">V417/V436</f>
        <v>3.5470101612964156E-2</v>
      </c>
      <c r="CE417" s="131">
        <f t="shared" ref="CE417" si="7197">W417/W436</f>
        <v>8.9837602544784859E-2</v>
      </c>
      <c r="CF417" s="128">
        <f t="shared" ref="CF417" si="7198">X417/X436</f>
        <v>6.8577971924169812E-2</v>
      </c>
      <c r="CG417" s="129">
        <f t="shared" ref="CG417" si="7199">Y417/Y436</f>
        <v>0.12065745237205827</v>
      </c>
      <c r="CH417" s="130">
        <f t="shared" ref="CH417" si="7200">Z417/Z436</f>
        <v>7.6107945179673148E-2</v>
      </c>
      <c r="CI417" s="128">
        <f t="shared" ref="CI417" si="7201">AA417/AA436</f>
        <v>5.4281279641286539E-2</v>
      </c>
      <c r="CJ417" s="134">
        <f t="shared" ref="CJ417" si="7202">AB417/AB436</f>
        <v>6.7238549550719673E-2</v>
      </c>
      <c r="CK417" s="135">
        <f t="shared" ref="CK417" si="7203">AC417/AC436</f>
        <v>7.1768520000237077E-2</v>
      </c>
    </row>
    <row r="418" spans="1:89" ht="14.25" thickTop="1" thickBot="1" x14ac:dyDescent="0.25">
      <c r="A418" s="145" t="s">
        <v>22</v>
      </c>
      <c r="B418" s="182">
        <v>1680</v>
      </c>
      <c r="C418" s="183">
        <v>1191</v>
      </c>
      <c r="D418" s="184">
        <v>730</v>
      </c>
      <c r="E418" s="185">
        <v>681</v>
      </c>
      <c r="F418" s="182">
        <v>1750</v>
      </c>
      <c r="G418" s="186">
        <v>863</v>
      </c>
      <c r="H418" s="184">
        <v>2647</v>
      </c>
      <c r="I418" s="185">
        <v>2004</v>
      </c>
      <c r="J418" s="182">
        <v>187</v>
      </c>
      <c r="K418" s="186">
        <v>720</v>
      </c>
      <c r="L418" s="184">
        <v>804</v>
      </c>
      <c r="M418" s="182">
        <v>2085</v>
      </c>
      <c r="N418" s="187">
        <v>1932</v>
      </c>
      <c r="O418" s="188">
        <v>3296</v>
      </c>
      <c r="P418" s="182">
        <v>1243</v>
      </c>
      <c r="Q418" s="186">
        <v>1352</v>
      </c>
      <c r="R418" s="184">
        <v>1709</v>
      </c>
      <c r="S418" s="185">
        <v>1325</v>
      </c>
      <c r="T418" s="182">
        <v>246</v>
      </c>
      <c r="U418" s="186">
        <v>536</v>
      </c>
      <c r="V418" s="184">
        <v>764</v>
      </c>
      <c r="W418" s="185">
        <v>2296</v>
      </c>
      <c r="X418" s="182">
        <v>1200</v>
      </c>
      <c r="Y418" s="186">
        <v>942</v>
      </c>
      <c r="Z418" s="184">
        <v>2697</v>
      </c>
      <c r="AA418" s="182">
        <v>2193</v>
      </c>
      <c r="AB418" s="156">
        <f t="shared" si="7066"/>
        <v>17589</v>
      </c>
      <c r="AC418" s="157">
        <f t="shared" si="7067"/>
        <v>19484</v>
      </c>
      <c r="AE418" s="299" t="s">
        <v>0</v>
      </c>
      <c r="AF418" s="301" t="s">
        <v>1</v>
      </c>
      <c r="AG418" s="302"/>
      <c r="AH418" s="301" t="s">
        <v>2</v>
      </c>
      <c r="AI418" s="302"/>
      <c r="AJ418" s="301" t="s">
        <v>3</v>
      </c>
      <c r="AK418" s="302"/>
      <c r="AL418" s="301" t="s">
        <v>4</v>
      </c>
      <c r="AM418" s="302"/>
      <c r="AN418" s="301" t="s">
        <v>5</v>
      </c>
      <c r="AO418" s="302"/>
      <c r="AP418" s="301" t="s">
        <v>6</v>
      </c>
      <c r="AQ418" s="302"/>
      <c r="AR418" s="301" t="s">
        <v>7</v>
      </c>
      <c r="AS418" s="302"/>
      <c r="AT418" s="301" t="s">
        <v>8</v>
      </c>
      <c r="AU418" s="302"/>
      <c r="AV418" s="301" t="s">
        <v>9</v>
      </c>
      <c r="AW418" s="302"/>
      <c r="AX418" s="301" t="s">
        <v>10</v>
      </c>
      <c r="AY418" s="302"/>
      <c r="AZ418" s="301" t="s">
        <v>11</v>
      </c>
      <c r="BA418" s="302"/>
      <c r="BB418" s="301" t="s">
        <v>12</v>
      </c>
      <c r="BC418" s="302"/>
      <c r="BD418" s="304" t="s">
        <v>40</v>
      </c>
      <c r="BE418" s="305"/>
      <c r="BF418" s="306" t="s">
        <v>41</v>
      </c>
      <c r="BG418" s="307"/>
      <c r="BI418" s="145" t="s">
        <v>22</v>
      </c>
      <c r="BJ418" s="128">
        <f>B418/B436</f>
        <v>6.0399065252561571E-2</v>
      </c>
      <c r="BK418" s="129">
        <f t="shared" ref="BK418" si="7204">C418/C436</f>
        <v>4.0212033223040046E-2</v>
      </c>
      <c r="BL418" s="130">
        <f t="shared" ref="BL418" si="7205">D418/D436</f>
        <v>5.1648507145889345E-2</v>
      </c>
      <c r="BM418" s="131">
        <f t="shared" ref="BM418" si="7206">E418/E436</f>
        <v>5.1376838928706148E-2</v>
      </c>
      <c r="BN418" s="128">
        <f t="shared" ref="BN418" si="7207">F418/F436</f>
        <v>6.4877289241491803E-2</v>
      </c>
      <c r="BO418" s="129">
        <f t="shared" ref="BO418" si="7208">G418/G436</f>
        <v>3.453104993597951E-2</v>
      </c>
      <c r="BP418" s="130">
        <f t="shared" ref="BP418" si="7209">H418/H436</f>
        <v>6.3697179709307925E-2</v>
      </c>
      <c r="BQ418" s="131">
        <f t="shared" ref="BQ418" si="7210">I418/I436</f>
        <v>4.2312402347873826E-2</v>
      </c>
      <c r="BR418" s="128">
        <f t="shared" ref="BR418" si="7211">J418/J436</f>
        <v>3.0180761781794706E-2</v>
      </c>
      <c r="BS418" s="129">
        <f t="shared" ref="BS418" si="7212">K418/K436</f>
        <v>0.10703136613646499</v>
      </c>
      <c r="BT418" s="130">
        <f t="shared" ref="BT418" si="7213">L418/L436</f>
        <v>3.2976498092777161E-2</v>
      </c>
      <c r="BU418" s="128">
        <f t="shared" ref="BU418" si="7214">M418/M436</f>
        <v>8.5657943387699761E-2</v>
      </c>
      <c r="BV418" s="132">
        <f t="shared" ref="BV418" si="7215">N418/N436</f>
        <v>4.3195385337715476E-2</v>
      </c>
      <c r="BW418" s="133">
        <f t="shared" ref="BW418" si="7216">O418/O436</f>
        <v>7.5025038696166807E-2</v>
      </c>
      <c r="BX418" s="128">
        <f t="shared" ref="BX418" si="7217">P418/P436</f>
        <v>5.0411647807924724E-2</v>
      </c>
      <c r="BY418" s="129">
        <f t="shared" ref="BY418" si="7218">Q418/Q436</f>
        <v>5.8311049771413784E-2</v>
      </c>
      <c r="BZ418" s="130">
        <f t="shared" ref="BZ418" si="7219">R418/R436</f>
        <v>6.1419586702605569E-2</v>
      </c>
      <c r="CA418" s="131">
        <f t="shared" ref="CA418" si="7220">S418/S436</f>
        <v>5.0003773869726015E-2</v>
      </c>
      <c r="CB418" s="128">
        <f t="shared" ref="CB418" si="7221">T418/T436</f>
        <v>3.0823205112141337E-2</v>
      </c>
      <c r="CC418" s="129">
        <f t="shared" ref="CC418" si="7222">U418/U436</f>
        <v>6.7873876155502083E-2</v>
      </c>
      <c r="CD418" s="130">
        <f t="shared" ref="CD418" si="7223">V418/V436</f>
        <v>2.8859592792656669E-2</v>
      </c>
      <c r="CE418" s="131">
        <f t="shared" ref="CE418" si="7224">W418/W436</f>
        <v>7.6879290138958653E-2</v>
      </c>
      <c r="CF418" s="128">
        <f t="shared" ref="CF418" si="7225">X418/X436</f>
        <v>5.0892743542983163E-2</v>
      </c>
      <c r="CG418" s="129">
        <f t="shared" ref="CG418" si="7226">Y418/Y436</f>
        <v>7.0377288008965255E-2</v>
      </c>
      <c r="CH418" s="130">
        <f t="shared" ref="CH418" si="7227">Z418/Z436</f>
        <v>6.3509631234399289E-2</v>
      </c>
      <c r="CI418" s="128">
        <f t="shared" ref="CI418" si="7228">AA418/AA436</f>
        <v>4.7275157368284901E-2</v>
      </c>
      <c r="CJ418" s="134">
        <f t="shared" ref="CJ418" si="7229">AB418/AB436</f>
        <v>5.1921101415734847E-2</v>
      </c>
      <c r="CK418" s="135">
        <f t="shared" ref="CK418" si="7230">AC418/AC436</f>
        <v>5.7739608707763609E-2</v>
      </c>
    </row>
    <row r="419" spans="1:89" ht="15" thickTop="1" thickBot="1" x14ac:dyDescent="0.3">
      <c r="A419" s="136" t="s">
        <v>23</v>
      </c>
      <c r="B419" s="175">
        <v>1318</v>
      </c>
      <c r="C419" s="176">
        <v>1072</v>
      </c>
      <c r="D419" s="177">
        <v>605</v>
      </c>
      <c r="E419" s="178">
        <v>529</v>
      </c>
      <c r="F419" s="175">
        <v>1479</v>
      </c>
      <c r="G419" s="179">
        <v>751</v>
      </c>
      <c r="H419" s="177">
        <v>2113</v>
      </c>
      <c r="I419" s="178">
        <v>1696</v>
      </c>
      <c r="J419" s="175">
        <v>231</v>
      </c>
      <c r="K419" s="179">
        <v>485</v>
      </c>
      <c r="L419" s="177">
        <v>695</v>
      </c>
      <c r="M419" s="175">
        <v>1362</v>
      </c>
      <c r="N419" s="180">
        <v>1607</v>
      </c>
      <c r="O419" s="181">
        <v>2188</v>
      </c>
      <c r="P419" s="175">
        <v>1063</v>
      </c>
      <c r="Q419" s="179">
        <v>921</v>
      </c>
      <c r="R419" s="177">
        <v>1309</v>
      </c>
      <c r="S419" s="178">
        <v>1067</v>
      </c>
      <c r="T419" s="175">
        <v>305</v>
      </c>
      <c r="U419" s="179">
        <v>312</v>
      </c>
      <c r="V419" s="177">
        <v>659</v>
      </c>
      <c r="W419" s="178">
        <v>1650</v>
      </c>
      <c r="X419" s="175">
        <v>967</v>
      </c>
      <c r="Y419" s="179">
        <v>508</v>
      </c>
      <c r="Z419" s="177">
        <v>2136</v>
      </c>
      <c r="AA419" s="175">
        <v>1837</v>
      </c>
      <c r="AB419" s="156">
        <f t="shared" si="7066"/>
        <v>14487</v>
      </c>
      <c r="AC419" s="157">
        <f t="shared" si="7067"/>
        <v>14378</v>
      </c>
      <c r="AE419" s="300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4.7384504763616754E-2</v>
      </c>
      <c r="BK419" s="129">
        <f t="shared" ref="BK419" si="7231">C419/C436</f>
        <v>3.619420622594368E-2</v>
      </c>
      <c r="BL419" s="130">
        <f t="shared" ref="BL419" si="7232">D419/D436</f>
        <v>4.2804584689401445E-2</v>
      </c>
      <c r="BM419" s="131">
        <f t="shared" ref="BM419" si="7233">E419/E436</f>
        <v>3.9909468125235763E-2</v>
      </c>
      <c r="BN419" s="128">
        <f t="shared" ref="BN419" si="7234">F419/F436</f>
        <v>5.4830577593237929E-2</v>
      </c>
      <c r="BO419" s="129">
        <f t="shared" ref="BO419" si="7235">G419/G436</f>
        <v>3.0049615877080667E-2</v>
      </c>
      <c r="BP419" s="130">
        <f t="shared" ref="BP419" si="7236">H419/H436</f>
        <v>5.0847049764173646E-2</v>
      </c>
      <c r="BQ419" s="131">
        <f t="shared" ref="BQ419" si="7237">I419/I436</f>
        <v>3.580929859380938E-2</v>
      </c>
      <c r="BR419" s="128">
        <f t="shared" ref="BR419" si="7238">J419/J436</f>
        <v>3.7282117495158168E-2</v>
      </c>
      <c r="BS419" s="129">
        <f t="shared" ref="BS419" si="7239">K419/K436</f>
        <v>7.2097517466924332E-2</v>
      </c>
      <c r="BT419" s="130">
        <f t="shared" ref="BT419" si="7240">L419/L436</f>
        <v>2.850580369960215E-2</v>
      </c>
      <c r="BU419" s="128">
        <f t="shared" ref="BU419" si="7241">M419/M436</f>
        <v>5.595497309067006E-2</v>
      </c>
      <c r="BV419" s="132">
        <f t="shared" ref="BV419" si="7242">N419/N436</f>
        <v>3.592908086837928E-2</v>
      </c>
      <c r="BW419" s="133">
        <f t="shared" ref="BW419" si="7243">O419/O436</f>
        <v>4.980424292087772E-2</v>
      </c>
      <c r="BX419" s="128">
        <f t="shared" ref="BX419" si="7244">P419/P436</f>
        <v>4.3111489637831041E-2</v>
      </c>
      <c r="BY419" s="129">
        <f t="shared" ref="BY419" si="7245">Q419/Q436</f>
        <v>3.9722246183041487E-2</v>
      </c>
      <c r="BZ419" s="130">
        <f t="shared" ref="BZ419" si="7246">R419/R436</f>
        <v>4.7044025157232702E-2</v>
      </c>
      <c r="CA419" s="131">
        <f t="shared" ref="CA419" si="7247">S419/S436</f>
        <v>4.0267189976602009E-2</v>
      </c>
      <c r="CB419" s="128">
        <f t="shared" ref="CB419" si="7248">T419/T436</f>
        <v>3.8215762435784992E-2</v>
      </c>
      <c r="CC419" s="129">
        <f t="shared" ref="CC419" si="7249">U419/U436</f>
        <v>3.9508674180068377E-2</v>
      </c>
      <c r="CD419" s="130">
        <f t="shared" ref="CD419" si="7250">V419/V436</f>
        <v>2.4893287500472178E-2</v>
      </c>
      <c r="CE419" s="131">
        <f t="shared" ref="CE419" si="7251">W419/W436</f>
        <v>5.5248618784530384E-2</v>
      </c>
      <c r="CF419" s="128">
        <f t="shared" ref="CF419" si="7252">X419/X436</f>
        <v>4.10110691717206E-2</v>
      </c>
      <c r="CG419" s="129">
        <f t="shared" ref="CG419" si="7253">Y419/Y436</f>
        <v>3.7952932387000371E-2</v>
      </c>
      <c r="CH419" s="130">
        <f t="shared" ref="CH419" si="7254">Z419/Z436</f>
        <v>5.0299062779635473E-2</v>
      </c>
      <c r="CI419" s="128">
        <f t="shared" ref="CI419" si="7255">AA419/AA436</f>
        <v>3.9600758816935415E-2</v>
      </c>
      <c r="CJ419" s="134">
        <f t="shared" ref="CJ419" si="7256">AB419/AB436</f>
        <v>4.2764284280502059E-2</v>
      </c>
      <c r="CK419" s="135">
        <f t="shared" ref="CK419" si="7257">AC419/AC436</f>
        <v>4.260829880929097E-2</v>
      </c>
    </row>
    <row r="420" spans="1:89" ht="13.5" thickTop="1" x14ac:dyDescent="0.2">
      <c r="A420" s="145" t="s">
        <v>24</v>
      </c>
      <c r="B420" s="189">
        <v>1242</v>
      </c>
      <c r="C420" s="183">
        <v>1015</v>
      </c>
      <c r="D420" s="184">
        <v>633</v>
      </c>
      <c r="E420" s="185">
        <v>553</v>
      </c>
      <c r="F420" s="182">
        <v>1394</v>
      </c>
      <c r="G420" s="186">
        <v>719</v>
      </c>
      <c r="H420" s="184">
        <v>2155</v>
      </c>
      <c r="I420" s="185">
        <v>1615</v>
      </c>
      <c r="J420" s="182">
        <v>233</v>
      </c>
      <c r="K420" s="186">
        <v>361</v>
      </c>
      <c r="L420" s="184">
        <v>829</v>
      </c>
      <c r="M420" s="182">
        <v>1261</v>
      </c>
      <c r="N420" s="187">
        <v>1561</v>
      </c>
      <c r="O420" s="190">
        <v>2255</v>
      </c>
      <c r="P420" s="182">
        <v>1065</v>
      </c>
      <c r="Q420" s="186">
        <v>806</v>
      </c>
      <c r="R420" s="184">
        <v>1436</v>
      </c>
      <c r="S420" s="185">
        <v>1027</v>
      </c>
      <c r="T420" s="182">
        <v>236</v>
      </c>
      <c r="U420" s="186">
        <v>234</v>
      </c>
      <c r="V420" s="184">
        <v>733</v>
      </c>
      <c r="W420" s="191">
        <v>1372</v>
      </c>
      <c r="X420" s="182">
        <v>962</v>
      </c>
      <c r="Y420" s="186">
        <v>489</v>
      </c>
      <c r="Z420" s="184">
        <v>2026</v>
      </c>
      <c r="AA420" s="182">
        <v>2099</v>
      </c>
      <c r="AB420" s="156">
        <f t="shared" si="7066"/>
        <v>14505</v>
      </c>
      <c r="AC420" s="157">
        <f t="shared" si="7067"/>
        <v>13806</v>
      </c>
      <c r="AE420" s="235" t="str">
        <f>$AE$17</f>
        <v>17:00 - 17:59</v>
      </c>
      <c r="AF420" s="125">
        <f t="shared" ref="AF420:AU421" si="7258">SUMIF($A$9:$A$32,$AE420,B$412:B$435)</f>
        <v>1581</v>
      </c>
      <c r="AG420" s="172">
        <f t="shared" si="7258"/>
        <v>3626</v>
      </c>
      <c r="AH420" s="126">
        <f t="shared" si="7258"/>
        <v>1361</v>
      </c>
      <c r="AI420" s="166">
        <f t="shared" si="7258"/>
        <v>1102</v>
      </c>
      <c r="AJ420" s="125">
        <f t="shared" si="7258"/>
        <v>1639</v>
      </c>
      <c r="AK420" s="127">
        <f t="shared" si="7258"/>
        <v>2596</v>
      </c>
      <c r="AL420" s="126">
        <f t="shared" si="7258"/>
        <v>2704</v>
      </c>
      <c r="AM420" s="166">
        <f t="shared" si="7258"/>
        <v>5022</v>
      </c>
      <c r="AN420" s="125">
        <f t="shared" si="7258"/>
        <v>1021</v>
      </c>
      <c r="AO420" s="127">
        <f t="shared" si="7258"/>
        <v>308</v>
      </c>
      <c r="AP420" s="126">
        <f t="shared" si="7258"/>
        <v>3166</v>
      </c>
      <c r="AQ420" s="125">
        <f t="shared" si="7258"/>
        <v>1023</v>
      </c>
      <c r="AR420" s="165">
        <f t="shared" si="7258"/>
        <v>4345</v>
      </c>
      <c r="AS420" s="167">
        <f t="shared" si="7258"/>
        <v>2799</v>
      </c>
      <c r="AT420" s="125">
        <f t="shared" si="7258"/>
        <v>2214</v>
      </c>
      <c r="AU420" s="127">
        <f t="shared" si="7258"/>
        <v>1704</v>
      </c>
      <c r="AV420" s="126">
        <f t="shared" ref="AP420:BE421" si="7259">SUMIF($A$9:$A$32,$AE420,R$412:R$435)</f>
        <v>1869</v>
      </c>
      <c r="AW420" s="166">
        <f t="shared" si="7259"/>
        <v>2553</v>
      </c>
      <c r="AX420" s="125">
        <f t="shared" si="7259"/>
        <v>1399</v>
      </c>
      <c r="AY420" s="127">
        <f t="shared" si="7259"/>
        <v>292</v>
      </c>
      <c r="AZ420" s="126">
        <f t="shared" si="7259"/>
        <v>2952</v>
      </c>
      <c r="BA420" s="166">
        <f t="shared" si="7259"/>
        <v>1732</v>
      </c>
      <c r="BB420" s="125">
        <f t="shared" si="7259"/>
        <v>2605</v>
      </c>
      <c r="BC420" s="127">
        <f t="shared" si="7259"/>
        <v>746</v>
      </c>
      <c r="BD420" s="170">
        <f t="shared" si="7259"/>
        <v>3020</v>
      </c>
      <c r="BE420" s="171">
        <f t="shared" si="7259"/>
        <v>4600</v>
      </c>
      <c r="BF420" s="156">
        <f>AF420+AH420+AJ420+AL420+AN420+AP420+AR420+AT420+AV420+AX420+AZ420+BB420+BD420</f>
        <v>29876</v>
      </c>
      <c r="BG420" s="157">
        <f>AG420+AI420+AK420+AM420+AO420+AQ420+AS420+AU420+AW420+AY420+BA420+BC420+BE420</f>
        <v>28103</v>
      </c>
      <c r="BI420" s="145" t="s">
        <v>24</v>
      </c>
      <c r="BJ420" s="128">
        <f>B420/B436</f>
        <v>4.4652166097429447E-2</v>
      </c>
      <c r="BK420" s="129">
        <f t="shared" ref="BK420" si="7260">C420/C436</f>
        <v>3.4269700857586606E-2</v>
      </c>
      <c r="BL420" s="130">
        <f t="shared" ref="BL420" si="7261">D420/D436</f>
        <v>4.478562331965473E-2</v>
      </c>
      <c r="BM420" s="131">
        <f t="shared" ref="BM420" si="7262">E420/E436</f>
        <v>4.1720105620520559E-2</v>
      </c>
      <c r="BN420" s="128">
        <f t="shared" ref="BN420" si="7263">F420/F436</f>
        <v>5.1679394972936901E-2</v>
      </c>
      <c r="BO420" s="129">
        <f t="shared" ref="BO420" si="7264">G420/G436</f>
        <v>2.8769206145966709E-2</v>
      </c>
      <c r="BP420" s="130">
        <f t="shared" ref="BP420" si="7265">H420/H436</f>
        <v>5.1857734141880836E-2</v>
      </c>
      <c r="BQ420" s="131">
        <f t="shared" ref="BQ420" si="7266">I420/I436</f>
        <v>3.4099066762383348E-2</v>
      </c>
      <c r="BR420" s="128">
        <f t="shared" ref="BR420" si="7267">J420/J436</f>
        <v>3.760490639122014E-2</v>
      </c>
      <c r="BS420" s="129">
        <f t="shared" ref="BS420" si="7268">K420/K436</f>
        <v>5.3664337743422032E-2</v>
      </c>
      <c r="BT420" s="130">
        <f t="shared" ref="BT420" si="7269">L420/L436</f>
        <v>3.4001886715065009E-2</v>
      </c>
      <c r="BU420" s="128">
        <f t="shared" ref="BU420" si="7270">M420/M436</f>
        <v>5.1805595497309065E-2</v>
      </c>
      <c r="BV420" s="132">
        <f t="shared" ref="BV420" si="7271">N420/N436</f>
        <v>3.4900619312719386E-2</v>
      </c>
      <c r="BW420" s="133">
        <f t="shared" ref="BW420" si="7272">O420/O436</f>
        <v>5.1329327141946643E-2</v>
      </c>
      <c r="BX420" s="128">
        <f t="shared" ref="BX420" si="7273">P420/P436</f>
        <v>4.3192602506387637E-2</v>
      </c>
      <c r="BY420" s="129">
        <f t="shared" ref="BY420" si="7274">Q420/Q436</f>
        <v>3.4762356594496682E-2</v>
      </c>
      <c r="BZ420" s="130">
        <f t="shared" ref="BZ420" si="7275">R420/R436</f>
        <v>5.1608265947888587E-2</v>
      </c>
      <c r="CA420" s="131">
        <f t="shared" ref="CA420" si="7276">S420/S436</f>
        <v>3.8757642086195185E-2</v>
      </c>
      <c r="CB420" s="128">
        <f t="shared" ref="CB420" si="7277">T420/T436</f>
        <v>2.9570229294574615E-2</v>
      </c>
      <c r="CC420" s="129">
        <f t="shared" ref="CC420" si="7278">U420/U436</f>
        <v>2.9631505635051285E-2</v>
      </c>
      <c r="CD420" s="130">
        <f t="shared" ref="CD420" si="7279">V420/V436</f>
        <v>2.7688588373059344E-2</v>
      </c>
      <c r="CE420" s="131">
        <f t="shared" ref="CE420" si="7280">W420/W436</f>
        <v>4.5940063619621628E-2</v>
      </c>
      <c r="CF420" s="128">
        <f t="shared" ref="CF420" si="7281">X420/X436</f>
        <v>4.0799016073624836E-2</v>
      </c>
      <c r="CG420" s="129">
        <f t="shared" ref="CG420" si="7282">Y420/Y436</f>
        <v>3.6533432947329102E-2</v>
      </c>
      <c r="CH420" s="130">
        <f t="shared" ref="CH420" si="7283">Z420/Z436</f>
        <v>4.7708755239485708E-2</v>
      </c>
      <c r="CI420" s="128">
        <f t="shared" ref="CI420" si="7284">AA420/AA436</f>
        <v>4.5248771233939812E-2</v>
      </c>
      <c r="CJ420" s="134">
        <f t="shared" ref="CJ420" si="7285">AB420/AB436</f>
        <v>4.2817418615909604E-2</v>
      </c>
      <c r="CK420" s="135">
        <f t="shared" ref="CK420" si="7286">AC420/AC436</f>
        <v>4.0913212780711583E-2</v>
      </c>
    </row>
    <row r="421" spans="1:89" x14ac:dyDescent="0.2">
      <c r="A421" s="136" t="s">
        <v>25</v>
      </c>
      <c r="B421" s="192">
        <v>1277</v>
      </c>
      <c r="C421" s="176">
        <v>1331</v>
      </c>
      <c r="D421" s="177">
        <v>658</v>
      </c>
      <c r="E421" s="178">
        <v>493</v>
      </c>
      <c r="F421" s="175">
        <v>1369</v>
      </c>
      <c r="G421" s="179">
        <v>721</v>
      </c>
      <c r="H421" s="177">
        <v>2157</v>
      </c>
      <c r="I421" s="178">
        <v>2110</v>
      </c>
      <c r="J421" s="175">
        <v>285</v>
      </c>
      <c r="K421" s="176">
        <v>318</v>
      </c>
      <c r="L421" s="177">
        <v>874</v>
      </c>
      <c r="M421" s="175">
        <v>1460</v>
      </c>
      <c r="N421" s="180">
        <v>1859</v>
      </c>
      <c r="O421" s="193">
        <v>2054</v>
      </c>
      <c r="P421" s="175">
        <v>1084</v>
      </c>
      <c r="Q421" s="176">
        <v>834</v>
      </c>
      <c r="R421" s="177">
        <v>1265</v>
      </c>
      <c r="S421" s="178">
        <v>1158</v>
      </c>
      <c r="T421" s="184">
        <v>222</v>
      </c>
      <c r="U421" s="175">
        <v>329</v>
      </c>
      <c r="V421" s="177">
        <v>798</v>
      </c>
      <c r="W421" s="194">
        <v>1754</v>
      </c>
      <c r="X421" s="175">
        <v>882</v>
      </c>
      <c r="Y421" s="179">
        <v>548</v>
      </c>
      <c r="Z421" s="177">
        <v>2178</v>
      </c>
      <c r="AA421" s="175">
        <v>2345</v>
      </c>
      <c r="AB421" s="156">
        <f t="shared" si="7066"/>
        <v>14908</v>
      </c>
      <c r="AC421" s="157">
        <f t="shared" si="7067"/>
        <v>15455</v>
      </c>
      <c r="AE421" s="237" t="str">
        <f>$AE$18</f>
        <v>18:00 - 18:59</v>
      </c>
      <c r="AF421" s="125">
        <f t="shared" si="7258"/>
        <v>1762</v>
      </c>
      <c r="AG421" s="176">
        <f t="shared" si="7258"/>
        <v>3849</v>
      </c>
      <c r="AH421" s="177">
        <f t="shared" si="7258"/>
        <v>978</v>
      </c>
      <c r="AI421" s="178">
        <f t="shared" si="7258"/>
        <v>1223</v>
      </c>
      <c r="AJ421" s="238">
        <f t="shared" si="7258"/>
        <v>1274</v>
      </c>
      <c r="AK421" s="179">
        <f t="shared" si="7258"/>
        <v>2757</v>
      </c>
      <c r="AL421" s="177">
        <f t="shared" si="7258"/>
        <v>2766</v>
      </c>
      <c r="AM421" s="178">
        <f t="shared" si="7258"/>
        <v>5676</v>
      </c>
      <c r="AN421" s="238">
        <f t="shared" si="7258"/>
        <v>640</v>
      </c>
      <c r="AO421" s="179">
        <f t="shared" si="7258"/>
        <v>324</v>
      </c>
      <c r="AP421" s="177">
        <f t="shared" si="7259"/>
        <v>3079</v>
      </c>
      <c r="AQ421" s="238">
        <f t="shared" si="7259"/>
        <v>980</v>
      </c>
      <c r="AR421" s="180">
        <f t="shared" si="7259"/>
        <v>4650</v>
      </c>
      <c r="AS421" s="181">
        <f t="shared" si="7259"/>
        <v>2664</v>
      </c>
      <c r="AT421" s="238">
        <f t="shared" si="7259"/>
        <v>2265</v>
      </c>
      <c r="AU421" s="179">
        <f t="shared" si="7259"/>
        <v>1998</v>
      </c>
      <c r="AV421" s="177">
        <f t="shared" si="7259"/>
        <v>2051</v>
      </c>
      <c r="AW421" s="178">
        <f t="shared" si="7259"/>
        <v>2460</v>
      </c>
      <c r="AX421" s="238">
        <f t="shared" si="7259"/>
        <v>1239</v>
      </c>
      <c r="AY421" s="179">
        <f t="shared" si="7259"/>
        <v>286</v>
      </c>
      <c r="AZ421" s="177">
        <f t="shared" si="7259"/>
        <v>3474</v>
      </c>
      <c r="BA421" s="178">
        <f t="shared" si="7259"/>
        <v>1798</v>
      </c>
      <c r="BB421" s="238">
        <f t="shared" si="7259"/>
        <v>2331</v>
      </c>
      <c r="BC421" s="179">
        <f t="shared" si="7259"/>
        <v>895</v>
      </c>
      <c r="BD421" s="177">
        <f t="shared" si="7259"/>
        <v>3101</v>
      </c>
      <c r="BE421" s="238">
        <f t="shared" si="7259"/>
        <v>5179</v>
      </c>
      <c r="BF421" s="158">
        <f>SUM(AF421,AH421,AJ421,AL421,AN421,AP421,AR421,AT421,AV421,AX421,AZ421,BB421,BD421)</f>
        <v>29610</v>
      </c>
      <c r="BG421" s="159">
        <f>SUM(AG421,AI421,AK421,AM421,AO421,AQ421,AS421,AU421,AW421,AY421,BA421,BC421,BE421)</f>
        <v>30089</v>
      </c>
      <c r="BI421" s="136" t="s">
        <v>25</v>
      </c>
      <c r="BJ421" s="128">
        <f>B421/B436</f>
        <v>4.5910479956857812E-2</v>
      </c>
      <c r="BK421" s="129">
        <f t="shared" ref="BK421" si="7287">C421/C436</f>
        <v>4.4938888513741643E-2</v>
      </c>
      <c r="BL421" s="130">
        <f t="shared" ref="BL421" si="7288">D421/D436</f>
        <v>4.6554407810952311E-2</v>
      </c>
      <c r="BM421" s="131">
        <f t="shared" ref="BM421" si="7289">E421/E436</f>
        <v>3.7193511882308565E-2</v>
      </c>
      <c r="BN421" s="128">
        <f t="shared" ref="BN421" si="7290">F421/F436</f>
        <v>5.0752576555201302E-2</v>
      </c>
      <c r="BO421" s="129">
        <f t="shared" ref="BO421" si="7291">G421/G436</f>
        <v>2.884923175416133E-2</v>
      </c>
      <c r="BP421" s="130">
        <f t="shared" ref="BP421" si="7292">H421/H436</f>
        <v>5.1905861969390704E-2</v>
      </c>
      <c r="BQ421" s="131">
        <f t="shared" ref="BQ421" si="7293">I421/I436</f>
        <v>4.4550483509986909E-2</v>
      </c>
      <c r="BR421" s="128">
        <f t="shared" ref="BR421" si="7294">J421/J436</f>
        <v>4.5997417688831505E-2</v>
      </c>
      <c r="BS421" s="129">
        <f t="shared" ref="BS421" si="7295">K421/K436</f>
        <v>4.7272186710272036E-2</v>
      </c>
      <c r="BT421" s="130">
        <f t="shared" ref="BT421" si="7296">L421/L436</f>
        <v>3.5847586235183138E-2</v>
      </c>
      <c r="BU421" s="128">
        <f t="shared" ref="BU421" si="7297">M421/M436</f>
        <v>5.9981101844624296E-2</v>
      </c>
      <c r="BV421" s="132">
        <f t="shared" ref="BV421" si="7298">N421/N436</f>
        <v>4.1563261564603035E-2</v>
      </c>
      <c r="BW421" s="133">
        <f t="shared" ref="BW421" si="7299">O421/O436</f>
        <v>4.6754074478739874E-2</v>
      </c>
      <c r="BX421" s="128">
        <f t="shared" ref="BX421" si="7300">P421/P436</f>
        <v>4.3963174757675305E-2</v>
      </c>
      <c r="BY421" s="129">
        <f t="shared" ref="BY421" si="7301">Q421/Q436</f>
        <v>3.596998188562063E-2</v>
      </c>
      <c r="BZ421" s="130">
        <f t="shared" ref="BZ421" si="7302">R421/R436</f>
        <v>4.5462713387241692E-2</v>
      </c>
      <c r="CA421" s="131">
        <f t="shared" ref="CA421" si="7303">S421/S436</f>
        <v>4.3701411427277528E-2</v>
      </c>
      <c r="CB421" s="128">
        <f t="shared" ref="CB421" si="7304">T421/T436</f>
        <v>2.7816063149981207E-2</v>
      </c>
      <c r="CC421" s="129">
        <f t="shared" ref="CC421" si="7305">U421/U436</f>
        <v>4.1661390401418259E-2</v>
      </c>
      <c r="CD421" s="130">
        <f t="shared" ref="CD421" si="7306">V421/V436</f>
        <v>3.0143920220602125E-2</v>
      </c>
      <c r="CE421" s="131">
        <f t="shared" ref="CE421" si="7307">W421/W436</f>
        <v>5.8730955968525032E-2</v>
      </c>
      <c r="CF421" s="128">
        <f t="shared" ref="CF421" si="7308">X421/X436</f>
        <v>3.7406166504092626E-2</v>
      </c>
      <c r="CG421" s="129">
        <f t="shared" ref="CG421" si="7309">Y421/Y436</f>
        <v>4.0941352259992528E-2</v>
      </c>
      <c r="CH421" s="130">
        <f t="shared" ref="CH421" si="7310">Z421/Z436</f>
        <v>5.1288089294965387E-2</v>
      </c>
      <c r="CI421" s="128">
        <f t="shared" ref="CI421" si="7311">AA421/AA436</f>
        <v>5.0551866862119516E-2</v>
      </c>
      <c r="CJ421" s="134">
        <f t="shared" ref="CJ421" si="7312">AB421/AB436</f>
        <v>4.400703734753398E-2</v>
      </c>
      <c r="CK421" s="135">
        <f t="shared" ref="CK421" si="7313">AC421/AC436</f>
        <v>4.5799920579885377E-2</v>
      </c>
    </row>
    <row r="422" spans="1:89" ht="13.5" thickBot="1" x14ac:dyDescent="0.25">
      <c r="A422" s="145" t="s">
        <v>26</v>
      </c>
      <c r="B422" s="189">
        <v>1181</v>
      </c>
      <c r="C422" s="183">
        <v>1219</v>
      </c>
      <c r="D422" s="184">
        <v>580</v>
      </c>
      <c r="E422" s="185">
        <v>586</v>
      </c>
      <c r="F422" s="182">
        <v>1091</v>
      </c>
      <c r="G422" s="186">
        <v>822</v>
      </c>
      <c r="H422" s="184">
        <v>1893</v>
      </c>
      <c r="I422" s="185">
        <v>1860</v>
      </c>
      <c r="J422" s="182">
        <v>281</v>
      </c>
      <c r="K422" s="183">
        <v>232</v>
      </c>
      <c r="L422" s="184">
        <v>811</v>
      </c>
      <c r="M422" s="182">
        <v>1118</v>
      </c>
      <c r="N422" s="187">
        <v>1775</v>
      </c>
      <c r="O422" s="190">
        <v>1719</v>
      </c>
      <c r="P422" s="182">
        <v>1051</v>
      </c>
      <c r="Q422" s="183">
        <v>983</v>
      </c>
      <c r="R422" s="184">
        <v>1359</v>
      </c>
      <c r="S422" s="185">
        <v>1132</v>
      </c>
      <c r="T422" s="182">
        <v>230</v>
      </c>
      <c r="U422" s="186">
        <v>344</v>
      </c>
      <c r="V422" s="184">
        <v>902</v>
      </c>
      <c r="W422" s="191">
        <v>1474</v>
      </c>
      <c r="X422" s="182">
        <v>849</v>
      </c>
      <c r="Y422" s="186">
        <v>479</v>
      </c>
      <c r="Z422" s="184">
        <v>2094</v>
      </c>
      <c r="AA422" s="182">
        <v>2124</v>
      </c>
      <c r="AB422" s="156">
        <f t="shared" si="7066"/>
        <v>14097</v>
      </c>
      <c r="AC422" s="157">
        <f t="shared" si="7067"/>
        <v>14092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4.2459104799568576E-2</v>
      </c>
      <c r="BK422" s="129">
        <f t="shared" ref="BK422" si="7314">C422/C436</f>
        <v>4.1157404281180365E-2</v>
      </c>
      <c r="BL422" s="130">
        <f t="shared" ref="BL422" si="7315">D422/D436</f>
        <v>4.1035800198103864E-2</v>
      </c>
      <c r="BM422" s="131">
        <f t="shared" ref="BM422" si="7316">E422/E436</f>
        <v>4.4209732176537155E-2</v>
      </c>
      <c r="BN422" s="128">
        <f t="shared" ref="BN422" si="7317">F422/F436</f>
        <v>4.0446355749981462E-2</v>
      </c>
      <c r="BO422" s="129">
        <f t="shared" ref="BO422" si="7318">G422/G436</f>
        <v>3.2890524967989755E-2</v>
      </c>
      <c r="BP422" s="130">
        <f t="shared" ref="BP422" si="7319">H422/H436</f>
        <v>4.5552988738088364E-2</v>
      </c>
      <c r="BQ422" s="131">
        <f t="shared" ref="BQ422" si="7320">I422/I436</f>
        <v>3.9271990203116419E-2</v>
      </c>
      <c r="BR422" s="128">
        <f t="shared" ref="BR422" si="7321">J422/J436</f>
        <v>4.5351839896707553E-2</v>
      </c>
      <c r="BS422" s="129">
        <f t="shared" ref="BS422" si="7322">K422/K436</f>
        <v>3.4487884643972053E-2</v>
      </c>
      <c r="BT422" s="130">
        <f t="shared" ref="BT422" si="7323">L422/L436</f>
        <v>3.3263606907017761E-2</v>
      </c>
      <c r="BU422" s="128">
        <f t="shared" ref="BU422" si="7324">M422/M436</f>
        <v>4.5930734152253398E-2</v>
      </c>
      <c r="BV422" s="132">
        <f t="shared" ref="BV422" si="7325">N422/N436</f>
        <v>3.9685201332528453E-2</v>
      </c>
      <c r="BW422" s="133">
        <f t="shared" ref="BW422" si="7326">O422/O436</f>
        <v>3.9128653373395245E-2</v>
      </c>
      <c r="BX422" s="128">
        <f t="shared" ref="BX422" si="7327">P422/P436</f>
        <v>4.2624812426491465E-2</v>
      </c>
      <c r="BY422" s="129">
        <f t="shared" ref="BY422" si="7328">Q422/Q436</f>
        <v>4.2396273613387388E-2</v>
      </c>
      <c r="BZ422" s="130">
        <f t="shared" ref="BZ422" si="7329">R422/R436</f>
        <v>4.8840970350404314E-2</v>
      </c>
      <c r="CA422" s="131">
        <f t="shared" ref="CA422" si="7330">S422/S436</f>
        <v>4.2720205298513093E-2</v>
      </c>
      <c r="CB422" s="128">
        <f t="shared" ref="CB422" si="7331">T422/T436</f>
        <v>2.8818443804034581E-2</v>
      </c>
      <c r="CC422" s="129">
        <f t="shared" ref="CC422" si="7332">U422/U436</f>
        <v>4.3560845890844621E-2</v>
      </c>
      <c r="CD422" s="130">
        <f t="shared" ref="CD422" si="7333">V422/V436</f>
        <v>3.4072451176670571E-2</v>
      </c>
      <c r="CE422" s="131">
        <f t="shared" ref="CE422" si="7334">W422/W436</f>
        <v>4.9355432780847149E-2</v>
      </c>
      <c r="CF422" s="128">
        <f t="shared" ref="CF422" si="7335">X422/X436</f>
        <v>3.6006616056660591E-2</v>
      </c>
      <c r="CG422" s="129">
        <f t="shared" ref="CG422" si="7336">Y422/Y436</f>
        <v>3.5786327979081059E-2</v>
      </c>
      <c r="CH422" s="130">
        <f t="shared" ref="CH422" si="7337">Z422/Z436</f>
        <v>4.9310036264305565E-2</v>
      </c>
      <c r="CI422" s="128">
        <f t="shared" ref="CI422" si="7338">AA422/AA436</f>
        <v>4.5787703716478396E-2</v>
      </c>
      <c r="CJ422" s="134">
        <f t="shared" ref="CJ422" si="7339">AB422/AB436</f>
        <v>4.1613040346672021E-2</v>
      </c>
      <c r="CK422" s="135">
        <f t="shared" ref="CK422" si="7340">AC422/AC436</f>
        <v>4.1760755795001277E-2</v>
      </c>
    </row>
    <row r="423" spans="1:89" ht="14.25" thickTop="1" thickBot="1" x14ac:dyDescent="0.25">
      <c r="A423" s="136" t="s">
        <v>27</v>
      </c>
      <c r="B423" s="192">
        <v>1090</v>
      </c>
      <c r="C423" s="176">
        <v>1367</v>
      </c>
      <c r="D423" s="177">
        <v>652</v>
      </c>
      <c r="E423" s="178">
        <v>632</v>
      </c>
      <c r="F423" s="175">
        <v>1047</v>
      </c>
      <c r="G423" s="179">
        <v>1000</v>
      </c>
      <c r="H423" s="177">
        <v>1940</v>
      </c>
      <c r="I423" s="178">
        <v>2299</v>
      </c>
      <c r="J423" s="175">
        <v>346</v>
      </c>
      <c r="K423" s="176">
        <v>233</v>
      </c>
      <c r="L423" s="177">
        <v>1018</v>
      </c>
      <c r="M423" s="175">
        <v>913</v>
      </c>
      <c r="N423" s="180">
        <v>1896</v>
      </c>
      <c r="O423" s="193">
        <v>1813</v>
      </c>
      <c r="P423" s="175">
        <v>1139</v>
      </c>
      <c r="Q423" s="176">
        <v>888</v>
      </c>
      <c r="R423" s="177">
        <v>1282</v>
      </c>
      <c r="S423" s="178">
        <v>1093</v>
      </c>
      <c r="T423" s="175">
        <v>336</v>
      </c>
      <c r="U423" s="179">
        <v>252</v>
      </c>
      <c r="V423" s="177">
        <v>987</v>
      </c>
      <c r="W423" s="194">
        <v>1258</v>
      </c>
      <c r="X423" s="175">
        <v>859</v>
      </c>
      <c r="Y423" s="179">
        <v>480</v>
      </c>
      <c r="Z423" s="177">
        <v>2198</v>
      </c>
      <c r="AA423" s="175">
        <v>2295</v>
      </c>
      <c r="AB423" s="156">
        <f t="shared" si="7066"/>
        <v>14790</v>
      </c>
      <c r="AC423" s="157">
        <f t="shared" si="7067"/>
        <v>14523</v>
      </c>
      <c r="AE423" s="229" t="s">
        <v>13</v>
      </c>
      <c r="AF423" s="20">
        <f t="shared" ref="AF423:BG423" si="7341">SUM(AF420:AF422)</f>
        <v>3343</v>
      </c>
      <c r="AG423" s="21">
        <f t="shared" si="7341"/>
        <v>7475</v>
      </c>
      <c r="AH423" s="20">
        <f t="shared" si="7341"/>
        <v>2339</v>
      </c>
      <c r="AI423" s="21">
        <f t="shared" si="7341"/>
        <v>2325</v>
      </c>
      <c r="AJ423" s="20">
        <f t="shared" si="7341"/>
        <v>2913</v>
      </c>
      <c r="AK423" s="21">
        <f t="shared" si="7341"/>
        <v>5353</v>
      </c>
      <c r="AL423" s="20">
        <f t="shared" si="7341"/>
        <v>5470</v>
      </c>
      <c r="AM423" s="21">
        <f t="shared" si="7341"/>
        <v>10698</v>
      </c>
      <c r="AN423" s="20">
        <f t="shared" si="7341"/>
        <v>1661</v>
      </c>
      <c r="AO423" s="21">
        <f t="shared" si="7341"/>
        <v>632</v>
      </c>
      <c r="AP423" s="20">
        <f t="shared" si="7341"/>
        <v>6245</v>
      </c>
      <c r="AQ423" s="21">
        <f t="shared" si="7341"/>
        <v>2003</v>
      </c>
      <c r="AR423" s="20">
        <f t="shared" si="7341"/>
        <v>8995</v>
      </c>
      <c r="AS423" s="21">
        <f t="shared" si="7341"/>
        <v>5463</v>
      </c>
      <c r="AT423" s="20">
        <f t="shared" si="7341"/>
        <v>4479</v>
      </c>
      <c r="AU423" s="21">
        <f t="shared" si="7341"/>
        <v>3702</v>
      </c>
      <c r="AV423" s="20">
        <f t="shared" si="7341"/>
        <v>3920</v>
      </c>
      <c r="AW423" s="21">
        <f t="shared" si="7341"/>
        <v>5013</v>
      </c>
      <c r="AX423" s="20">
        <f t="shared" si="7341"/>
        <v>2638</v>
      </c>
      <c r="AY423" s="21">
        <f t="shared" si="7341"/>
        <v>578</v>
      </c>
      <c r="AZ423" s="20">
        <f t="shared" si="7341"/>
        <v>6426</v>
      </c>
      <c r="BA423" s="21">
        <f t="shared" si="7341"/>
        <v>3530</v>
      </c>
      <c r="BB423" s="20">
        <f t="shared" si="7341"/>
        <v>4936</v>
      </c>
      <c r="BC423" s="21">
        <f t="shared" si="7341"/>
        <v>1641</v>
      </c>
      <c r="BD423" s="20">
        <f t="shared" si="7341"/>
        <v>6121</v>
      </c>
      <c r="BE423" s="21">
        <f t="shared" si="7341"/>
        <v>9779</v>
      </c>
      <c r="BF423" s="160">
        <f t="shared" si="7341"/>
        <v>59486</v>
      </c>
      <c r="BG423" s="161">
        <f t="shared" si="7341"/>
        <v>58192</v>
      </c>
      <c r="BI423" s="136" t="s">
        <v>27</v>
      </c>
      <c r="BJ423" s="128">
        <f>B423/B436</f>
        <v>3.9187488765054825E-2</v>
      </c>
      <c r="BK423" s="129">
        <f t="shared" ref="BK423" si="7342">C423/C436</f>
        <v>4.6154365588493486E-2</v>
      </c>
      <c r="BL423" s="130">
        <f t="shared" ref="BL423" si="7343">D423/D436</f>
        <v>4.6129899533040891E-2</v>
      </c>
      <c r="BM423" s="131">
        <f t="shared" ref="BM423" si="7344">E423/E436</f>
        <v>4.768012070916635E-2</v>
      </c>
      <c r="BN423" s="128">
        <f t="shared" ref="BN423" si="7345">F423/F436</f>
        <v>3.8815155334766815E-2</v>
      </c>
      <c r="BO423" s="129">
        <f t="shared" ref="BO423" si="7346">G423/G436</f>
        <v>4.0012804097311137E-2</v>
      </c>
      <c r="BP423" s="130">
        <f t="shared" ref="BP423" si="7347">H423/H436</f>
        <v>4.668399268457022E-2</v>
      </c>
      <c r="BQ423" s="131">
        <f t="shared" ref="BQ423" si="7348">I423/I436</f>
        <v>4.8541024449980999E-2</v>
      </c>
      <c r="BR423" s="128">
        <f t="shared" ref="BR423" si="7349">J423/J436</f>
        <v>5.5842479018721754E-2</v>
      </c>
      <c r="BS423" s="129">
        <f t="shared" ref="BS423" si="7350">K423/K436</f>
        <v>3.4636539319161587E-2</v>
      </c>
      <c r="BT423" s="130">
        <f t="shared" ref="BT423" si="7351">L423/L436</f>
        <v>4.1753824699561133E-2</v>
      </c>
      <c r="BU423" s="128">
        <f t="shared" ref="BU423" si="7352">M423/M436</f>
        <v>3.7508730126124643E-2</v>
      </c>
      <c r="BV423" s="132">
        <f t="shared" ref="BV423" si="7353">N423/N436</f>
        <v>4.2390502381112083E-2</v>
      </c>
      <c r="BW423" s="133">
        <f t="shared" ref="BW423" si="7354">O423/O436</f>
        <v>4.1268323773103889E-2</v>
      </c>
      <c r="BX423" s="128">
        <f t="shared" ref="BX423" si="7355">P423/P436</f>
        <v>4.6193778642981707E-2</v>
      </c>
      <c r="BY423" s="129">
        <f t="shared" ref="BY423" si="7356">Q423/Q436</f>
        <v>3.8298973518502546E-2</v>
      </c>
      <c r="BZ423" s="130">
        <f t="shared" ref="BZ423" si="7357">R423/R436</f>
        <v>4.6073674752920034E-2</v>
      </c>
      <c r="CA423" s="131">
        <f t="shared" ref="CA423" si="7358">S423/S436</f>
        <v>4.1248396105366444E-2</v>
      </c>
      <c r="CB423" s="128">
        <f t="shared" ref="CB423" si="7359">T423/T436</f>
        <v>4.2099987470241823E-2</v>
      </c>
      <c r="CC423" s="129">
        <f t="shared" ref="CC423" si="7360">U423/U436</f>
        <v>3.1910852222362923E-2</v>
      </c>
      <c r="CD423" s="130">
        <f t="shared" ref="CD423" si="7361">V423/V436</f>
        <v>3.7283269746534203E-2</v>
      </c>
      <c r="CE423" s="131">
        <f t="shared" ref="CE423" si="7362">W423/W436</f>
        <v>4.212288632178135E-2</v>
      </c>
      <c r="CF423" s="128">
        <f t="shared" ref="CF423" si="7363">X423/X436</f>
        <v>3.6430722252852113E-2</v>
      </c>
      <c r="CG423" s="129">
        <f t="shared" ref="CG423" si="7364">Y423/Y436</f>
        <v>3.5861038475905868E-2</v>
      </c>
      <c r="CH423" s="130">
        <f t="shared" ref="CH423" si="7365">Z423/Z436</f>
        <v>5.1759054302265343E-2</v>
      </c>
      <c r="CI423" s="128">
        <f t="shared" ref="CI423" si="7366">AA423/AA436</f>
        <v>4.947400189704234E-2</v>
      </c>
      <c r="CJ423" s="134">
        <f t="shared" ref="CJ423" si="7367">AB423/AB436</f>
        <v>4.3658712259862321E-2</v>
      </c>
      <c r="CK423" s="135">
        <f t="shared" ref="CK423" si="7368">AC423/AC436</f>
        <v>4.303799719066162E-2</v>
      </c>
    </row>
    <row r="424" spans="1:89" ht="13.5" thickTop="1" x14ac:dyDescent="0.2">
      <c r="A424" s="145" t="s">
        <v>28</v>
      </c>
      <c r="B424" s="189">
        <v>1178</v>
      </c>
      <c r="C424" s="183">
        <v>1805</v>
      </c>
      <c r="D424" s="184">
        <v>621</v>
      </c>
      <c r="E424" s="185">
        <v>654</v>
      </c>
      <c r="F424" s="182">
        <v>1052</v>
      </c>
      <c r="G424" s="186">
        <v>1397</v>
      </c>
      <c r="H424" s="184">
        <v>2120</v>
      </c>
      <c r="I424" s="185">
        <v>2631</v>
      </c>
      <c r="J424" s="182">
        <v>386</v>
      </c>
      <c r="K424" s="183">
        <v>229</v>
      </c>
      <c r="L424" s="184">
        <v>1575</v>
      </c>
      <c r="M424" s="182">
        <v>897</v>
      </c>
      <c r="N424" s="187">
        <v>2585</v>
      </c>
      <c r="O424" s="190">
        <v>1779</v>
      </c>
      <c r="P424" s="182">
        <v>1329</v>
      </c>
      <c r="Q424" s="183">
        <v>851</v>
      </c>
      <c r="R424" s="184">
        <v>1425</v>
      </c>
      <c r="S424" s="185">
        <v>1298</v>
      </c>
      <c r="T424" s="182">
        <v>442</v>
      </c>
      <c r="U424" s="186">
        <v>224</v>
      </c>
      <c r="V424" s="184">
        <v>1533</v>
      </c>
      <c r="W424" s="191">
        <v>1221</v>
      </c>
      <c r="X424" s="182">
        <v>1132</v>
      </c>
      <c r="Y424" s="186">
        <v>464</v>
      </c>
      <c r="Z424" s="184">
        <v>2231</v>
      </c>
      <c r="AA424" s="182">
        <v>2741</v>
      </c>
      <c r="AB424" s="156">
        <f t="shared" si="7066"/>
        <v>17609</v>
      </c>
      <c r="AC424" s="157">
        <f t="shared" si="7067"/>
        <v>16191</v>
      </c>
      <c r="BI424" s="145" t="s">
        <v>28</v>
      </c>
      <c r="BJ424" s="128">
        <f>B424/B436</f>
        <v>4.2351249325903291E-2</v>
      </c>
      <c r="BK424" s="129">
        <f t="shared" ref="BK424" si="7369">C424/C436</f>
        <v>6.0942669997974208E-2</v>
      </c>
      <c r="BL424" s="130">
        <f t="shared" ref="BL424" si="7370">D424/D436</f>
        <v>4.3936606763831897E-2</v>
      </c>
      <c r="BM424" s="131">
        <f t="shared" ref="BM424" si="7371">E424/E436</f>
        <v>4.9339871746510749E-2</v>
      </c>
      <c r="BN424" s="128">
        <f t="shared" ref="BN424" si="7372">F424/F436</f>
        <v>3.9000519018313931E-2</v>
      </c>
      <c r="BO424" s="129">
        <f t="shared" ref="BO424" si="7373">G424/G436</f>
        <v>5.5897887323943664E-2</v>
      </c>
      <c r="BP424" s="130">
        <f t="shared" ref="BP424" si="7374">H424/H436</f>
        <v>5.1015497160458174E-2</v>
      </c>
      <c r="BQ424" s="131">
        <f t="shared" ref="BQ424" si="7375">I424/I436</f>
        <v>5.5550863561505001E-2</v>
      </c>
      <c r="BR424" s="128">
        <f t="shared" ref="BR424" si="7376">J424/J436</f>
        <v>6.2298256939961265E-2</v>
      </c>
      <c r="BS424" s="129">
        <f t="shared" ref="BS424" si="7377">K424/K436</f>
        <v>3.404192061840345E-2</v>
      </c>
      <c r="BT424" s="130">
        <f t="shared" ref="BT424" si="7378">L424/L436</f>
        <v>6.4599483204134361E-2</v>
      </c>
      <c r="BU424" s="128">
        <f t="shared" ref="BU424" si="7379">M424/M436</f>
        <v>3.6851402982621913E-2</v>
      </c>
      <c r="BV424" s="132">
        <f t="shared" ref="BV424" si="7380">N424/N436</f>
        <v>5.7795067856104811E-2</v>
      </c>
      <c r="BW424" s="133">
        <f t="shared" ref="BW424" si="7381">O424/O436</f>
        <v>4.0494400437039058E-2</v>
      </c>
      <c r="BX424" s="128">
        <f t="shared" ref="BX424" si="7382">P424/P436</f>
        <v>5.3899501155858377E-2</v>
      </c>
      <c r="BY424" s="129">
        <f t="shared" ref="BY424" si="7383">Q424/Q436</f>
        <v>3.6703182955231603E-2</v>
      </c>
      <c r="BZ424" s="130">
        <f t="shared" ref="BZ424" si="7384">R424/R436</f>
        <v>5.1212938005390833E-2</v>
      </c>
      <c r="CA424" s="131">
        <f t="shared" ref="CA424" si="7385">S424/S436</f>
        <v>4.8984829043701411E-2</v>
      </c>
      <c r="CB424" s="128">
        <f t="shared" ref="CB424" si="7386">T424/T436</f>
        <v>5.5381531136449065E-2</v>
      </c>
      <c r="CC424" s="129">
        <f t="shared" ref="CC424" si="7387">U424/U436</f>
        <v>2.8365201975433709E-2</v>
      </c>
      <c r="CD424" s="130">
        <f t="shared" ref="CD424" si="7388">V424/V436</f>
        <v>5.7908057265893549E-2</v>
      </c>
      <c r="CE424" s="131">
        <f t="shared" ref="CE424" si="7389">W424/W436</f>
        <v>4.0883977900552489E-2</v>
      </c>
      <c r="CF424" s="128">
        <f t="shared" ref="CF424" si="7390">X424/X436</f>
        <v>4.8008821408880784E-2</v>
      </c>
      <c r="CG424" s="129">
        <f t="shared" ref="CG424" si="7391">Y424/Y436</f>
        <v>3.4665670526709005E-2</v>
      </c>
      <c r="CH424" s="130">
        <f t="shared" ref="CH424" si="7392">Z424/Z436</f>
        <v>5.2536146564310271E-2</v>
      </c>
      <c r="CI424" s="128">
        <f t="shared" ref="CI424" si="7393">AA424/AA436</f>
        <v>5.9088557385530739E-2</v>
      </c>
      <c r="CJ424" s="134">
        <f t="shared" ref="CJ424" si="7394">AB424/AB436</f>
        <v>5.1980139566187668E-2</v>
      </c>
      <c r="CK424" s="135">
        <f t="shared" ref="CK424" si="7395">AC424/AC436</f>
        <v>4.7981010294980531E-2</v>
      </c>
    </row>
    <row r="425" spans="1:89" x14ac:dyDescent="0.2">
      <c r="A425" s="136" t="s">
        <v>29</v>
      </c>
      <c r="B425" s="192">
        <v>1354</v>
      </c>
      <c r="C425" s="176">
        <v>2658</v>
      </c>
      <c r="D425" s="177">
        <v>1097</v>
      </c>
      <c r="E425" s="178">
        <v>831</v>
      </c>
      <c r="F425" s="175">
        <v>1232</v>
      </c>
      <c r="G425" s="179">
        <v>2117</v>
      </c>
      <c r="H425" s="177">
        <v>2375</v>
      </c>
      <c r="I425" s="178">
        <v>3769</v>
      </c>
      <c r="J425" s="175">
        <v>650</v>
      </c>
      <c r="K425" s="176">
        <v>246</v>
      </c>
      <c r="L425" s="177">
        <v>2319</v>
      </c>
      <c r="M425" s="175">
        <v>846</v>
      </c>
      <c r="N425" s="180">
        <v>3431</v>
      </c>
      <c r="O425" s="193">
        <v>2268</v>
      </c>
      <c r="P425" s="175">
        <v>1949</v>
      </c>
      <c r="Q425" s="176">
        <v>1308</v>
      </c>
      <c r="R425" s="177">
        <v>1670</v>
      </c>
      <c r="S425" s="178">
        <v>2057</v>
      </c>
      <c r="T425" s="175">
        <v>1006</v>
      </c>
      <c r="U425" s="179">
        <v>238</v>
      </c>
      <c r="V425" s="177">
        <v>2327</v>
      </c>
      <c r="W425" s="194">
        <v>1575</v>
      </c>
      <c r="X425" s="175">
        <v>2139</v>
      </c>
      <c r="Y425" s="179">
        <v>581</v>
      </c>
      <c r="Z425" s="177">
        <v>2646</v>
      </c>
      <c r="AA425" s="175">
        <v>3711</v>
      </c>
      <c r="AB425" s="156">
        <f t="shared" si="7066"/>
        <v>24195</v>
      </c>
      <c r="AC425" s="157">
        <f t="shared" si="7067"/>
        <v>22205</v>
      </c>
      <c r="BI425" s="136" t="s">
        <v>29</v>
      </c>
      <c r="BJ425" s="128">
        <f>B425/B436</f>
        <v>4.8678770447600217E-2</v>
      </c>
      <c r="BK425" s="129">
        <f t="shared" ref="BK425" si="7396">C425/C436</f>
        <v>8.9742724019177531E-2</v>
      </c>
      <c r="BL425" s="130">
        <f t="shared" ref="BL425" si="7397">D425/D436</f>
        <v>7.7614263478137824E-2</v>
      </c>
      <c r="BM425" s="131">
        <f t="shared" ref="BM425" si="7398">E425/E436</f>
        <v>6.2693323274236143E-2</v>
      </c>
      <c r="BN425" s="128">
        <f t="shared" ref="BN425" si="7399">F425/F436</f>
        <v>4.5673611626010233E-2</v>
      </c>
      <c r="BO425" s="129">
        <f t="shared" ref="BO425" si="7400">G425/G436</f>
        <v>8.4707106274007682E-2</v>
      </c>
      <c r="BP425" s="130">
        <f t="shared" ref="BP425" si="7401">H425/H436</f>
        <v>5.7151795167966118E-2</v>
      </c>
      <c r="BQ425" s="131">
        <f t="shared" ref="BQ425" si="7402">I425/I436</f>
        <v>7.9578565094379466E-2</v>
      </c>
      <c r="BR425" s="128">
        <f t="shared" ref="BR425" si="7403">J425/J436</f>
        <v>0.10490639122014203</v>
      </c>
      <c r="BS425" s="129">
        <f t="shared" ref="BS425" si="7404">K425/K436</f>
        <v>3.656905009662554E-2</v>
      </c>
      <c r="BT425" s="130">
        <f t="shared" ref="BT425" si="7405">L425/L436</f>
        <v>9.5115048603420696E-2</v>
      </c>
      <c r="BU425" s="128">
        <f t="shared" ref="BU425" si="7406">M425/M436</f>
        <v>3.4756172712706958E-2</v>
      </c>
      <c r="BV425" s="132">
        <f t="shared" ref="BV425" si="7407">N425/N436</f>
        <v>7.6709817336284569E-2</v>
      </c>
      <c r="BW425" s="133">
        <f t="shared" ref="BW425" si="7408">O425/O436</f>
        <v>5.1625239005736137E-2</v>
      </c>
      <c r="BX425" s="128">
        <f t="shared" ref="BX425" si="7409">P425/P436</f>
        <v>7.9044490408403292E-2</v>
      </c>
      <c r="BY425" s="129">
        <f t="shared" ref="BY425" si="7410">Q425/Q436</f>
        <v>5.6413352885361853E-2</v>
      </c>
      <c r="BZ425" s="130">
        <f t="shared" ref="BZ425" si="7411">R425/R436</f>
        <v>6.0017969451931719E-2</v>
      </c>
      <c r="CA425" s="131">
        <f t="shared" ref="CA425" si="7412">S425/S436</f>
        <v>7.7628500264170883E-2</v>
      </c>
      <c r="CB425" s="128">
        <f t="shared" ref="CB425" si="7413">T425/T436</f>
        <v>0.12604936724721214</v>
      </c>
      <c r="CC425" s="129">
        <f t="shared" ref="CC425" si="7414">U425/U436</f>
        <v>3.0138027098898314E-2</v>
      </c>
      <c r="CD425" s="130">
        <f t="shared" ref="CD425" si="7415">V425/V436</f>
        <v>8.7900880142031498E-2</v>
      </c>
      <c r="CE425" s="131">
        <f t="shared" ref="CE425" si="7416">W425/W436</f>
        <v>5.2737317930688095E-2</v>
      </c>
      <c r="CF425" s="128">
        <f t="shared" ref="CF425" si="7417">X425/X436</f>
        <v>9.0716315365367492E-2</v>
      </c>
      <c r="CG425" s="129">
        <f t="shared" ref="CG425" si="7418">Y425/Y436</f>
        <v>4.3406798655211055E-2</v>
      </c>
      <c r="CH425" s="130">
        <f t="shared" ref="CH425" si="7419">Z425/Z436</f>
        <v>6.2308670465784394E-2</v>
      </c>
      <c r="CI425" s="128">
        <f t="shared" ref="CI425" si="7420">AA425/AA436</f>
        <v>7.999913770802794E-2</v>
      </c>
      <c r="CJ425" s="134">
        <f t="shared" ref="CJ425" si="7421">AB425/AB436</f>
        <v>7.1421402510302157E-2</v>
      </c>
      <c r="CK425" s="135">
        <f t="shared" ref="CK425" si="7422">AC425/AC436</f>
        <v>6.5803121091967301E-2</v>
      </c>
    </row>
    <row r="426" spans="1:89" x14ac:dyDescent="0.2">
      <c r="A426" s="145" t="s">
        <v>30</v>
      </c>
      <c r="B426" s="189">
        <v>1581</v>
      </c>
      <c r="C426" s="183">
        <v>3626</v>
      </c>
      <c r="D426" s="184">
        <v>1361</v>
      </c>
      <c r="E426" s="185">
        <v>1102</v>
      </c>
      <c r="F426" s="182">
        <v>1639</v>
      </c>
      <c r="G426" s="186">
        <v>2596</v>
      </c>
      <c r="H426" s="184">
        <v>2704</v>
      </c>
      <c r="I426" s="185">
        <v>5022</v>
      </c>
      <c r="J426" s="182">
        <v>1021</v>
      </c>
      <c r="K426" s="183">
        <v>308</v>
      </c>
      <c r="L426" s="184">
        <v>3166</v>
      </c>
      <c r="M426" s="182">
        <v>1023</v>
      </c>
      <c r="N426" s="187">
        <v>4345</v>
      </c>
      <c r="O426" s="190">
        <v>2799</v>
      </c>
      <c r="P426" s="182">
        <v>2214</v>
      </c>
      <c r="Q426" s="183">
        <v>1704</v>
      </c>
      <c r="R426" s="184">
        <v>1869</v>
      </c>
      <c r="S426" s="185">
        <v>2553</v>
      </c>
      <c r="T426" s="182">
        <v>1399</v>
      </c>
      <c r="U426" s="186">
        <v>292</v>
      </c>
      <c r="V426" s="184">
        <v>2952</v>
      </c>
      <c r="W426" s="191">
        <v>1732</v>
      </c>
      <c r="X426" s="182">
        <v>2605</v>
      </c>
      <c r="Y426" s="186">
        <v>746</v>
      </c>
      <c r="Z426" s="184">
        <v>3020</v>
      </c>
      <c r="AA426" s="182">
        <v>4600</v>
      </c>
      <c r="AB426" s="156">
        <f t="shared" si="7066"/>
        <v>29876</v>
      </c>
      <c r="AC426" s="157">
        <f t="shared" si="7067"/>
        <v>28103</v>
      </c>
      <c r="BI426" s="145" t="s">
        <v>30</v>
      </c>
      <c r="BJ426" s="128">
        <f>B426/B436</f>
        <v>5.6839834621607049E-2</v>
      </c>
      <c r="BK426" s="129">
        <f t="shared" ref="BK426" si="7423">C426/C436</f>
        <v>0.12242555202917145</v>
      </c>
      <c r="BL426" s="130">
        <f t="shared" ref="BL426" si="7424">D426/D436</f>
        <v>9.6292627706240266E-2</v>
      </c>
      <c r="BM426" s="131">
        <f t="shared" ref="BM426" si="7425">E426/E436</f>
        <v>8.313843832516031E-2</v>
      </c>
      <c r="BN426" s="128">
        <f t="shared" ref="BN426" si="7426">F426/F436</f>
        <v>6.0762215466745755E-2</v>
      </c>
      <c r="BO426" s="129">
        <f t="shared" ref="BO426" si="7427">G426/G436</f>
        <v>0.10387323943661972</v>
      </c>
      <c r="BP426" s="130">
        <f t="shared" ref="BP426" si="7428">H426/H436</f>
        <v>6.5068822793339115E-2</v>
      </c>
      <c r="BQ426" s="131">
        <f t="shared" ref="BQ426" si="7429">I426/I436</f>
        <v>0.10603437354841434</v>
      </c>
      <c r="BR426" s="128">
        <f t="shared" ref="BR426" si="7430">J426/J436</f>
        <v>0.16478373143963848</v>
      </c>
      <c r="BS426" s="129">
        <f t="shared" ref="BS426" si="7431">K426/K436</f>
        <v>4.5785639958376693E-2</v>
      </c>
      <c r="BT426" s="130">
        <f t="shared" ref="BT426" si="7432">L426/L436</f>
        <v>0.12985521512653295</v>
      </c>
      <c r="BU426" s="128">
        <f t="shared" ref="BU426" si="7433">M426/M436</f>
        <v>4.2027854237705928E-2</v>
      </c>
      <c r="BV426" s="132">
        <f t="shared" ref="BV426" si="7434">N426/N436</f>
        <v>9.7144901290048519E-2</v>
      </c>
      <c r="BW426" s="133">
        <f t="shared" ref="BW426" si="7435">O426/O436</f>
        <v>6.3712100518983877E-2</v>
      </c>
      <c r="BX426" s="128">
        <f t="shared" ref="BX426" si="7436">P426/P436</f>
        <v>8.9791945492152331E-2</v>
      </c>
      <c r="BY426" s="129">
        <f t="shared" ref="BY426" si="7437">Q426/Q436</f>
        <v>7.34926248598292E-2</v>
      </c>
      <c r="BZ426" s="130">
        <f t="shared" ref="BZ426" si="7438">R426/R436</f>
        <v>6.716981132075471E-2</v>
      </c>
      <c r="CA426" s="131">
        <f t="shared" ref="CA426" si="7439">S426/S436</f>
        <v>9.6346894105215491E-2</v>
      </c>
      <c r="CB426" s="128">
        <f t="shared" ref="CB426" si="7440">T426/T436</f>
        <v>0.17529131687758426</v>
      </c>
      <c r="CC426" s="129">
        <f t="shared" ref="CC426" si="7441">U426/U436</f>
        <v>3.6976066860833226E-2</v>
      </c>
      <c r="CD426" s="130">
        <f t="shared" ref="CD426" si="7442">V426/V436</f>
        <v>0.11150984021455823</v>
      </c>
      <c r="CE426" s="131">
        <f t="shared" ref="CE426" si="7443">W426/W436</f>
        <v>5.7994307718064624E-2</v>
      </c>
      <c r="CF426" s="128">
        <f t="shared" ref="CF426" si="7444">X426/X436</f>
        <v>0.11047966410789262</v>
      </c>
      <c r="CG426" s="129">
        <f t="shared" ref="CG426" si="7445">Y426/Y436</f>
        <v>5.5734030631303701E-2</v>
      </c>
      <c r="CH426" s="130">
        <f t="shared" ref="CH426" si="7446">Z426/Z436</f>
        <v>7.11157161022936E-2</v>
      </c>
      <c r="CI426" s="128">
        <f t="shared" ref="CI426" si="7447">AA426/AA436</f>
        <v>9.9163576787100111E-2</v>
      </c>
      <c r="CJ426" s="134">
        <f t="shared" ref="CJ426" si="7448">AB426/AB436</f>
        <v>8.8191189146426416E-2</v>
      </c>
      <c r="CK426" s="135">
        <f t="shared" ref="CK426" si="7449">AC426/AC436</f>
        <v>8.3281473183857563E-2</v>
      </c>
    </row>
    <row r="427" spans="1:89" x14ac:dyDescent="0.2">
      <c r="A427" s="136" t="s">
        <v>31</v>
      </c>
      <c r="B427" s="192">
        <v>1762</v>
      </c>
      <c r="C427" s="176">
        <v>3849</v>
      </c>
      <c r="D427" s="177">
        <v>978</v>
      </c>
      <c r="E427" s="178">
        <v>1223</v>
      </c>
      <c r="F427" s="175">
        <v>1274</v>
      </c>
      <c r="G427" s="179">
        <v>2757</v>
      </c>
      <c r="H427" s="177">
        <v>2766</v>
      </c>
      <c r="I427" s="178">
        <v>5676</v>
      </c>
      <c r="J427" s="175">
        <v>640</v>
      </c>
      <c r="K427" s="176">
        <v>324</v>
      </c>
      <c r="L427" s="177">
        <v>3079</v>
      </c>
      <c r="M427" s="175">
        <v>980</v>
      </c>
      <c r="N427" s="180">
        <v>4650</v>
      </c>
      <c r="O427" s="193">
        <v>2664</v>
      </c>
      <c r="P427" s="175">
        <v>2265</v>
      </c>
      <c r="Q427" s="176">
        <v>1998</v>
      </c>
      <c r="R427" s="177">
        <v>2051</v>
      </c>
      <c r="S427" s="178">
        <v>2460</v>
      </c>
      <c r="T427" s="175">
        <v>1239</v>
      </c>
      <c r="U427" s="179">
        <v>286</v>
      </c>
      <c r="V427" s="177">
        <v>3474</v>
      </c>
      <c r="W427" s="194">
        <v>1798</v>
      </c>
      <c r="X427" s="175">
        <v>2331</v>
      </c>
      <c r="Y427" s="179">
        <v>895</v>
      </c>
      <c r="Z427" s="177">
        <v>3101</v>
      </c>
      <c r="AA427" s="175">
        <v>5179</v>
      </c>
      <c r="AB427" s="156">
        <f t="shared" si="7066"/>
        <v>29610</v>
      </c>
      <c r="AC427" s="157">
        <f t="shared" si="7067"/>
        <v>30089</v>
      </c>
      <c r="BI427" s="136" t="s">
        <v>31</v>
      </c>
      <c r="BJ427" s="128">
        <f>B427/B436</f>
        <v>6.3347114866079454E-2</v>
      </c>
      <c r="BK427" s="129">
        <f t="shared" ref="BK427" si="7450">C427/C436</f>
        <v>0.12995475724221758</v>
      </c>
      <c r="BL427" s="130">
        <f t="shared" ref="BL427" si="7451">D427/D436</f>
        <v>6.9194849299561337E-2</v>
      </c>
      <c r="BM427" s="131">
        <f t="shared" ref="BM427" si="7452">E427/E436</f>
        <v>9.226706903055451E-2</v>
      </c>
      <c r="BN427" s="128">
        <f t="shared" ref="BN427" si="7453">F427/F436</f>
        <v>4.7230666567806036E-2</v>
      </c>
      <c r="BO427" s="129">
        <f t="shared" ref="BO427" si="7454">G427/G436</f>
        <v>0.11031530089628681</v>
      </c>
      <c r="BP427" s="130">
        <f t="shared" ref="BP427" si="7455">H427/H436</f>
        <v>6.6560785446144966E-2</v>
      </c>
      <c r="BQ427" s="131">
        <f t="shared" ref="BQ427" si="7456">I427/I436</f>
        <v>0.11984291203918754</v>
      </c>
      <c r="BR427" s="128">
        <f t="shared" ref="BR427" si="7457">J427/J436</f>
        <v>0.10329244673983215</v>
      </c>
      <c r="BS427" s="129">
        <f t="shared" ref="BS427" si="7458">K427/K436</f>
        <v>4.8164114761409249E-2</v>
      </c>
      <c r="BT427" s="130">
        <f t="shared" ref="BT427" si="7459">L427/L436</f>
        <v>0.12628686272097125</v>
      </c>
      <c r="BU427" s="128">
        <f t="shared" ref="BU427" si="7460">M427/M436</f>
        <v>4.0261287539542334E-2</v>
      </c>
      <c r="BV427" s="132">
        <f t="shared" ref="BV427" si="7461">N427/N436</f>
        <v>0.10396404856127171</v>
      </c>
      <c r="BW427" s="133">
        <f t="shared" ref="BW427" si="7462">O427/O436</f>
        <v>6.0639169625785305E-2</v>
      </c>
      <c r="BX427" s="128">
        <f t="shared" ref="BX427" si="7463">P427/P436</f>
        <v>9.1860323640345534E-2</v>
      </c>
      <c r="BY427" s="129">
        <f t="shared" ref="BY427" si="7464">Q427/Q436</f>
        <v>8.6172690416630726E-2</v>
      </c>
      <c r="BZ427" s="130">
        <f t="shared" ref="BZ427" si="7465">R427/R436</f>
        <v>7.3710691823899374E-2</v>
      </c>
      <c r="CA427" s="131">
        <f t="shared" ref="CA427" si="7466">S427/S436</f>
        <v>9.2837195260019628E-2</v>
      </c>
      <c r="CB427" s="128">
        <f t="shared" ref="CB427" si="7467">T427/T436</f>
        <v>0.15524370379651672</v>
      </c>
      <c r="CC427" s="129">
        <f t="shared" ref="CC427" si="7468">U427/U436</f>
        <v>3.621628466506268E-2</v>
      </c>
      <c r="CD427" s="130">
        <f t="shared" ref="CD427" si="7469">V427/V436</f>
        <v>0.13122804366713256</v>
      </c>
      <c r="CE427" s="131">
        <f t="shared" ref="CE427" si="7470">W427/W436</f>
        <v>6.0204252469445843E-2</v>
      </c>
      <c r="CF427" s="128">
        <f t="shared" ref="CF427" si="7471">X427/X436</f>
        <v>9.8859154332244792E-2</v>
      </c>
      <c r="CG427" s="129">
        <f t="shared" ref="CG427" si="7472">Y427/Y436</f>
        <v>6.6865894658199476E-2</v>
      </c>
      <c r="CH427" s="130">
        <f t="shared" ref="CH427" si="7473">Z427/Z436</f>
        <v>7.3023124381858429E-2</v>
      </c>
      <c r="CI427" s="128">
        <f t="shared" ref="CI427" si="7474">AA427/AA436</f>
        <v>0.1116452530826938</v>
      </c>
      <c r="CJ427" s="134">
        <f t="shared" ref="CJ427" si="7475">AB427/AB436</f>
        <v>8.7405981745403885E-2</v>
      </c>
      <c r="CK427" s="135">
        <f t="shared" ref="CK427" si="7476">AC427/AC436</f>
        <v>8.9166859290079004E-2</v>
      </c>
    </row>
    <row r="428" spans="1:89" x14ac:dyDescent="0.2">
      <c r="A428" s="145" t="s">
        <v>32</v>
      </c>
      <c r="B428" s="189">
        <v>1836</v>
      </c>
      <c r="C428" s="183">
        <v>2874</v>
      </c>
      <c r="D428" s="184">
        <v>670</v>
      </c>
      <c r="E428" s="185">
        <v>1226</v>
      </c>
      <c r="F428" s="182">
        <v>1212</v>
      </c>
      <c r="G428" s="186">
        <v>2521</v>
      </c>
      <c r="H428" s="184">
        <v>2494</v>
      </c>
      <c r="I428" s="185">
        <v>4541</v>
      </c>
      <c r="J428" s="182">
        <v>461</v>
      </c>
      <c r="K428" s="183">
        <v>193</v>
      </c>
      <c r="L428" s="184">
        <v>2035</v>
      </c>
      <c r="M428" s="182">
        <v>1089</v>
      </c>
      <c r="N428" s="187">
        <v>3486</v>
      </c>
      <c r="O428" s="190">
        <v>2792</v>
      </c>
      <c r="P428" s="182">
        <v>1539</v>
      </c>
      <c r="Q428" s="183">
        <v>1814</v>
      </c>
      <c r="R428" s="184">
        <v>1782</v>
      </c>
      <c r="S428" s="185">
        <v>2211</v>
      </c>
      <c r="T428" s="182">
        <v>591</v>
      </c>
      <c r="U428" s="186">
        <v>331</v>
      </c>
      <c r="V428" s="184">
        <v>2878</v>
      </c>
      <c r="W428" s="191">
        <v>1769</v>
      </c>
      <c r="X428" s="182">
        <v>1941</v>
      </c>
      <c r="Y428" s="186">
        <v>699</v>
      </c>
      <c r="Z428" s="184">
        <v>2761</v>
      </c>
      <c r="AA428" s="182">
        <v>3787</v>
      </c>
      <c r="AB428" s="156">
        <f t="shared" si="7066"/>
        <v>23686</v>
      </c>
      <c r="AC428" s="157">
        <f t="shared" si="7067"/>
        <v>25847</v>
      </c>
      <c r="BI428" s="145" t="s">
        <v>32</v>
      </c>
      <c r="BJ428" s="128">
        <f>B428/B436</f>
        <v>6.6007549883156574E-2</v>
      </c>
      <c r="BK428" s="129">
        <f t="shared" ref="BK428" si="7477">C428/C436</f>
        <v>9.7035586467688562E-2</v>
      </c>
      <c r="BL428" s="130">
        <f t="shared" ref="BL428" si="7478">D428/D436</f>
        <v>4.7403424366775151E-2</v>
      </c>
      <c r="BM428" s="131">
        <f t="shared" ref="BM428" si="7479">E428/E436</f>
        <v>9.2493398717465106E-2</v>
      </c>
      <c r="BN428" s="128">
        <f t="shared" ref="BN428" si="7480">F428/F436</f>
        <v>4.4932156891821756E-2</v>
      </c>
      <c r="BO428" s="129">
        <f t="shared" ref="BO428" si="7481">G428/G436</f>
        <v>0.10087227912932138</v>
      </c>
      <c r="BP428" s="130">
        <f t="shared" ref="BP428" si="7482">H428/H436</f>
        <v>6.0015400904803159E-2</v>
      </c>
      <c r="BQ428" s="131">
        <f t="shared" ref="BQ428" si="7483">I428/I436</f>
        <v>9.5878552425995522E-2</v>
      </c>
      <c r="BR428" s="128">
        <f t="shared" ref="BR428" si="7484">J428/J436</f>
        <v>7.4402840542285339E-2</v>
      </c>
      <c r="BS428" s="129">
        <f t="shared" ref="BS428" si="7485">K428/K436</f>
        <v>2.8690352311580198E-2</v>
      </c>
      <c r="BT428" s="130">
        <f t="shared" ref="BT428" si="7486">L428/L436</f>
        <v>8.3466633854230754E-2</v>
      </c>
      <c r="BU428" s="128">
        <f t="shared" ref="BU428" si="7487">M428/M436</f>
        <v>4.4739328704654698E-2</v>
      </c>
      <c r="BV428" s="132">
        <f t="shared" ref="BV428" si="7488">N428/N436</f>
        <v>7.793949963109531E-2</v>
      </c>
      <c r="BW428" s="133">
        <f t="shared" ref="BW428" si="7489">O428/O436</f>
        <v>6.3552763361558767E-2</v>
      </c>
      <c r="BX428" s="128">
        <f t="shared" ref="BX428" si="7490">P428/P436</f>
        <v>6.2416352354301007E-2</v>
      </c>
      <c r="BY428" s="129">
        <f t="shared" ref="BY428" si="7491">Q428/Q436</f>
        <v>7.8236867074959027E-2</v>
      </c>
      <c r="BZ428" s="130">
        <f t="shared" ref="BZ428" si="7492">R428/R436</f>
        <v>6.4043126684636117E-2</v>
      </c>
      <c r="CA428" s="131">
        <f t="shared" ref="CA428" si="7493">S428/S436</f>
        <v>8.3440259642237155E-2</v>
      </c>
      <c r="CB428" s="128">
        <f t="shared" ref="CB428" si="7494">T428/T436</f>
        <v>7.4050870818193212E-2</v>
      </c>
      <c r="CC428" s="129">
        <f t="shared" ref="CC428" si="7495">U428/U436</f>
        <v>4.1914651133341772E-2</v>
      </c>
      <c r="CD428" s="130">
        <f t="shared" ref="CD428" si="7496">V428/V436</f>
        <v>0.10871453934197106</v>
      </c>
      <c r="CE428" s="131">
        <f t="shared" ref="CE428" si="7497">W428/W436</f>
        <v>5.9233216139293485E-2</v>
      </c>
      <c r="CF428" s="128">
        <f t="shared" ref="CF428" si="7498">X428/X436</f>
        <v>8.2319012680775266E-2</v>
      </c>
      <c r="CG428" s="129">
        <f t="shared" ref="CG428" si="7499">Y428/Y436</f>
        <v>5.2222637280537915E-2</v>
      </c>
      <c r="CH428" s="130">
        <f t="shared" ref="CH428" si="7500">Z428/Z436</f>
        <v>6.5016719257759148E-2</v>
      </c>
      <c r="CI428" s="128">
        <f t="shared" ref="CI428" si="7501">AA428/AA436</f>
        <v>8.163749245494524E-2</v>
      </c>
      <c r="CJ428" s="134">
        <f t="shared" ref="CJ428" si="7502">AB428/AB436</f>
        <v>6.991888158127782E-2</v>
      </c>
      <c r="CK428" s="135">
        <f t="shared" ref="CK428" si="7503">AC428/AC436</f>
        <v>7.6595959057152843E-2</v>
      </c>
    </row>
    <row r="429" spans="1:89" x14ac:dyDescent="0.2">
      <c r="A429" s="136" t="s">
        <v>33</v>
      </c>
      <c r="B429" s="192">
        <v>1521</v>
      </c>
      <c r="C429" s="176">
        <v>1767</v>
      </c>
      <c r="D429" s="177">
        <v>522</v>
      </c>
      <c r="E429" s="178">
        <v>846</v>
      </c>
      <c r="F429" s="175">
        <v>1096</v>
      </c>
      <c r="G429" s="179">
        <v>1884</v>
      </c>
      <c r="H429" s="177">
        <v>2282</v>
      </c>
      <c r="I429" s="178">
        <v>2993</v>
      </c>
      <c r="J429" s="175">
        <v>359</v>
      </c>
      <c r="K429" s="176">
        <v>130</v>
      </c>
      <c r="L429" s="177">
        <v>1496</v>
      </c>
      <c r="M429" s="175">
        <v>975</v>
      </c>
      <c r="N429" s="180">
        <v>2720</v>
      </c>
      <c r="O429" s="193">
        <v>2399</v>
      </c>
      <c r="P429" s="175">
        <v>1080</v>
      </c>
      <c r="Q429" s="176">
        <v>1531</v>
      </c>
      <c r="R429" s="177">
        <v>1352</v>
      </c>
      <c r="S429" s="178">
        <v>1550</v>
      </c>
      <c r="T429" s="175">
        <v>368</v>
      </c>
      <c r="U429" s="179">
        <v>278</v>
      </c>
      <c r="V429" s="177">
        <v>2106</v>
      </c>
      <c r="W429" s="194">
        <v>1555</v>
      </c>
      <c r="X429" s="175">
        <v>1054</v>
      </c>
      <c r="Y429" s="179">
        <v>661</v>
      </c>
      <c r="Z429" s="177">
        <v>2140</v>
      </c>
      <c r="AA429" s="175">
        <v>2947</v>
      </c>
      <c r="AB429" s="156">
        <f t="shared" si="7066"/>
        <v>18096</v>
      </c>
      <c r="AC429" s="157">
        <f t="shared" si="7067"/>
        <v>19516</v>
      </c>
      <c r="BI429" s="136" t="s">
        <v>33</v>
      </c>
      <c r="BJ429" s="128">
        <f>B429/B436</f>
        <v>5.4682725148301276E-2</v>
      </c>
      <c r="BK429" s="129">
        <f t="shared" ref="BK429" si="7504">C429/C436</f>
        <v>5.9659666419069488E-2</v>
      </c>
      <c r="BL429" s="130">
        <f t="shared" ref="BL429" si="7505">D429/D436</f>
        <v>3.6932220178293479E-2</v>
      </c>
      <c r="BM429" s="131">
        <f t="shared" ref="BM429" si="7506">E429/E436</f>
        <v>6.3824971708789133E-2</v>
      </c>
      <c r="BN429" s="128">
        <f t="shared" ref="BN429" si="7507">F429/F436</f>
        <v>4.0631719433528585E-2</v>
      </c>
      <c r="BO429" s="129">
        <f t="shared" ref="BO429" si="7508">G429/G436</f>
        <v>7.538412291933419E-2</v>
      </c>
      <c r="BP429" s="130">
        <f t="shared" ref="BP429" si="7509">H429/H436</f>
        <v>5.4913851188757343E-2</v>
      </c>
      <c r="BQ429" s="131">
        <f t="shared" ref="BQ429" si="7510">I429/I436</f>
        <v>6.3194121869853473E-2</v>
      </c>
      <c r="BR429" s="128">
        <f t="shared" ref="BR429" si="7511">J429/J436</f>
        <v>5.7940606843124597E-2</v>
      </c>
      <c r="BS429" s="129">
        <f t="shared" ref="BS429" si="7512">K429/K436</f>
        <v>1.9325107774639513E-2</v>
      </c>
      <c r="BT429" s="130">
        <f t="shared" ref="BT429" si="7513">L429/L436</f>
        <v>6.1359255157704767E-2</v>
      </c>
      <c r="BU429" s="128">
        <f t="shared" ref="BU429" si="7514">M429/M436</f>
        <v>4.0055872807197732E-2</v>
      </c>
      <c r="BV429" s="132">
        <f t="shared" ref="BV429" si="7515">N429/N436</f>
        <v>6.0813378943367538E-2</v>
      </c>
      <c r="BW429" s="133">
        <f t="shared" ref="BW429" si="7516">O429/O436</f>
        <v>5.4607120094691798E-2</v>
      </c>
      <c r="BX429" s="128">
        <f t="shared" ref="BX429" si="7517">P429/P436</f>
        <v>4.3800949020562113E-2</v>
      </c>
      <c r="BY429" s="129">
        <f t="shared" ref="BY429" si="7518">Q429/Q436</f>
        <v>6.603122573967049E-2</v>
      </c>
      <c r="BZ429" s="130">
        <f t="shared" ref="BZ429" si="7519">R429/R436</f>
        <v>4.8589398023360285E-2</v>
      </c>
      <c r="CA429" s="131">
        <f t="shared" ref="CA429" si="7520">S429/S436</f>
        <v>5.8494980753264397E-2</v>
      </c>
      <c r="CB429" s="128">
        <f t="shared" ref="CB429" si="7521">T429/T436</f>
        <v>4.6109510086455328E-2</v>
      </c>
      <c r="CC429" s="129">
        <f t="shared" ref="CC429" si="7522">U429/U436</f>
        <v>3.5203241737368621E-2</v>
      </c>
      <c r="CD429" s="130">
        <f t="shared" ref="CD429" si="7523">V429/V436</f>
        <v>7.9552751860386059E-2</v>
      </c>
      <c r="CE429" s="131">
        <f t="shared" ref="CE429" si="7524">W429/W436</f>
        <v>5.206763770299682E-2</v>
      </c>
      <c r="CF429" s="128">
        <f t="shared" ref="CF429" si="7525">X429/X436</f>
        <v>4.4700793078586876E-2</v>
      </c>
      <c r="CG429" s="129">
        <f t="shared" ref="CG429" si="7526">Y429/Y436</f>
        <v>4.9383638401195369E-2</v>
      </c>
      <c r="CH429" s="130">
        <f t="shared" ref="CH429" si="7527">Z429/Z436</f>
        <v>5.0393255781095464E-2</v>
      </c>
      <c r="CI429" s="128">
        <f t="shared" ref="CI429" si="7528">AA429/AA436</f>
        <v>6.3529361041648705E-2</v>
      </c>
      <c r="CJ429" s="134">
        <f t="shared" ref="CJ429" si="7529">AB429/AB436</f>
        <v>5.3417718529713901E-2</v>
      </c>
      <c r="CK429" s="135">
        <f t="shared" ref="CK429" si="7530">AC429/AC436</f>
        <v>5.7834438695376446E-2</v>
      </c>
    </row>
    <row r="430" spans="1:89" x14ac:dyDescent="0.2">
      <c r="A430" s="145" t="s">
        <v>34</v>
      </c>
      <c r="B430" s="189">
        <v>616</v>
      </c>
      <c r="C430" s="183">
        <v>1359</v>
      </c>
      <c r="D430" s="184">
        <v>219</v>
      </c>
      <c r="E430" s="185">
        <v>632</v>
      </c>
      <c r="F430" s="182">
        <v>509</v>
      </c>
      <c r="G430" s="186">
        <v>1574</v>
      </c>
      <c r="H430" s="184">
        <v>1176</v>
      </c>
      <c r="I430" s="185">
        <v>2512</v>
      </c>
      <c r="J430" s="182">
        <v>274</v>
      </c>
      <c r="K430" s="183">
        <v>97</v>
      </c>
      <c r="L430" s="184">
        <v>1104</v>
      </c>
      <c r="M430" s="182">
        <v>639</v>
      </c>
      <c r="N430" s="187">
        <v>2254</v>
      </c>
      <c r="O430" s="190">
        <v>1798</v>
      </c>
      <c r="P430" s="182">
        <v>684</v>
      </c>
      <c r="Q430" s="183">
        <v>1267</v>
      </c>
      <c r="R430" s="184">
        <v>948</v>
      </c>
      <c r="S430" s="185">
        <v>1395</v>
      </c>
      <c r="T430" s="182">
        <v>224</v>
      </c>
      <c r="U430" s="186">
        <v>239</v>
      </c>
      <c r="V430" s="184">
        <v>1670</v>
      </c>
      <c r="W430" s="191">
        <v>1122</v>
      </c>
      <c r="X430" s="182">
        <v>626</v>
      </c>
      <c r="Y430" s="186">
        <v>492</v>
      </c>
      <c r="Z430" s="184">
        <v>1514</v>
      </c>
      <c r="AA430" s="182">
        <v>1869</v>
      </c>
      <c r="AB430" s="156">
        <f t="shared" si="7066"/>
        <v>11818</v>
      </c>
      <c r="AC430" s="157">
        <f t="shared" si="7067"/>
        <v>14995</v>
      </c>
      <c r="BI430" s="145" t="s">
        <v>34</v>
      </c>
      <c r="BJ430" s="128">
        <f>B430/B436</f>
        <v>2.2146323925939241E-2</v>
      </c>
      <c r="BK430" s="129">
        <f t="shared" ref="BK430" si="7531">C430/C436</f>
        <v>4.5884259571881962E-2</v>
      </c>
      <c r="BL430" s="130">
        <f t="shared" ref="BL430" si="7532">D430/D436</f>
        <v>1.5494552143766804E-2</v>
      </c>
      <c r="BM430" s="131">
        <f t="shared" ref="BM430" si="7533">E430/E436</f>
        <v>4.768012070916635E-2</v>
      </c>
      <c r="BN430" s="128">
        <f t="shared" ref="BN430" si="7534">F430/F436</f>
        <v>1.8870022985096761E-2</v>
      </c>
      <c r="BO430" s="129">
        <f t="shared" ref="BO430" si="7535">G430/G436</f>
        <v>6.2980153649167731E-2</v>
      </c>
      <c r="BP430" s="130">
        <f t="shared" ref="BP430" si="7536">H430/H436</f>
        <v>2.8299162575801329E-2</v>
      </c>
      <c r="BQ430" s="131">
        <f t="shared" ref="BQ430" si="7537">I430/I436</f>
        <v>5.3038300747434652E-2</v>
      </c>
      <c r="BR430" s="128">
        <f t="shared" ref="BR430" si="7538">J430/J436</f>
        <v>4.4222078760490641E-2</v>
      </c>
      <c r="BS430" s="129">
        <f t="shared" ref="BS430" si="7539">K430/K436</f>
        <v>1.4419503493384866E-2</v>
      </c>
      <c r="BT430" s="130">
        <f t="shared" ref="BT430" si="7540">L430/L436</f>
        <v>4.5281161560231327E-2</v>
      </c>
      <c r="BU430" s="128">
        <f t="shared" ref="BU430" si="7541">M430/M436</f>
        <v>2.6252002793640358E-2</v>
      </c>
      <c r="BV430" s="132">
        <f t="shared" ref="BV430" si="7542">N430/N436</f>
        <v>5.0394616227334717E-2</v>
      </c>
      <c r="BW430" s="133">
        <f t="shared" ref="BW430" si="7543">O430/O436</f>
        <v>4.0926887007192936E-2</v>
      </c>
      <c r="BX430" s="128">
        <f t="shared" ref="BX430" si="7544">P430/P436</f>
        <v>2.7740601046356006E-2</v>
      </c>
      <c r="BY430" s="129">
        <f t="shared" ref="BY430" si="7545">Q430/Q436</f>
        <v>5.4645044423358921E-2</v>
      </c>
      <c r="BZ430" s="130">
        <f t="shared" ref="BZ430" si="7546">R430/R436</f>
        <v>3.4070080862533693E-2</v>
      </c>
      <c r="CA430" s="131">
        <f t="shared" ref="CA430" si="7547">S430/S436</f>
        <v>5.2645482677937956E-2</v>
      </c>
      <c r="CB430" s="128">
        <f t="shared" ref="CB430" si="7548">T430/T436</f>
        <v>2.8066658313494551E-2</v>
      </c>
      <c r="CC430" s="129">
        <f t="shared" ref="CC430" si="7549">U430/U436</f>
        <v>3.0264657464860074E-2</v>
      </c>
      <c r="CD430" s="130">
        <f t="shared" ref="CD430" si="7550">V430/V436</f>
        <v>6.3083141313791405E-2</v>
      </c>
      <c r="CE430" s="131">
        <f t="shared" ref="CE430" si="7551">W430/W436</f>
        <v>3.7569060773480663E-2</v>
      </c>
      <c r="CF430" s="128">
        <f t="shared" ref="CF430" si="7552">X430/X436</f>
        <v>2.6549047881589551E-2</v>
      </c>
      <c r="CG430" s="129">
        <f t="shared" ref="CG430" si="7553">Y430/Y436</f>
        <v>3.6757564437803508E-2</v>
      </c>
      <c r="CH430" s="130">
        <f t="shared" ref="CH430" si="7554">Z430/Z436</f>
        <v>3.5652051052606791E-2</v>
      </c>
      <c r="CI430" s="128">
        <f t="shared" ref="CI430" si="7555">AA430/AA436</f>
        <v>4.0290592394584809E-2</v>
      </c>
      <c r="CJ430" s="134">
        <f t="shared" ref="CJ430" si="7556">AB430/AB436</f>
        <v>3.4885643102572882E-2</v>
      </c>
      <c r="CK430" s="135">
        <f t="shared" ref="CK430" si="7557">AC430/AC436</f>
        <v>4.4436739507950899E-2</v>
      </c>
    </row>
    <row r="431" spans="1:89" x14ac:dyDescent="0.2">
      <c r="A431" s="136" t="s">
        <v>35</v>
      </c>
      <c r="B431" s="192">
        <v>0</v>
      </c>
      <c r="C431" s="176">
        <v>550</v>
      </c>
      <c r="D431" s="177">
        <v>1</v>
      </c>
      <c r="E431" s="178">
        <v>378</v>
      </c>
      <c r="F431" s="175">
        <v>17</v>
      </c>
      <c r="G431" s="179">
        <v>789</v>
      </c>
      <c r="H431" s="177">
        <v>117</v>
      </c>
      <c r="I431" s="178">
        <v>1021</v>
      </c>
      <c r="J431" s="175">
        <v>52</v>
      </c>
      <c r="K431" s="176">
        <v>53</v>
      </c>
      <c r="L431" s="177">
        <v>650</v>
      </c>
      <c r="M431" s="175">
        <v>93</v>
      </c>
      <c r="N431" s="180">
        <v>515</v>
      </c>
      <c r="O431" s="193">
        <v>276</v>
      </c>
      <c r="P431" s="175">
        <v>117</v>
      </c>
      <c r="Q431" s="176">
        <v>262</v>
      </c>
      <c r="R431" s="177">
        <v>195</v>
      </c>
      <c r="S431" s="178">
        <v>126</v>
      </c>
      <c r="T431" s="175">
        <v>28</v>
      </c>
      <c r="U431" s="179">
        <v>10</v>
      </c>
      <c r="V431" s="177">
        <v>383</v>
      </c>
      <c r="W431" s="194">
        <v>57</v>
      </c>
      <c r="X431" s="175">
        <v>75</v>
      </c>
      <c r="Y431" s="179">
        <v>36</v>
      </c>
      <c r="Z431" s="177">
        <v>35</v>
      </c>
      <c r="AA431" s="175">
        <v>162</v>
      </c>
      <c r="AB431" s="156">
        <f t="shared" si="7066"/>
        <v>2185</v>
      </c>
      <c r="AC431" s="157">
        <f t="shared" si="7067"/>
        <v>3813</v>
      </c>
      <c r="BI431" s="136" t="s">
        <v>35</v>
      </c>
      <c r="BJ431" s="128">
        <f>B431/B436</f>
        <v>0</v>
      </c>
      <c r="BK431" s="129">
        <f t="shared" ref="BK431" si="7558">C431/C436</f>
        <v>1.8569788642042003E-2</v>
      </c>
      <c r="BL431" s="130">
        <f t="shared" ref="BL431" si="7559">D431/D436</f>
        <v>7.0751379651903218E-5</v>
      </c>
      <c r="BM431" s="131">
        <f t="shared" ref="BM431" si="7560">E431/E436</f>
        <v>2.8517540550735573E-2</v>
      </c>
      <c r="BN431" s="128">
        <f t="shared" ref="BN431" si="7561">F431/F436</f>
        <v>6.3023652406020609E-4</v>
      </c>
      <c r="BO431" s="129">
        <f t="shared" ref="BO431" si="7562">G431/G436</f>
        <v>3.1570102432778489E-2</v>
      </c>
      <c r="BP431" s="130">
        <f t="shared" ref="BP431" si="7563">H431/H436</f>
        <v>2.8154779093271728E-3</v>
      </c>
      <c r="BQ431" s="131">
        <f t="shared" ref="BQ431" si="7564">I431/I436</f>
        <v>2.1557366665259068E-2</v>
      </c>
      <c r="BR431" s="128">
        <f t="shared" ref="BR431" si="7565">J431/J436</f>
        <v>8.3925112976113627E-3</v>
      </c>
      <c r="BS431" s="129">
        <f t="shared" ref="BS431" si="7566">K431/K436</f>
        <v>7.87869778504534E-3</v>
      </c>
      <c r="BT431" s="130">
        <f t="shared" ref="BT431" si="7567">L431/L436</f>
        <v>2.6660104179484025E-2</v>
      </c>
      <c r="BU431" s="128">
        <f t="shared" ref="BU431" si="7568">M431/M436</f>
        <v>3.8207140216096297E-3</v>
      </c>
      <c r="BV431" s="132">
        <f t="shared" ref="BV431" si="7569">N431/N436</f>
        <v>1.1514297851409663E-2</v>
      </c>
      <c r="BW431" s="133">
        <f t="shared" ref="BW431" si="7570">O431/O436</f>
        <v>6.2824364927615405E-3</v>
      </c>
      <c r="BX431" s="128">
        <f t="shared" ref="BX431" si="7571">P431/P436</f>
        <v>4.7451028105608955E-3</v>
      </c>
      <c r="BY431" s="129">
        <f t="shared" ref="BY431" si="7572">Q431/Q436</f>
        <v>1.129992236694557E-2</v>
      </c>
      <c r="BZ431" s="130">
        <f t="shared" ref="BZ431" si="7573">R431/R436</f>
        <v>7.0080862533692719E-3</v>
      </c>
      <c r="CA431" s="131">
        <f t="shared" ref="CA431" si="7574">S431/S436</f>
        <v>4.7550758547814931E-3</v>
      </c>
      <c r="CB431" s="128">
        <f t="shared" ref="CB431" si="7575">T431/T436</f>
        <v>3.5083322891868189E-3</v>
      </c>
      <c r="CC431" s="129">
        <f t="shared" ref="CC431" si="7576">U431/U436</f>
        <v>1.2663036596175764E-3</v>
      </c>
      <c r="CD431" s="130">
        <f t="shared" ref="CD431" si="7577">V431/V436</f>
        <v>1.4467570732444377E-2</v>
      </c>
      <c r="CE431" s="131">
        <f t="shared" ref="CE431" si="7578">W431/W436</f>
        <v>1.9085886489201406E-3</v>
      </c>
      <c r="CF431" s="128">
        <f t="shared" ref="CF431" si="7579">X431/X436</f>
        <v>3.1807964714364477E-3</v>
      </c>
      <c r="CG431" s="129">
        <f t="shared" ref="CG431" si="7580">Y431/Y436</f>
        <v>2.6895778856929398E-3</v>
      </c>
      <c r="CH431" s="130">
        <f t="shared" ref="CH431" si="7581">Z431/Z436</f>
        <v>8.241887627749258E-4</v>
      </c>
      <c r="CI431" s="128">
        <f t="shared" ref="CI431" si="7582">AA431/AA436</f>
        <v>3.4922824868500475E-3</v>
      </c>
      <c r="CJ431" s="134">
        <f t="shared" ref="CJ431" si="7583">AB431/AB436</f>
        <v>6.449917936970871E-3</v>
      </c>
      <c r="CK431" s="135">
        <f t="shared" ref="CK431" si="7584">AC431/AC436</f>
        <v>1.1299585711491617E-2</v>
      </c>
    </row>
    <row r="432" spans="1:89" x14ac:dyDescent="0.2">
      <c r="A432" s="145" t="s">
        <v>36</v>
      </c>
      <c r="B432" s="189"/>
      <c r="C432" s="183"/>
      <c r="D432" s="184"/>
      <c r="E432" s="185"/>
      <c r="F432" s="182"/>
      <c r="G432" s="186"/>
      <c r="H432" s="184"/>
      <c r="I432" s="185"/>
      <c r="J432" s="182"/>
      <c r="K432" s="186"/>
      <c r="L432" s="184"/>
      <c r="M432" s="182"/>
      <c r="N432" s="187"/>
      <c r="O432" s="190"/>
      <c r="P432" s="182"/>
      <c r="Q432" s="186"/>
      <c r="R432" s="184"/>
      <c r="S432" s="185"/>
      <c r="T432" s="182"/>
      <c r="U432" s="186"/>
      <c r="V432" s="184"/>
      <c r="W432" s="185"/>
      <c r="X432" s="182"/>
      <c r="Y432" s="186"/>
      <c r="Z432" s="184"/>
      <c r="AA432" s="182"/>
      <c r="AB432" s="156">
        <f t="shared" si="7066"/>
        <v>0</v>
      </c>
      <c r="AC432" s="157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2">
      <c r="A433" s="136" t="s">
        <v>37</v>
      </c>
      <c r="B433" s="58"/>
      <c r="C433" s="59"/>
      <c r="D433" s="138"/>
      <c r="E433" s="139"/>
      <c r="F433" s="137"/>
      <c r="G433" s="140"/>
      <c r="H433" s="138"/>
      <c r="I433" s="139"/>
      <c r="J433" s="137"/>
      <c r="K433" s="140"/>
      <c r="L433" s="138"/>
      <c r="M433" s="137"/>
      <c r="N433" s="141"/>
      <c r="O433" s="142"/>
      <c r="P433" s="137"/>
      <c r="Q433" s="140"/>
      <c r="R433" s="138"/>
      <c r="S433" s="139"/>
      <c r="T433" s="137"/>
      <c r="U433" s="140"/>
      <c r="V433" s="138"/>
      <c r="W433" s="139"/>
      <c r="X433" s="137"/>
      <c r="Y433" s="140"/>
      <c r="Z433" s="143"/>
      <c r="AA433" s="144"/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29" t="s">
        <v>13</v>
      </c>
      <c r="B436" s="20">
        <f t="shared" ref="B436" si="7695">SUM(B413:B435)</f>
        <v>27815</v>
      </c>
      <c r="C436" s="21">
        <f t="shared" ref="C436" si="7696">SUM(C413:C435)</f>
        <v>29618</v>
      </c>
      <c r="D436" s="20">
        <f t="shared" ref="D436" si="7697">SUM(D413:D435)</f>
        <v>14134</v>
      </c>
      <c r="E436" s="21">
        <f t="shared" ref="E436" si="7698">SUM(E413:E435)</f>
        <v>13255</v>
      </c>
      <c r="F436" s="20">
        <f t="shared" ref="F436" si="7699">SUM(F413:F435)</f>
        <v>26974</v>
      </c>
      <c r="G436" s="21">
        <f t="shared" ref="G436" si="7700">SUM(G413:G435)</f>
        <v>24992</v>
      </c>
      <c r="H436" s="20">
        <f t="shared" ref="H436" si="7701">SUM(H413:H435)</f>
        <v>41556</v>
      </c>
      <c r="I436" s="21">
        <f t="shared" ref="I436" si="7702">SUM(I413:I435)</f>
        <v>47362</v>
      </c>
      <c r="J436" s="20">
        <f t="shared" ref="J436" si="7703">SUM(J413:J435)</f>
        <v>6196</v>
      </c>
      <c r="K436" s="21">
        <f t="shared" ref="K436" si="7704">SUM(K413:K435)</f>
        <v>6727</v>
      </c>
      <c r="L436" s="20">
        <f t="shared" ref="L436" si="7705">SUM(L413:L435)</f>
        <v>24381</v>
      </c>
      <c r="M436" s="21">
        <f t="shared" ref="M436" si="7706">SUM(M413:M435)</f>
        <v>24341</v>
      </c>
      <c r="N436" s="20">
        <f t="shared" ref="N436" si="7707">SUM(N413:N435)</f>
        <v>44727</v>
      </c>
      <c r="O436" s="21">
        <f t="shared" ref="O436" si="7708">SUM(O413:O435)</f>
        <v>43932</v>
      </c>
      <c r="P436" s="20">
        <f t="shared" ref="P436" si="7709">SUM(P413:P435)</f>
        <v>24657</v>
      </c>
      <c r="Q436" s="21">
        <f t="shared" ref="Q436" si="7710">SUM(Q413:Q435)</f>
        <v>23186</v>
      </c>
      <c r="R436" s="20">
        <f t="shared" ref="R436" si="7711">SUM(R413:R435)</f>
        <v>27825</v>
      </c>
      <c r="S436" s="21">
        <f t="shared" ref="S436" si="7712">SUM(S413:S435)</f>
        <v>26498</v>
      </c>
      <c r="T436" s="20">
        <f t="shared" ref="T436" si="7713">SUM(T413:T435)</f>
        <v>7981</v>
      </c>
      <c r="U436" s="21">
        <f t="shared" ref="U436" si="7714">SUM(U413:U435)</f>
        <v>7897</v>
      </c>
      <c r="V436" s="20">
        <f t="shared" ref="V436" si="7715">SUM(V413:V435)</f>
        <v>26473</v>
      </c>
      <c r="W436" s="21">
        <f t="shared" ref="W436" si="7716">SUM(W413:W435)</f>
        <v>29865</v>
      </c>
      <c r="X436" s="20">
        <f t="shared" ref="X436" si="7717">SUM(X413:X435)</f>
        <v>23579</v>
      </c>
      <c r="Y436" s="21">
        <f t="shared" ref="Y436" si="7718">SUM(Y413:Y435)</f>
        <v>13385</v>
      </c>
      <c r="Z436" s="20">
        <f t="shared" ref="Z436" si="7719">SUM(Z413:Z435)</f>
        <v>42466</v>
      </c>
      <c r="AA436" s="21">
        <f t="shared" ref="AA436" si="7720">SUM(AA413:AA435)</f>
        <v>46388</v>
      </c>
      <c r="AB436" s="160">
        <f t="shared" ref="AB436:AC436" si="7721">SUM(AB412:AB435)</f>
        <v>338764</v>
      </c>
      <c r="AC436" s="161">
        <f t="shared" si="7721"/>
        <v>337446</v>
      </c>
      <c r="BI436" s="229" t="s">
        <v>13</v>
      </c>
      <c r="BJ436" s="154">
        <f>SUM(BJ412:BJ435)</f>
        <v>1</v>
      </c>
      <c r="BK436" s="155">
        <f t="shared" ref="BK436:CK436" si="7722">SUM(BK412:BK435)</f>
        <v>1</v>
      </c>
      <c r="BL436" s="154">
        <f t="shared" si="7722"/>
        <v>1</v>
      </c>
      <c r="BM436" s="155">
        <f t="shared" si="7722"/>
        <v>1</v>
      </c>
      <c r="BN436" s="154">
        <f t="shared" si="7722"/>
        <v>1</v>
      </c>
      <c r="BO436" s="155">
        <f t="shared" si="7722"/>
        <v>1</v>
      </c>
      <c r="BP436" s="154">
        <f t="shared" si="7722"/>
        <v>1</v>
      </c>
      <c r="BQ436" s="155">
        <f t="shared" si="7722"/>
        <v>1</v>
      </c>
      <c r="BR436" s="154">
        <f t="shared" si="7722"/>
        <v>0.99999999999999989</v>
      </c>
      <c r="BS436" s="155">
        <f t="shared" si="7722"/>
        <v>1</v>
      </c>
      <c r="BT436" s="154">
        <f t="shared" si="7722"/>
        <v>0.99999999999999989</v>
      </c>
      <c r="BU436" s="155">
        <f t="shared" si="7722"/>
        <v>1</v>
      </c>
      <c r="BV436" s="154">
        <f t="shared" si="7722"/>
        <v>1</v>
      </c>
      <c r="BW436" s="155">
        <f t="shared" si="7722"/>
        <v>1</v>
      </c>
      <c r="BX436" s="154">
        <f t="shared" si="7722"/>
        <v>0.99999999999999989</v>
      </c>
      <c r="BY436" s="155">
        <f t="shared" si="7722"/>
        <v>0.99999999999999989</v>
      </c>
      <c r="BZ436" s="154">
        <f t="shared" si="7722"/>
        <v>0.99999999999999989</v>
      </c>
      <c r="CA436" s="155">
        <f t="shared" si="7722"/>
        <v>1</v>
      </c>
      <c r="CB436" s="154">
        <f t="shared" si="7722"/>
        <v>1</v>
      </c>
      <c r="CC436" s="155">
        <f t="shared" si="7722"/>
        <v>1.0000000000000002</v>
      </c>
      <c r="CD436" s="154">
        <f t="shared" si="7722"/>
        <v>1</v>
      </c>
      <c r="CE436" s="155">
        <f t="shared" si="7722"/>
        <v>1</v>
      </c>
      <c r="CF436" s="154">
        <f t="shared" si="7722"/>
        <v>0.99999999999999989</v>
      </c>
      <c r="CG436" s="155">
        <f t="shared" si="7722"/>
        <v>0.99999999999999989</v>
      </c>
      <c r="CH436" s="154">
        <f t="shared" si="7722"/>
        <v>0.99999999999999989</v>
      </c>
      <c r="CI436" s="155">
        <f t="shared" si="7722"/>
        <v>0.99999999999999989</v>
      </c>
      <c r="CJ436" s="154">
        <f t="shared" si="7722"/>
        <v>1</v>
      </c>
      <c r="CK436" s="155">
        <f t="shared" si="7722"/>
        <v>1.0000000000000002</v>
      </c>
    </row>
    <row r="437" spans="1:89" ht="13.5" thickTop="1" x14ac:dyDescent="0.2">
      <c r="A437" s="173"/>
    </row>
    <row r="439" spans="1:89" x14ac:dyDescent="0.2">
      <c r="A439" s="303">
        <f>+A408+1</f>
        <v>44849</v>
      </c>
      <c r="B439" s="303"/>
      <c r="C439" s="303"/>
      <c r="D439" s="303"/>
      <c r="BI439" s="308">
        <f>+BI408+1</f>
        <v>44849</v>
      </c>
      <c r="BJ439" s="308"/>
      <c r="BK439" s="308"/>
      <c r="BL439" s="308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299" t="s">
        <v>0</v>
      </c>
      <c r="B441" s="301" t="s">
        <v>1</v>
      </c>
      <c r="C441" s="302"/>
      <c r="D441" s="301" t="s">
        <v>2</v>
      </c>
      <c r="E441" s="302"/>
      <c r="F441" s="301" t="s">
        <v>3</v>
      </c>
      <c r="G441" s="302"/>
      <c r="H441" s="301" t="s">
        <v>4</v>
      </c>
      <c r="I441" s="302"/>
      <c r="J441" s="301" t="s">
        <v>5</v>
      </c>
      <c r="K441" s="302"/>
      <c r="L441" s="301" t="s">
        <v>6</v>
      </c>
      <c r="M441" s="302"/>
      <c r="N441" s="301" t="s">
        <v>7</v>
      </c>
      <c r="O441" s="302"/>
      <c r="P441" s="301" t="s">
        <v>8</v>
      </c>
      <c r="Q441" s="302"/>
      <c r="R441" s="301" t="s">
        <v>9</v>
      </c>
      <c r="S441" s="302"/>
      <c r="T441" s="301" t="s">
        <v>10</v>
      </c>
      <c r="U441" s="302"/>
      <c r="V441" s="301" t="s">
        <v>11</v>
      </c>
      <c r="W441" s="302"/>
      <c r="X441" s="301" t="s">
        <v>12</v>
      </c>
      <c r="Y441" s="302"/>
      <c r="Z441" s="304" t="s">
        <v>40</v>
      </c>
      <c r="AA441" s="305"/>
      <c r="AB441" s="306" t="s">
        <v>41</v>
      </c>
      <c r="AC441" s="307"/>
      <c r="AE441" s="299" t="s">
        <v>0</v>
      </c>
      <c r="AF441" s="301" t="s">
        <v>1</v>
      </c>
      <c r="AG441" s="302"/>
      <c r="AH441" s="301" t="s">
        <v>2</v>
      </c>
      <c r="AI441" s="302"/>
      <c r="AJ441" s="301" t="s">
        <v>3</v>
      </c>
      <c r="AK441" s="302"/>
      <c r="AL441" s="301" t="s">
        <v>4</v>
      </c>
      <c r="AM441" s="302"/>
      <c r="AN441" s="301" t="s">
        <v>5</v>
      </c>
      <c r="AO441" s="302"/>
      <c r="AP441" s="301" t="s">
        <v>6</v>
      </c>
      <c r="AQ441" s="302"/>
      <c r="AR441" s="301" t="s">
        <v>7</v>
      </c>
      <c r="AS441" s="302"/>
      <c r="AT441" s="301" t="s">
        <v>8</v>
      </c>
      <c r="AU441" s="302"/>
      <c r="AV441" s="301" t="s">
        <v>9</v>
      </c>
      <c r="AW441" s="302"/>
      <c r="AX441" s="301" t="s">
        <v>10</v>
      </c>
      <c r="AY441" s="302"/>
      <c r="AZ441" s="301" t="s">
        <v>11</v>
      </c>
      <c r="BA441" s="302"/>
      <c r="BB441" s="301" t="s">
        <v>12</v>
      </c>
      <c r="BC441" s="302"/>
      <c r="BD441" s="304" t="s">
        <v>40</v>
      </c>
      <c r="BE441" s="305"/>
      <c r="BF441" s="306" t="s">
        <v>41</v>
      </c>
      <c r="BG441" s="307"/>
      <c r="BI441" s="299" t="s">
        <v>0</v>
      </c>
      <c r="BJ441" s="301" t="s">
        <v>1</v>
      </c>
      <c r="BK441" s="302"/>
      <c r="BL441" s="301" t="s">
        <v>2</v>
      </c>
      <c r="BM441" s="302"/>
      <c r="BN441" s="301" t="s">
        <v>3</v>
      </c>
      <c r="BO441" s="302"/>
      <c r="BP441" s="301" t="s">
        <v>4</v>
      </c>
      <c r="BQ441" s="302"/>
      <c r="BR441" s="301" t="s">
        <v>5</v>
      </c>
      <c r="BS441" s="302"/>
      <c r="BT441" s="301" t="s">
        <v>6</v>
      </c>
      <c r="BU441" s="302"/>
      <c r="BV441" s="301" t="s">
        <v>7</v>
      </c>
      <c r="BW441" s="302"/>
      <c r="BX441" s="301" t="s">
        <v>8</v>
      </c>
      <c r="BY441" s="302"/>
      <c r="BZ441" s="301" t="s">
        <v>9</v>
      </c>
      <c r="CA441" s="302"/>
      <c r="CB441" s="301" t="s">
        <v>10</v>
      </c>
      <c r="CC441" s="302"/>
      <c r="CD441" s="301" t="s">
        <v>11</v>
      </c>
      <c r="CE441" s="302"/>
      <c r="CF441" s="301" t="s">
        <v>12</v>
      </c>
      <c r="CG441" s="302"/>
      <c r="CH441" s="304" t="s">
        <v>40</v>
      </c>
      <c r="CI441" s="305"/>
      <c r="CJ441" s="301" t="s">
        <v>41</v>
      </c>
      <c r="CK441" s="302"/>
    </row>
    <row r="442" spans="1:89" ht="15" thickTop="1" thickBot="1" x14ac:dyDescent="0.3">
      <c r="A442" s="300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0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0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1248</v>
      </c>
      <c r="AG443" s="172">
        <f t="shared" ref="AG443:AV444" si="7723">SUMIF($A$9:$A$32,$AE443,C$443:C$466)</f>
        <v>1139</v>
      </c>
      <c r="AH443" s="126">
        <f t="shared" si="7723"/>
        <v>640</v>
      </c>
      <c r="AI443" s="166">
        <f t="shared" si="7723"/>
        <v>551</v>
      </c>
      <c r="AJ443" s="125">
        <f t="shared" si="7723"/>
        <v>1671</v>
      </c>
      <c r="AK443" s="127">
        <f t="shared" si="7723"/>
        <v>1248</v>
      </c>
      <c r="AL443" s="126">
        <f t="shared" si="7723"/>
        <v>2370</v>
      </c>
      <c r="AM443" s="166">
        <f t="shared" si="7723"/>
        <v>2147</v>
      </c>
      <c r="AN443" s="125">
        <f t="shared" si="7723"/>
        <v>152</v>
      </c>
      <c r="AO443" s="127">
        <f t="shared" si="7723"/>
        <v>440</v>
      </c>
      <c r="AP443" s="126">
        <f t="shared" si="7723"/>
        <v>833</v>
      </c>
      <c r="AQ443" s="125">
        <f t="shared" si="7723"/>
        <v>1247</v>
      </c>
      <c r="AR443" s="165">
        <f t="shared" si="7723"/>
        <v>2272</v>
      </c>
      <c r="AS443" s="167">
        <f t="shared" si="7723"/>
        <v>2507</v>
      </c>
      <c r="AT443" s="125">
        <f t="shared" si="7723"/>
        <v>1365</v>
      </c>
      <c r="AU443" s="127">
        <f t="shared" si="7723"/>
        <v>1138</v>
      </c>
      <c r="AV443" s="126">
        <f t="shared" si="7723"/>
        <v>1753</v>
      </c>
      <c r="AW443" s="166">
        <f t="shared" ref="AW443:BE444" si="7724">SUMIF($A$9:$A$32,$AE443,S$443:S$466)</f>
        <v>1280</v>
      </c>
      <c r="AX443" s="125">
        <f t="shared" si="7724"/>
        <v>276</v>
      </c>
      <c r="AY443" s="127">
        <f t="shared" si="7724"/>
        <v>530</v>
      </c>
      <c r="AZ443" s="126">
        <f t="shared" si="7724"/>
        <v>1094</v>
      </c>
      <c r="BA443" s="166">
        <f t="shared" si="7724"/>
        <v>1518</v>
      </c>
      <c r="BB443" s="125">
        <f t="shared" si="7724"/>
        <v>1239</v>
      </c>
      <c r="BC443" s="127">
        <f t="shared" si="7724"/>
        <v>931</v>
      </c>
      <c r="BD443" s="170">
        <f t="shared" si="7724"/>
        <v>2081</v>
      </c>
      <c r="BE443" s="171">
        <f t="shared" si="7724"/>
        <v>2328</v>
      </c>
      <c r="BF443" s="156">
        <f>AF443+AH443+AJ443+AL443+AN443+AP443+AR443+AT443+AV443+AX443+AZ443+BB443+BD443</f>
        <v>16994</v>
      </c>
      <c r="BG443" s="157">
        <f>AG443+AI443+AK443+AM443+AO443+AQ443+AS443+AU443+AW443+AY443+BA443+BC443+BE443</f>
        <v>17004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75">
        <v>154</v>
      </c>
      <c r="C444" s="176">
        <v>0</v>
      </c>
      <c r="D444" s="177">
        <v>152</v>
      </c>
      <c r="E444" s="178">
        <v>0</v>
      </c>
      <c r="F444" s="175">
        <v>382</v>
      </c>
      <c r="G444" s="179">
        <v>6</v>
      </c>
      <c r="H444" s="177">
        <v>317</v>
      </c>
      <c r="I444" s="178">
        <v>42</v>
      </c>
      <c r="J444" s="175">
        <v>4</v>
      </c>
      <c r="K444" s="179">
        <v>26</v>
      </c>
      <c r="L444" s="177">
        <v>67</v>
      </c>
      <c r="M444" s="175">
        <v>31</v>
      </c>
      <c r="N444" s="180">
        <v>173</v>
      </c>
      <c r="O444" s="181">
        <v>131</v>
      </c>
      <c r="P444" s="175">
        <v>65</v>
      </c>
      <c r="Q444" s="179">
        <v>62</v>
      </c>
      <c r="R444" s="177">
        <v>29</v>
      </c>
      <c r="S444" s="178">
        <v>54</v>
      </c>
      <c r="T444" s="175">
        <v>4</v>
      </c>
      <c r="U444" s="179">
        <v>21</v>
      </c>
      <c r="V444" s="177">
        <v>13</v>
      </c>
      <c r="W444" s="178">
        <v>0</v>
      </c>
      <c r="X444" s="175">
        <v>3</v>
      </c>
      <c r="Y444" s="179">
        <v>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1363</v>
      </c>
      <c r="AC444" s="157">
        <f t="shared" ref="AC444:AC463" si="7753">C444+E444+G444+I444+K444+M444+O444+Q444+S444+U444+W444+Y444+AA444</f>
        <v>373</v>
      </c>
      <c r="AE444" s="237" t="str">
        <f>$AE$10</f>
        <v>08:00 - 08:59</v>
      </c>
      <c r="AF444" s="125">
        <f>SUMIF($A$9:$A$32,$AE444,B$443:B$466)</f>
        <v>1225</v>
      </c>
      <c r="AG444" s="176">
        <f t="shared" si="7723"/>
        <v>1191</v>
      </c>
      <c r="AH444" s="177">
        <f t="shared" si="7723"/>
        <v>566</v>
      </c>
      <c r="AI444" s="178">
        <f t="shared" si="7723"/>
        <v>633</v>
      </c>
      <c r="AJ444" s="238">
        <f t="shared" si="7723"/>
        <v>1568</v>
      </c>
      <c r="AK444" s="179">
        <f t="shared" si="7723"/>
        <v>1117</v>
      </c>
      <c r="AL444" s="177">
        <f t="shared" si="7723"/>
        <v>2190</v>
      </c>
      <c r="AM444" s="178">
        <f t="shared" si="7723"/>
        <v>2124</v>
      </c>
      <c r="AN444" s="238">
        <f t="shared" si="7723"/>
        <v>150</v>
      </c>
      <c r="AO444" s="179">
        <f t="shared" si="7723"/>
        <v>456</v>
      </c>
      <c r="AP444" s="177">
        <f t="shared" si="7723"/>
        <v>776</v>
      </c>
      <c r="AQ444" s="238">
        <f t="shared" si="7723"/>
        <v>1276</v>
      </c>
      <c r="AR444" s="180">
        <f t="shared" si="7723"/>
        <v>1978</v>
      </c>
      <c r="AS444" s="181">
        <f t="shared" si="7723"/>
        <v>2226</v>
      </c>
      <c r="AT444" s="238">
        <f t="shared" si="7723"/>
        <v>1244</v>
      </c>
      <c r="AU444" s="179">
        <f t="shared" si="7723"/>
        <v>1048</v>
      </c>
      <c r="AV444" s="177">
        <f t="shared" si="7723"/>
        <v>1594</v>
      </c>
      <c r="AW444" s="178">
        <f t="shared" si="7724"/>
        <v>1137</v>
      </c>
      <c r="AX444" s="238">
        <f t="shared" si="7724"/>
        <v>235</v>
      </c>
      <c r="AY444" s="179">
        <f t="shared" si="7724"/>
        <v>376</v>
      </c>
      <c r="AZ444" s="177">
        <f t="shared" si="7724"/>
        <v>760</v>
      </c>
      <c r="BA444" s="178">
        <f t="shared" si="7724"/>
        <v>1228</v>
      </c>
      <c r="BB444" s="238">
        <f t="shared" si="7724"/>
        <v>963</v>
      </c>
      <c r="BC444" s="179">
        <f t="shared" si="7724"/>
        <v>649</v>
      </c>
      <c r="BD444" s="177">
        <f t="shared" si="7724"/>
        <v>2020</v>
      </c>
      <c r="BE444" s="238">
        <f t="shared" si="7724"/>
        <v>1942</v>
      </c>
      <c r="BF444" s="158">
        <f>SUM(AF444,AH444,AJ444,AL444,AN444,AP444,AR444,AT444,AV444,AX444,AZ444,BB444,BD444)</f>
        <v>15269</v>
      </c>
      <c r="BG444" s="159">
        <f>SUM(AG444,AI444,AK444,AM444,AO444,AQ444,AS444,AU444,AW444,AY444,BA444,BC444,BE444)</f>
        <v>15403</v>
      </c>
      <c r="BI444" s="136" t="s">
        <v>17</v>
      </c>
      <c r="BJ444" s="128">
        <f>B444/B467</f>
        <v>7.2395637457690863E-3</v>
      </c>
      <c r="BK444" s="129">
        <f t="shared" ref="BK444" si="7754">C444/C467</f>
        <v>0</v>
      </c>
      <c r="BL444" s="130">
        <f t="shared" ref="BL444" si="7755">D444/D467</f>
        <v>1.5919564306661083E-2</v>
      </c>
      <c r="BM444" s="131">
        <f t="shared" ref="BM444" si="7756">E444/E467</f>
        <v>0</v>
      </c>
      <c r="BN444" s="128">
        <f t="shared" ref="BN444" si="7757">F444/F467</f>
        <v>1.8666015147813339E-2</v>
      </c>
      <c r="BO444" s="129">
        <f t="shared" ref="BO444" si="7758">G444/G467</f>
        <v>2.3733238400379733E-4</v>
      </c>
      <c r="BP444" s="130">
        <f t="shared" ref="BP444" si="7759">H444/H467</f>
        <v>8.5539275209800588E-3</v>
      </c>
      <c r="BQ444" s="131">
        <f t="shared" ref="BQ444" si="7760">I444/I467</f>
        <v>9.73281116029013E-4</v>
      </c>
      <c r="BR444" s="128">
        <f t="shared" ref="BR444" si="7761">J444/J467</f>
        <v>8.3699518727767318E-4</v>
      </c>
      <c r="BS444" s="129">
        <f t="shared" ref="BS444" si="7762">K444/K467</f>
        <v>5.5272108843537416E-3</v>
      </c>
      <c r="BT444" s="130">
        <f t="shared" ref="BT444" si="7763">L444/L467</f>
        <v>3.94674835061263E-3</v>
      </c>
      <c r="BU444" s="128">
        <f t="shared" ref="BU444" si="7764">M444/M467</f>
        <v>1.9902413970210582E-3</v>
      </c>
      <c r="BV444" s="132">
        <f t="shared" ref="BV444" si="7765">N444/N467</f>
        <v>4.4157435295318799E-3</v>
      </c>
      <c r="BW444" s="133">
        <f t="shared" ref="BW444" si="7766">O444/O467</f>
        <v>3.7140994017748293E-3</v>
      </c>
      <c r="BX444" s="128">
        <f t="shared" ref="BX444" si="7767">P444/P467</f>
        <v>3.1614785992217899E-3</v>
      </c>
      <c r="BY444" s="129">
        <f t="shared" ref="BY444" si="7768">Q444/Q467</f>
        <v>3.8290513833992095E-3</v>
      </c>
      <c r="BZ444" s="130">
        <f t="shared" ref="BZ444" si="7769">R444/R467</f>
        <v>1.111068541435194E-3</v>
      </c>
      <c r="CA444" s="131">
        <f t="shared" ref="CA444" si="7770">S444/S467</f>
        <v>2.4051309460181719E-3</v>
      </c>
      <c r="CB444" s="128">
        <f t="shared" ref="CB444" si="7771">T444/T467</f>
        <v>8.6918730986527601E-4</v>
      </c>
      <c r="CC444" s="129">
        <f t="shared" ref="CC444" si="7772">U444/U467</f>
        <v>5.0395968322534193E-3</v>
      </c>
      <c r="CD444" s="130">
        <f t="shared" ref="CD444" si="7773">V444/V467</f>
        <v>6.2046582665139366E-4</v>
      </c>
      <c r="CE444" s="131">
        <f t="shared" ref="CE444" si="7774">W444/W467</f>
        <v>0</v>
      </c>
      <c r="CF444" s="128">
        <f t="shared" ref="CF444" si="7775">X444/X467</f>
        <v>1.5343698854337152E-4</v>
      </c>
      <c r="CG444" s="129">
        <f t="shared" ref="CG444" si="7776">Y444/Y467</f>
        <v>0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4.9043948847485195E-3</v>
      </c>
      <c r="CK444" s="135">
        <f t="shared" ref="CK444" si="7780">AC444/AC467</f>
        <v>1.3486444857434177E-3</v>
      </c>
    </row>
    <row r="445" spans="1:89" ht="13.5" thickBot="1" x14ac:dyDescent="0.25">
      <c r="A445" s="145" t="s">
        <v>18</v>
      </c>
      <c r="B445" s="182">
        <v>672</v>
      </c>
      <c r="C445" s="183">
        <v>229</v>
      </c>
      <c r="D445" s="184">
        <v>508</v>
      </c>
      <c r="E445" s="185">
        <v>134</v>
      </c>
      <c r="F445" s="182">
        <v>1597</v>
      </c>
      <c r="G445" s="186">
        <v>369</v>
      </c>
      <c r="H445" s="184">
        <v>1412</v>
      </c>
      <c r="I445" s="185">
        <v>712</v>
      </c>
      <c r="J445" s="182">
        <v>44</v>
      </c>
      <c r="K445" s="186">
        <v>245</v>
      </c>
      <c r="L445" s="184">
        <v>475</v>
      </c>
      <c r="M445" s="182">
        <v>497</v>
      </c>
      <c r="N445" s="187">
        <v>1458</v>
      </c>
      <c r="O445" s="188">
        <v>1432</v>
      </c>
      <c r="P445" s="182">
        <v>686</v>
      </c>
      <c r="Q445" s="186">
        <v>716</v>
      </c>
      <c r="R445" s="184">
        <v>794</v>
      </c>
      <c r="S445" s="185">
        <v>665</v>
      </c>
      <c r="T445" s="182">
        <v>166</v>
      </c>
      <c r="U445" s="186">
        <v>248</v>
      </c>
      <c r="V445" s="184">
        <v>487</v>
      </c>
      <c r="W445" s="185">
        <v>735</v>
      </c>
      <c r="X445" s="182">
        <v>568</v>
      </c>
      <c r="Y445" s="186">
        <v>459</v>
      </c>
      <c r="Z445" s="184">
        <v>1178</v>
      </c>
      <c r="AA445" s="182">
        <v>1085</v>
      </c>
      <c r="AB445" s="156">
        <f t="shared" si="7752"/>
        <v>10045</v>
      </c>
      <c r="AC445" s="157">
        <f t="shared" si="7753"/>
        <v>7526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3.159082361790147E-2</v>
      </c>
      <c r="BK445" s="129">
        <f t="shared" ref="BK445" si="7781">C445/C467</f>
        <v>8.7732740786146662E-3</v>
      </c>
      <c r="BL445" s="130">
        <f t="shared" ref="BL445" si="7782">D445/D467</f>
        <v>5.3204859656472557E-2</v>
      </c>
      <c r="BM445" s="131">
        <f t="shared" ref="BM445" si="7783">E445/E467</f>
        <v>1.2682188150671967E-2</v>
      </c>
      <c r="BN445" s="128">
        <f t="shared" ref="BN445" si="7784">F445/F467</f>
        <v>7.8035670657219641E-2</v>
      </c>
      <c r="BO445" s="129">
        <f t="shared" ref="BO445" si="7785">G445/G467</f>
        <v>1.4595941616233536E-2</v>
      </c>
      <c r="BP445" s="130">
        <f t="shared" ref="BP445" si="7786">H445/H467</f>
        <v>3.810140586632127E-2</v>
      </c>
      <c r="BQ445" s="131">
        <f t="shared" ref="BQ445" si="7787">I445/I467</f>
        <v>1.6499432252682317E-2</v>
      </c>
      <c r="BR445" s="128">
        <f t="shared" ref="BR445" si="7788">J445/J467</f>
        <v>9.2069470600544042E-3</v>
      </c>
      <c r="BS445" s="129">
        <f t="shared" ref="BS445" si="7789">K445/K467</f>
        <v>5.2083333333333336E-2</v>
      </c>
      <c r="BT445" s="130">
        <f t="shared" ref="BT445" si="7790">L445/L467</f>
        <v>2.7980678605089539E-2</v>
      </c>
      <c r="BU445" s="128">
        <f t="shared" ref="BU445" si="7791">M445/M467</f>
        <v>3.1908063687724704E-2</v>
      </c>
      <c r="BV445" s="132">
        <f t="shared" ref="BV445" si="7792">N445/N467</f>
        <v>3.72147633876155E-2</v>
      </c>
      <c r="BW445" s="133">
        <f t="shared" ref="BW445" si="7793">O445/O467</f>
        <v>4.0599926285050041E-2</v>
      </c>
      <c r="BX445" s="128">
        <f t="shared" ref="BX445" si="7794">P445/P467</f>
        <v>3.3365758754863813E-2</v>
      </c>
      <c r="BY445" s="129">
        <f t="shared" ref="BY445" si="7795">Q445/Q467</f>
        <v>4.4219367588932808E-2</v>
      </c>
      <c r="BZ445" s="130">
        <f t="shared" ref="BZ445" si="7796">R445/R467</f>
        <v>3.0420290410329107E-2</v>
      </c>
      <c r="CA445" s="131">
        <f t="shared" ref="CA445" si="7797">S445/S467</f>
        <v>2.9618742205594156E-2</v>
      </c>
      <c r="CB445" s="128">
        <f t="shared" ref="CB445" si="7798">T445/T467</f>
        <v>3.6071273359408955E-2</v>
      </c>
      <c r="CC445" s="129">
        <f t="shared" ref="CC445" si="7799">U445/U467</f>
        <v>5.9515238780897525E-2</v>
      </c>
      <c r="CD445" s="130">
        <f t="shared" ref="CD445" si="7800">V445/V467</f>
        <v>2.3243604429171439E-2</v>
      </c>
      <c r="CE445" s="131">
        <f t="shared" ref="CE445" si="7801">W445/W467</f>
        <v>3.2346081063239891E-2</v>
      </c>
      <c r="CF445" s="128">
        <f t="shared" ref="CF445" si="7802">X445/X467</f>
        <v>2.9050736497545009E-2</v>
      </c>
      <c r="CG445" s="129">
        <f t="shared" ref="CG445" si="7803">Y445/Y467</f>
        <v>5.106240961174769E-2</v>
      </c>
      <c r="CH445" s="130">
        <f t="shared" ref="CH445" si="7804">Z445/Z467</f>
        <v>3.1950094928125845E-2</v>
      </c>
      <c r="CI445" s="128">
        <f t="shared" ref="CI445" si="7805">AA445/AA467</f>
        <v>2.6208995603652349E-2</v>
      </c>
      <c r="CJ445" s="134">
        <f t="shared" ref="CJ445" si="7806">AB445/AB467</f>
        <v>3.6144274847614732E-2</v>
      </c>
      <c r="CK445" s="135">
        <f t="shared" ref="CK445" si="7807">AC445/AC467</f>
        <v>2.7211523859798824E-2</v>
      </c>
    </row>
    <row r="446" spans="1:89" ht="14.25" thickTop="1" thickBot="1" x14ac:dyDescent="0.25">
      <c r="A446" s="136" t="s">
        <v>19</v>
      </c>
      <c r="B446" s="175">
        <v>1094</v>
      </c>
      <c r="C446" s="176">
        <v>1018</v>
      </c>
      <c r="D446" s="177">
        <v>573</v>
      </c>
      <c r="E446" s="178">
        <v>478</v>
      </c>
      <c r="F446" s="175">
        <v>1820</v>
      </c>
      <c r="G446" s="179">
        <v>1141</v>
      </c>
      <c r="H446" s="177">
        <v>2152</v>
      </c>
      <c r="I446" s="178">
        <v>1826</v>
      </c>
      <c r="J446" s="175">
        <v>122</v>
      </c>
      <c r="K446" s="179">
        <v>411</v>
      </c>
      <c r="L446" s="177">
        <v>844</v>
      </c>
      <c r="M446" s="175">
        <v>1015</v>
      </c>
      <c r="N446" s="180">
        <v>2443</v>
      </c>
      <c r="O446" s="181">
        <v>2282</v>
      </c>
      <c r="P446" s="175">
        <v>1268</v>
      </c>
      <c r="Q446" s="179">
        <v>1238</v>
      </c>
      <c r="R446" s="177">
        <v>1548</v>
      </c>
      <c r="S446" s="178">
        <v>1143</v>
      </c>
      <c r="T446" s="175">
        <v>243</v>
      </c>
      <c r="U446" s="179">
        <v>548</v>
      </c>
      <c r="V446" s="177">
        <v>1026</v>
      </c>
      <c r="W446" s="178">
        <v>1265</v>
      </c>
      <c r="X446" s="175">
        <v>1194</v>
      </c>
      <c r="Y446" s="179">
        <v>732</v>
      </c>
      <c r="Z446" s="177">
        <v>1848</v>
      </c>
      <c r="AA446" s="175">
        <v>1851</v>
      </c>
      <c r="AB446" s="156">
        <f t="shared" si="7752"/>
        <v>16175</v>
      </c>
      <c r="AC446" s="157">
        <f t="shared" si="7753"/>
        <v>14948</v>
      </c>
      <c r="AE446" s="229" t="s">
        <v>13</v>
      </c>
      <c r="AF446" s="20">
        <f t="shared" ref="AF446:BG446" si="7808">SUM(AF443:AF445)</f>
        <v>2473</v>
      </c>
      <c r="AG446" s="21">
        <f t="shared" si="7808"/>
        <v>2330</v>
      </c>
      <c r="AH446" s="20">
        <f t="shared" si="7808"/>
        <v>1206</v>
      </c>
      <c r="AI446" s="21">
        <f t="shared" si="7808"/>
        <v>1184</v>
      </c>
      <c r="AJ446" s="20">
        <f t="shared" si="7808"/>
        <v>3239</v>
      </c>
      <c r="AK446" s="21">
        <f t="shared" si="7808"/>
        <v>2365</v>
      </c>
      <c r="AL446" s="20">
        <f t="shared" si="7808"/>
        <v>4560</v>
      </c>
      <c r="AM446" s="21">
        <f t="shared" si="7808"/>
        <v>4271</v>
      </c>
      <c r="AN446" s="20">
        <f t="shared" si="7808"/>
        <v>302</v>
      </c>
      <c r="AO446" s="21">
        <f t="shared" si="7808"/>
        <v>896</v>
      </c>
      <c r="AP446" s="20">
        <f t="shared" si="7808"/>
        <v>1609</v>
      </c>
      <c r="AQ446" s="21">
        <f t="shared" si="7808"/>
        <v>2523</v>
      </c>
      <c r="AR446" s="20">
        <f t="shared" si="7808"/>
        <v>4250</v>
      </c>
      <c r="AS446" s="21">
        <f t="shared" si="7808"/>
        <v>4733</v>
      </c>
      <c r="AT446" s="20">
        <f t="shared" si="7808"/>
        <v>2609</v>
      </c>
      <c r="AU446" s="21">
        <f t="shared" si="7808"/>
        <v>2186</v>
      </c>
      <c r="AV446" s="20">
        <f t="shared" si="7808"/>
        <v>3347</v>
      </c>
      <c r="AW446" s="21">
        <f t="shared" si="7808"/>
        <v>2417</v>
      </c>
      <c r="AX446" s="20">
        <f t="shared" si="7808"/>
        <v>511</v>
      </c>
      <c r="AY446" s="21">
        <f t="shared" si="7808"/>
        <v>906</v>
      </c>
      <c r="AZ446" s="20">
        <f t="shared" si="7808"/>
        <v>1854</v>
      </c>
      <c r="BA446" s="21">
        <f t="shared" si="7808"/>
        <v>2746</v>
      </c>
      <c r="BB446" s="20">
        <f t="shared" si="7808"/>
        <v>2202</v>
      </c>
      <c r="BC446" s="21">
        <f t="shared" si="7808"/>
        <v>1580</v>
      </c>
      <c r="BD446" s="20">
        <f t="shared" si="7808"/>
        <v>4101</v>
      </c>
      <c r="BE446" s="21">
        <f t="shared" si="7808"/>
        <v>4270</v>
      </c>
      <c r="BF446" s="160">
        <f t="shared" si="7808"/>
        <v>32263</v>
      </c>
      <c r="BG446" s="161">
        <f t="shared" si="7808"/>
        <v>32407</v>
      </c>
      <c r="BI446" s="136" t="s">
        <v>19</v>
      </c>
      <c r="BJ446" s="128">
        <f>B446/B467</f>
        <v>5.1429108687476494E-2</v>
      </c>
      <c r="BK446" s="129">
        <f t="shared" ref="BK446" si="7809">C446/C467</f>
        <v>3.9000842847291398E-2</v>
      </c>
      <c r="BL446" s="130">
        <f t="shared" ref="BL446" si="7810">D446/D467</f>
        <v>6.0012568077084209E-2</v>
      </c>
      <c r="BM446" s="131">
        <f t="shared" ref="BM446" si="7811">E446/E467</f>
        <v>4.5239447283740297E-2</v>
      </c>
      <c r="BN446" s="128">
        <f t="shared" ref="BN446" si="7812">F446/F467</f>
        <v>8.8932323479110675E-2</v>
      </c>
      <c r="BO446" s="129">
        <f t="shared" ref="BO446" si="7813">G446/G467</f>
        <v>4.5132708358055454E-2</v>
      </c>
      <c r="BP446" s="130">
        <f t="shared" ref="BP446" si="7814">H446/H467</f>
        <v>5.8069564748104374E-2</v>
      </c>
      <c r="BQ446" s="131">
        <f t="shared" ref="BQ446" si="7815">I446/I467</f>
        <v>4.2314555187356613E-2</v>
      </c>
      <c r="BR446" s="128">
        <f t="shared" ref="BR446" si="7816">J446/J467</f>
        <v>2.5528353211969033E-2</v>
      </c>
      <c r="BS446" s="129">
        <f t="shared" ref="BS446" si="7817">K446/K467</f>
        <v>8.7372448979591844E-2</v>
      </c>
      <c r="BT446" s="130">
        <f t="shared" ref="BT446" si="7818">L446/L467</f>
        <v>4.9717247879359099E-2</v>
      </c>
      <c r="BU446" s="128">
        <f t="shared" ref="BU446" si="7819">M446/M467</f>
        <v>6.5164355418592709E-2</v>
      </c>
      <c r="BV446" s="132">
        <f t="shared" ref="BV446" si="7820">N446/N467</f>
        <v>6.235642452396753E-2</v>
      </c>
      <c r="BW446" s="133">
        <f t="shared" ref="BW446" si="7821">O446/O467</f>
        <v>6.4699044540840911E-2</v>
      </c>
      <c r="BX446" s="128">
        <f t="shared" ref="BX446" si="7822">P446/P467</f>
        <v>6.1673151750972766E-2</v>
      </c>
      <c r="BY446" s="129">
        <f t="shared" ref="BY446" si="7823">Q446/Q467</f>
        <v>7.6457509881422928E-2</v>
      </c>
      <c r="BZ446" s="130">
        <f t="shared" ref="BZ446" si="7824">R446/R467</f>
        <v>5.9308072487644151E-2</v>
      </c>
      <c r="CA446" s="131">
        <f t="shared" ref="CA446" si="7825">S446/S467</f>
        <v>5.0908605024051312E-2</v>
      </c>
      <c r="CB446" s="128">
        <f t="shared" ref="CB446" si="7826">T446/T467</f>
        <v>5.2803129074315516E-2</v>
      </c>
      <c r="CC446" s="129">
        <f t="shared" ref="CC446" si="7827">U446/U467</f>
        <v>0.13150947924166068</v>
      </c>
      <c r="CD446" s="130">
        <f t="shared" ref="CD446" si="7828">V446/V467</f>
        <v>4.8969072164948453E-2</v>
      </c>
      <c r="CE446" s="131">
        <f t="shared" ref="CE446" si="7829">W446/W467</f>
        <v>5.5670466047616954E-2</v>
      </c>
      <c r="CF446" s="128">
        <f t="shared" ref="CF446" si="7830">X446/X467</f>
        <v>6.1067921440261866E-2</v>
      </c>
      <c r="CG446" s="129">
        <f t="shared" ref="CG446" si="7831">Y446/Y467</f>
        <v>8.1432862387362331E-2</v>
      </c>
      <c r="CH446" s="130">
        <f t="shared" ref="CH446" si="7832">Z446/Z467</f>
        <v>5.0122050447518308E-2</v>
      </c>
      <c r="CI446" s="128">
        <f t="shared" ref="CI446" si="7833">AA446/AA467</f>
        <v>4.4712304942267744E-2</v>
      </c>
      <c r="CJ446" s="134">
        <f t="shared" ref="CJ446" si="7834">AB446/AB467</f>
        <v>5.820145800499435E-2</v>
      </c>
      <c r="CK446" s="135">
        <f t="shared" ref="CK446" si="7835">AC446/AC467</f>
        <v>5.404701815788903E-2</v>
      </c>
    </row>
    <row r="447" spans="1:89" ht="13.5" thickTop="1" x14ac:dyDescent="0.2">
      <c r="A447" s="145" t="s">
        <v>20</v>
      </c>
      <c r="B447" s="182">
        <v>1248</v>
      </c>
      <c r="C447" s="183">
        <v>1139</v>
      </c>
      <c r="D447" s="184">
        <v>640</v>
      </c>
      <c r="E447" s="185">
        <v>551</v>
      </c>
      <c r="F447" s="182">
        <v>1671</v>
      </c>
      <c r="G447" s="186">
        <v>1248</v>
      </c>
      <c r="H447" s="184">
        <v>2370</v>
      </c>
      <c r="I447" s="185">
        <v>2147</v>
      </c>
      <c r="J447" s="182">
        <v>152</v>
      </c>
      <c r="K447" s="186">
        <v>440</v>
      </c>
      <c r="L447" s="184">
        <v>833</v>
      </c>
      <c r="M447" s="182">
        <v>1247</v>
      </c>
      <c r="N447" s="187">
        <v>2272</v>
      </c>
      <c r="O447" s="188">
        <v>2507</v>
      </c>
      <c r="P447" s="182">
        <v>1365</v>
      </c>
      <c r="Q447" s="186">
        <v>1138</v>
      </c>
      <c r="R447" s="184">
        <v>1753</v>
      </c>
      <c r="S447" s="185">
        <v>1280</v>
      </c>
      <c r="T447" s="182">
        <v>276</v>
      </c>
      <c r="U447" s="186">
        <v>530</v>
      </c>
      <c r="V447" s="184">
        <v>1094</v>
      </c>
      <c r="W447" s="185">
        <v>1518</v>
      </c>
      <c r="X447" s="182">
        <v>1239</v>
      </c>
      <c r="Y447" s="186">
        <v>931</v>
      </c>
      <c r="Z447" s="184">
        <v>2081</v>
      </c>
      <c r="AA447" s="182">
        <v>2328</v>
      </c>
      <c r="AB447" s="156">
        <f t="shared" si="7752"/>
        <v>16994</v>
      </c>
      <c r="AC447" s="157">
        <f t="shared" si="7753"/>
        <v>17004</v>
      </c>
      <c r="BI447" s="145" t="s">
        <v>20</v>
      </c>
      <c r="BJ447" s="128">
        <f>B447/B467</f>
        <v>5.8668672433245583E-2</v>
      </c>
      <c r="BK447" s="129">
        <f t="shared" ref="BK447" si="7836">C447/C467</f>
        <v>4.3636502949965517E-2</v>
      </c>
      <c r="BL447" s="130">
        <f t="shared" ref="BL447" si="7837">D447/D467</f>
        <v>6.7029744449099288E-2</v>
      </c>
      <c r="BM447" s="131">
        <f t="shared" ref="BM447" si="7838">E447/E467</f>
        <v>5.2148400530001894E-2</v>
      </c>
      <c r="BN447" s="128">
        <f t="shared" ref="BN447" si="7839">F447/F467</f>
        <v>8.1651600293183482E-2</v>
      </c>
      <c r="BO447" s="129">
        <f t="shared" ref="BO447" si="7840">G447/G467</f>
        <v>4.9365135872789845E-2</v>
      </c>
      <c r="BP447" s="130">
        <f t="shared" ref="BP447" si="7841">H447/H467</f>
        <v>6.3952076418683723E-2</v>
      </c>
      <c r="BQ447" s="131">
        <f t="shared" ref="BQ447" si="7842">I447/I467</f>
        <v>4.9753203717006929E-2</v>
      </c>
      <c r="BR447" s="128">
        <f t="shared" ref="BR447" si="7843">J447/J467</f>
        <v>3.1805817116551581E-2</v>
      </c>
      <c r="BS447" s="129">
        <f t="shared" ref="BS447" si="7844">K447/K467</f>
        <v>9.3537414965986401E-2</v>
      </c>
      <c r="BT447" s="130">
        <f t="shared" ref="BT447" si="7845">L447/L467</f>
        <v>4.9069274269557019E-2</v>
      </c>
      <c r="BU447" s="128">
        <f t="shared" ref="BU447" si="7846">M447/M467</f>
        <v>8.0059065228556756E-2</v>
      </c>
      <c r="BV447" s="132">
        <f t="shared" ref="BV447" si="7847">N447/N467</f>
        <v>5.7991730052580528E-2</v>
      </c>
      <c r="BW447" s="133">
        <f t="shared" ref="BW447" si="7848">O447/O467</f>
        <v>7.1078222902667909E-2</v>
      </c>
      <c r="BX447" s="128">
        <f t="shared" ref="BX447" si="7849">P447/P467</f>
        <v>6.6391050583657588E-2</v>
      </c>
      <c r="BY447" s="129">
        <f t="shared" ref="BY447" si="7850">Q447/Q467</f>
        <v>7.0281620553359681E-2</v>
      </c>
      <c r="BZ447" s="130">
        <f t="shared" ref="BZ447" si="7851">R447/R467</f>
        <v>6.7162177694341213E-2</v>
      </c>
      <c r="CA447" s="131">
        <f t="shared" ref="CA447" si="7852">S447/S467</f>
        <v>5.7010511313023336E-2</v>
      </c>
      <c r="CB447" s="128">
        <f t="shared" ref="CB447" si="7853">T447/T467</f>
        <v>5.9973924380704043E-2</v>
      </c>
      <c r="CC447" s="129">
        <f t="shared" ref="CC447" si="7854">U447/U467</f>
        <v>0.12718982481401489</v>
      </c>
      <c r="CD447" s="130">
        <f t="shared" ref="CD447" si="7855">V447/V467</f>
        <v>5.2214585719740358E-2</v>
      </c>
      <c r="CE447" s="131">
        <f t="shared" ref="CE447" si="7856">W447/W467</f>
        <v>6.6804559257140336E-2</v>
      </c>
      <c r="CF447" s="128">
        <f t="shared" ref="CF447" si="7857">X447/X467</f>
        <v>6.3369476268412439E-2</v>
      </c>
      <c r="CG447" s="129">
        <f t="shared" ref="CG447" si="7858">Y447/Y467</f>
        <v>0.10357103126042941</v>
      </c>
      <c r="CH447" s="130">
        <f t="shared" ref="CH447" si="7859">Z447/Z467</f>
        <v>5.6441551396799565E-2</v>
      </c>
      <c r="CI447" s="128">
        <f t="shared" ref="CI447" si="7860">AA447/AA467</f>
        <v>5.6234600705348081E-2</v>
      </c>
      <c r="CJ447" s="134">
        <f t="shared" ref="CJ447" si="7861">AB447/AB467</f>
        <v>6.1148412818353877E-2</v>
      </c>
      <c r="CK447" s="135">
        <f t="shared" ref="CK447" si="7862">AC447/AC467</f>
        <v>6.1480833339359449E-2</v>
      </c>
    </row>
    <row r="448" spans="1:89" ht="13.5" thickBot="1" x14ac:dyDescent="0.25">
      <c r="A448" s="136" t="s">
        <v>21</v>
      </c>
      <c r="B448" s="175">
        <v>1225</v>
      </c>
      <c r="C448" s="176">
        <v>1191</v>
      </c>
      <c r="D448" s="177">
        <v>566</v>
      </c>
      <c r="E448" s="178">
        <v>633</v>
      </c>
      <c r="F448" s="175">
        <v>1568</v>
      </c>
      <c r="G448" s="179">
        <v>1117</v>
      </c>
      <c r="H448" s="177">
        <v>2190</v>
      </c>
      <c r="I448" s="178">
        <v>2124</v>
      </c>
      <c r="J448" s="175">
        <v>150</v>
      </c>
      <c r="K448" s="179">
        <v>456</v>
      </c>
      <c r="L448" s="177">
        <v>776</v>
      </c>
      <c r="M448" s="175">
        <v>1276</v>
      </c>
      <c r="N448" s="180">
        <v>1978</v>
      </c>
      <c r="O448" s="181">
        <v>2226</v>
      </c>
      <c r="P448" s="175">
        <v>1244</v>
      </c>
      <c r="Q448" s="179">
        <v>1048</v>
      </c>
      <c r="R448" s="177">
        <v>1594</v>
      </c>
      <c r="S448" s="178">
        <v>1137</v>
      </c>
      <c r="T448" s="175">
        <v>235</v>
      </c>
      <c r="U448" s="179">
        <v>376</v>
      </c>
      <c r="V448" s="177">
        <v>760</v>
      </c>
      <c r="W448" s="178">
        <v>1228</v>
      </c>
      <c r="X448" s="175">
        <v>963</v>
      </c>
      <c r="Y448" s="179">
        <v>649</v>
      </c>
      <c r="Z448" s="177">
        <v>2020</v>
      </c>
      <c r="AA448" s="175">
        <v>1942</v>
      </c>
      <c r="AB448" s="156">
        <f t="shared" si="7752"/>
        <v>15269</v>
      </c>
      <c r="AC448" s="157">
        <f t="shared" si="7753"/>
        <v>15403</v>
      </c>
      <c r="AE448" s="232" t="s">
        <v>85</v>
      </c>
      <c r="BI448" s="136" t="s">
        <v>21</v>
      </c>
      <c r="BJ448" s="128">
        <f>B448/B467</f>
        <v>5.7587438886799548E-2</v>
      </c>
      <c r="BK448" s="129">
        <f t="shared" ref="BK448" si="7863">C448/C467</f>
        <v>4.5628687456899852E-2</v>
      </c>
      <c r="BL448" s="130">
        <f t="shared" ref="BL448" si="7864">D448/D467</f>
        <v>5.927943024717218E-2</v>
      </c>
      <c r="BM448" s="131">
        <f t="shared" ref="BM448" si="7865">E448/E467</f>
        <v>5.99091425326519E-2</v>
      </c>
      <c r="BN448" s="128">
        <f t="shared" ref="BN448" si="7866">F448/F467</f>
        <v>7.6618617151233817E-2</v>
      </c>
      <c r="BO448" s="129">
        <f t="shared" ref="BO448" si="7867">G448/G467</f>
        <v>4.4183378822040265E-2</v>
      </c>
      <c r="BP448" s="130">
        <f t="shared" ref="BP448" si="7868">H448/H467</f>
        <v>5.9094956690682425E-2</v>
      </c>
      <c r="BQ448" s="131">
        <f t="shared" ref="BQ448" si="7869">I448/I467</f>
        <v>4.9220216439181515E-2</v>
      </c>
      <c r="BR448" s="128">
        <f t="shared" ref="BR448" si="7870">J448/J467</f>
        <v>3.1387319522912745E-2</v>
      </c>
      <c r="BS448" s="129">
        <f t="shared" ref="BS448" si="7871">K448/K467</f>
        <v>9.6938775510204078E-2</v>
      </c>
      <c r="BT448" s="130">
        <f t="shared" ref="BT448" si="7872">L448/L467</f>
        <v>4.5711592836946278E-2</v>
      </c>
      <c r="BU448" s="128">
        <f t="shared" ref="BU448" si="7873">M448/M467</f>
        <v>8.1920903954802254E-2</v>
      </c>
      <c r="BV448" s="132">
        <f t="shared" ref="BV448" si="7874">N448/N467</f>
        <v>5.0487518505283581E-2</v>
      </c>
      <c r="BW448" s="133">
        <f t="shared" ref="BW448" si="7875">O448/O467</f>
        <v>6.3111337926341757E-2</v>
      </c>
      <c r="BX448" s="128">
        <f t="shared" ref="BX448" si="7876">P448/P467</f>
        <v>6.0505836575875487E-2</v>
      </c>
      <c r="BY448" s="129">
        <f t="shared" ref="BY448" si="7877">Q448/Q467</f>
        <v>6.4723320158102768E-2</v>
      </c>
      <c r="BZ448" s="130">
        <f t="shared" ref="BZ448" si="7878">R448/R467</f>
        <v>6.1070457070610325E-2</v>
      </c>
      <c r="CA448" s="131">
        <f t="shared" ref="CA448" si="7879">S448/S467</f>
        <v>5.0641368252271515E-2</v>
      </c>
      <c r="CB448" s="128">
        <f t="shared" ref="CB448" si="7880">T448/T467</f>
        <v>5.1064754454584964E-2</v>
      </c>
      <c r="CC448" s="129">
        <f t="shared" ref="CC448" si="7881">U448/U467</f>
        <v>9.0232781377489801E-2</v>
      </c>
      <c r="CD448" s="130">
        <f t="shared" ref="CD448" si="7882">V448/V467</f>
        <v>3.6273386788850705E-2</v>
      </c>
      <c r="CE448" s="131">
        <f t="shared" ref="CE448" si="7883">W448/W467</f>
        <v>5.4042159926066098E-2</v>
      </c>
      <c r="CF448" s="128">
        <f t="shared" ref="CF448" si="7884">X448/X467</f>
        <v>4.9253273322422256E-2</v>
      </c>
      <c r="CG448" s="129">
        <f t="shared" ref="CG448" si="7885">Y448/Y467</f>
        <v>7.2199354766937368E-2</v>
      </c>
      <c r="CH448" s="130">
        <f t="shared" ref="CH448" si="7886">Z448/Z467</f>
        <v>5.478708977488473E-2</v>
      </c>
      <c r="CI448" s="128">
        <f t="shared" ref="CI448" si="7887">AA448/AA467</f>
        <v>4.6910478767090195E-2</v>
      </c>
      <c r="CJ448" s="134">
        <f t="shared" ref="CJ448" si="7888">AB448/AB467</f>
        <v>5.4941456709629598E-2</v>
      </c>
      <c r="CK448" s="135">
        <f t="shared" ref="CK448" si="7889">AC448/AC467</f>
        <v>5.569214749036424E-2</v>
      </c>
    </row>
    <row r="449" spans="1:89" ht="14.25" thickTop="1" thickBot="1" x14ac:dyDescent="0.25">
      <c r="A449" s="145" t="s">
        <v>22</v>
      </c>
      <c r="B449" s="182">
        <v>1258</v>
      </c>
      <c r="C449" s="183">
        <v>1328</v>
      </c>
      <c r="D449" s="184">
        <v>544</v>
      </c>
      <c r="E449" s="185">
        <v>539</v>
      </c>
      <c r="F449" s="182">
        <v>1501</v>
      </c>
      <c r="G449" s="186">
        <v>884</v>
      </c>
      <c r="H449" s="184">
        <v>2228</v>
      </c>
      <c r="I449" s="185">
        <v>2059</v>
      </c>
      <c r="J449" s="182">
        <v>174</v>
      </c>
      <c r="K449" s="186">
        <v>500</v>
      </c>
      <c r="L449" s="184">
        <v>549</v>
      </c>
      <c r="M449" s="182">
        <v>1322</v>
      </c>
      <c r="N449" s="187">
        <v>1838</v>
      </c>
      <c r="O449" s="188">
        <v>2536</v>
      </c>
      <c r="P449" s="182">
        <v>1225</v>
      </c>
      <c r="Q449" s="186">
        <v>768</v>
      </c>
      <c r="R449" s="184">
        <v>1714</v>
      </c>
      <c r="S449" s="185">
        <v>1081</v>
      </c>
      <c r="T449" s="182">
        <v>175</v>
      </c>
      <c r="U449" s="186">
        <v>266</v>
      </c>
      <c r="V449" s="184">
        <v>759</v>
      </c>
      <c r="W449" s="185">
        <v>1741</v>
      </c>
      <c r="X449" s="182">
        <v>948</v>
      </c>
      <c r="Y449" s="186">
        <v>580</v>
      </c>
      <c r="Z449" s="184">
        <v>2109</v>
      </c>
      <c r="AA449" s="182">
        <v>1932</v>
      </c>
      <c r="AB449" s="156">
        <f t="shared" si="7752"/>
        <v>15022</v>
      </c>
      <c r="AC449" s="157">
        <f t="shared" si="7753"/>
        <v>15536</v>
      </c>
      <c r="AE449" s="299" t="s">
        <v>0</v>
      </c>
      <c r="AF449" s="301" t="s">
        <v>1</v>
      </c>
      <c r="AG449" s="302"/>
      <c r="AH449" s="301" t="s">
        <v>2</v>
      </c>
      <c r="AI449" s="302"/>
      <c r="AJ449" s="301" t="s">
        <v>3</v>
      </c>
      <c r="AK449" s="302"/>
      <c r="AL449" s="301" t="s">
        <v>4</v>
      </c>
      <c r="AM449" s="302"/>
      <c r="AN449" s="301" t="s">
        <v>5</v>
      </c>
      <c r="AO449" s="302"/>
      <c r="AP449" s="301" t="s">
        <v>6</v>
      </c>
      <c r="AQ449" s="302"/>
      <c r="AR449" s="301" t="s">
        <v>7</v>
      </c>
      <c r="AS449" s="302"/>
      <c r="AT449" s="301" t="s">
        <v>8</v>
      </c>
      <c r="AU449" s="302"/>
      <c r="AV449" s="301" t="s">
        <v>9</v>
      </c>
      <c r="AW449" s="302"/>
      <c r="AX449" s="301" t="s">
        <v>10</v>
      </c>
      <c r="AY449" s="302"/>
      <c r="AZ449" s="301" t="s">
        <v>11</v>
      </c>
      <c r="BA449" s="302"/>
      <c r="BB449" s="301" t="s">
        <v>12</v>
      </c>
      <c r="BC449" s="302"/>
      <c r="BD449" s="304" t="s">
        <v>40</v>
      </c>
      <c r="BE449" s="305"/>
      <c r="BF449" s="306" t="s">
        <v>41</v>
      </c>
      <c r="BG449" s="307"/>
      <c r="BI449" s="145" t="s">
        <v>22</v>
      </c>
      <c r="BJ449" s="128">
        <f>B449/B467</f>
        <v>5.9138773975178638E-2</v>
      </c>
      <c r="BK449" s="129">
        <f t="shared" ref="BK449" si="7890">C449/C467</f>
        <v>5.0877327407861467E-2</v>
      </c>
      <c r="BL449" s="130">
        <f t="shared" ref="BL449" si="7891">D449/D467</f>
        <v>5.6975282781734395E-2</v>
      </c>
      <c r="BM449" s="131">
        <f t="shared" ref="BM449" si="7892">E449/E467</f>
        <v>5.1012682188150672E-2</v>
      </c>
      <c r="BN449" s="128">
        <f t="shared" ref="BN449" si="7893">F449/F467</f>
        <v>7.3344734913266554E-2</v>
      </c>
      <c r="BO449" s="129">
        <f t="shared" ref="BO449" si="7894">G449/G467</f>
        <v>3.496697124322614E-2</v>
      </c>
      <c r="BP449" s="130">
        <f t="shared" ref="BP449" si="7895">H449/H467</f>
        <v>6.0120348633260476E-2</v>
      </c>
      <c r="BQ449" s="131">
        <f t="shared" ref="BQ449" si="7896">I449/I467</f>
        <v>4.7713948045327095E-2</v>
      </c>
      <c r="BR449" s="128">
        <f t="shared" ref="BR449" si="7897">J449/J467</f>
        <v>3.6409290646578781E-2</v>
      </c>
      <c r="BS449" s="129">
        <f t="shared" ref="BS449" si="7898">K449/K467</f>
        <v>0.10629251700680271</v>
      </c>
      <c r="BT449" s="130">
        <f t="shared" ref="BT449" si="7899">L449/L467</f>
        <v>3.2339773798303488E-2</v>
      </c>
      <c r="BU449" s="128">
        <f t="shared" ref="BU449" si="7900">M449/M467</f>
        <v>8.4874165382639963E-2</v>
      </c>
      <c r="BV449" s="132">
        <f t="shared" ref="BV449" si="7901">N449/N467</f>
        <v>4.6914084435142174E-2</v>
      </c>
      <c r="BW449" s="133">
        <f t="shared" ref="BW449" si="7902">O449/O467</f>
        <v>7.1900428113747833E-2</v>
      </c>
      <c r="BX449" s="128">
        <f t="shared" ref="BX449" si="7903">P449/P467</f>
        <v>5.9581712062256813E-2</v>
      </c>
      <c r="BY449" s="129">
        <f t="shared" ref="BY449" si="7904">Q449/Q467</f>
        <v>4.7430830039525688E-2</v>
      </c>
      <c r="BZ449" s="130">
        <f t="shared" ref="BZ449" si="7905">R449/R467</f>
        <v>6.5667982069652506E-2</v>
      </c>
      <c r="CA449" s="131">
        <f t="shared" ref="CA449" si="7906">S449/S467</f>
        <v>4.8147158382326742E-2</v>
      </c>
      <c r="CB449" s="128">
        <f t="shared" ref="CB449" si="7907">T449/T467</f>
        <v>3.8026944806605824E-2</v>
      </c>
      <c r="CC449" s="129">
        <f t="shared" ref="CC449" si="7908">U449/U467</f>
        <v>6.3834893208543311E-2</v>
      </c>
      <c r="CD449" s="130">
        <f t="shared" ref="CD449" si="7909">V449/V467</f>
        <v>3.6225658648339064E-2</v>
      </c>
      <c r="CE449" s="131">
        <f t="shared" ref="CE449" si="7910">W449/W467</f>
        <v>7.6618404260000883E-2</v>
      </c>
      <c r="CF449" s="128">
        <f t="shared" ref="CF449" si="7911">X449/X467</f>
        <v>4.8486088379705403E-2</v>
      </c>
      <c r="CG449" s="129">
        <f t="shared" ref="CG449" si="7912">Y449/Y467</f>
        <v>6.4523306263210595E-2</v>
      </c>
      <c r="CH449" s="130">
        <f t="shared" ref="CH449" si="7913">Z449/Z467</f>
        <v>5.7200976403580149E-2</v>
      </c>
      <c r="CI449" s="128">
        <f t="shared" ref="CI449" si="7914">AA449/AA467</f>
        <v>4.6668921203922895E-2</v>
      </c>
      <c r="CJ449" s="134">
        <f t="shared" ref="CJ449" si="7915">AB449/AB467</f>
        <v>5.4052692559568787E-2</v>
      </c>
      <c r="CK449" s="135">
        <f t="shared" ref="CK449" si="7916">AC449/AC467</f>
        <v>5.6173031449087765E-2</v>
      </c>
    </row>
    <row r="450" spans="1:89" ht="15" thickTop="1" thickBot="1" x14ac:dyDescent="0.3">
      <c r="A450" s="136" t="s">
        <v>23</v>
      </c>
      <c r="B450" s="175">
        <v>1279</v>
      </c>
      <c r="C450" s="176">
        <v>1274</v>
      </c>
      <c r="D450" s="177">
        <v>533</v>
      </c>
      <c r="E450" s="178">
        <v>530</v>
      </c>
      <c r="F450" s="175">
        <v>1290</v>
      </c>
      <c r="G450" s="179">
        <v>746</v>
      </c>
      <c r="H450" s="177">
        <v>2125</v>
      </c>
      <c r="I450" s="178">
        <v>1731</v>
      </c>
      <c r="J450" s="175">
        <v>177</v>
      </c>
      <c r="K450" s="179">
        <v>377</v>
      </c>
      <c r="L450" s="177">
        <v>491</v>
      </c>
      <c r="M450" s="175">
        <v>1167</v>
      </c>
      <c r="N450" s="180">
        <v>1549</v>
      </c>
      <c r="O450" s="181">
        <v>2024</v>
      </c>
      <c r="P450" s="175">
        <v>1181</v>
      </c>
      <c r="Q450" s="179">
        <v>659</v>
      </c>
      <c r="R450" s="177">
        <v>1520</v>
      </c>
      <c r="S450" s="178">
        <v>914</v>
      </c>
      <c r="T450" s="175">
        <v>215</v>
      </c>
      <c r="U450" s="179">
        <v>179</v>
      </c>
      <c r="V450" s="177">
        <v>675</v>
      </c>
      <c r="W450" s="178">
        <v>1582</v>
      </c>
      <c r="X450" s="175">
        <v>886</v>
      </c>
      <c r="Y450" s="179">
        <v>379</v>
      </c>
      <c r="Z450" s="177">
        <v>1940</v>
      </c>
      <c r="AA450" s="175">
        <v>1963</v>
      </c>
      <c r="AB450" s="156">
        <f t="shared" si="7752"/>
        <v>13861</v>
      </c>
      <c r="AC450" s="157">
        <f t="shared" si="7753"/>
        <v>13525</v>
      </c>
      <c r="AE450" s="300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6.0125987213238058E-2</v>
      </c>
      <c r="BK450" s="129">
        <f t="shared" ref="BK450" si="7917">C450/C467</f>
        <v>4.8808520419891199E-2</v>
      </c>
      <c r="BL450" s="130">
        <f t="shared" ref="BL450" si="7918">D450/D467</f>
        <v>5.5823209049015499E-2</v>
      </c>
      <c r="BM450" s="131">
        <f t="shared" ref="BM450" si="7919">E450/E467</f>
        <v>5.0160893431762256E-2</v>
      </c>
      <c r="BN450" s="128">
        <f t="shared" ref="BN450" si="7920">F450/F467</f>
        <v>6.3034449059369654E-2</v>
      </c>
      <c r="BO450" s="129">
        <f t="shared" ref="BO450" si="7921">G450/G467</f>
        <v>2.9508326411138801E-2</v>
      </c>
      <c r="BP450" s="130">
        <f t="shared" ref="BP450" si="7922">H450/H467</f>
        <v>5.7340996788904183E-2</v>
      </c>
      <c r="BQ450" s="131">
        <f t="shared" ref="BQ450" si="7923">I450/I467</f>
        <v>4.0113085996338609E-2</v>
      </c>
      <c r="BR450" s="128">
        <f t="shared" ref="BR450" si="7924">J450/J467</f>
        <v>3.7037037037037035E-2</v>
      </c>
      <c r="BS450" s="129">
        <f t="shared" ref="BS450" si="7925">K450/K467</f>
        <v>8.014455782312925E-2</v>
      </c>
      <c r="BT450" s="130">
        <f t="shared" ref="BT450" si="7926">L450/L467</f>
        <v>2.8923185673892553E-2</v>
      </c>
      <c r="BU450" s="128">
        <f t="shared" ref="BU450" si="7927">M450/M467</f>
        <v>7.492295839753467E-2</v>
      </c>
      <c r="BV450" s="132">
        <f t="shared" ref="BV450" si="7928">N450/N467</f>
        <v>3.9537495533207415E-2</v>
      </c>
      <c r="BW450" s="133">
        <f t="shared" ref="BW450" si="7929">O450/O467</f>
        <v>5.738425335261263E-2</v>
      </c>
      <c r="BX450" s="128">
        <f t="shared" ref="BX450" si="7930">P450/P467</f>
        <v>5.7441634241245133E-2</v>
      </c>
      <c r="BY450" s="129">
        <f t="shared" ref="BY450" si="7931">Q450/Q467</f>
        <v>4.069911067193676E-2</v>
      </c>
      <c r="BZ450" s="130">
        <f t="shared" ref="BZ450" si="7932">R450/R467</f>
        <v>5.8235316654534311E-2</v>
      </c>
      <c r="CA450" s="131">
        <f t="shared" ref="CA450" si="7933">S450/S467</f>
        <v>4.0709068234455727E-2</v>
      </c>
      <c r="CB450" s="128">
        <f t="shared" ref="CB450" si="7934">T450/T467</f>
        <v>4.6718817905258586E-2</v>
      </c>
      <c r="CC450" s="129">
        <f t="shared" ref="CC450" si="7935">U450/U467</f>
        <v>4.2956563474922008E-2</v>
      </c>
      <c r="CD450" s="130">
        <f t="shared" ref="CD450" si="7936">V450/V467</f>
        <v>3.2216494845360821E-2</v>
      </c>
      <c r="CE450" s="131">
        <f t="shared" ref="CE450" si="7937">W450/W467</f>
        <v>6.9621088764687755E-2</v>
      </c>
      <c r="CF450" s="128">
        <f t="shared" ref="CF450" si="7938">X450/X467</f>
        <v>4.531505728314239E-2</v>
      </c>
      <c r="CG450" s="129">
        <f t="shared" ref="CG450" si="7939">Y450/Y467</f>
        <v>4.2162643230615193E-2</v>
      </c>
      <c r="CH450" s="130">
        <f t="shared" ref="CH450" si="7940">Z450/Z467</f>
        <v>5.2617304041225929E-2</v>
      </c>
      <c r="CI450" s="128">
        <f t="shared" ref="CI450" si="7941">AA450/AA467</f>
        <v>4.7417749649741534E-2</v>
      </c>
      <c r="CJ450" s="134">
        <f t="shared" ref="CJ450" si="7942">AB450/AB467</f>
        <v>4.9875141230740445E-2</v>
      </c>
      <c r="CK450" s="135">
        <f t="shared" ref="CK450" si="7943">AC450/AC467</f>
        <v>4.8901921366433579E-2</v>
      </c>
    </row>
    <row r="451" spans="1:89" ht="13.5" thickTop="1" x14ac:dyDescent="0.2">
      <c r="A451" s="145" t="s">
        <v>24</v>
      </c>
      <c r="B451" s="189">
        <v>1303</v>
      </c>
      <c r="C451" s="183">
        <v>1364</v>
      </c>
      <c r="D451" s="184">
        <v>614</v>
      </c>
      <c r="E451" s="185">
        <v>424</v>
      </c>
      <c r="F451" s="182">
        <v>1285</v>
      </c>
      <c r="G451" s="186">
        <v>647</v>
      </c>
      <c r="H451" s="184">
        <v>2245</v>
      </c>
      <c r="I451" s="185">
        <v>2115</v>
      </c>
      <c r="J451" s="182">
        <v>176</v>
      </c>
      <c r="K451" s="186">
        <v>342</v>
      </c>
      <c r="L451" s="184">
        <v>574</v>
      </c>
      <c r="M451" s="182">
        <v>1134</v>
      </c>
      <c r="N451" s="187">
        <v>1648</v>
      </c>
      <c r="O451" s="190">
        <v>2190</v>
      </c>
      <c r="P451" s="182">
        <v>1061</v>
      </c>
      <c r="Q451" s="186">
        <v>664</v>
      </c>
      <c r="R451" s="184">
        <v>1542</v>
      </c>
      <c r="S451" s="185">
        <v>1042</v>
      </c>
      <c r="T451" s="182">
        <v>169</v>
      </c>
      <c r="U451" s="186">
        <v>172</v>
      </c>
      <c r="V451" s="184">
        <v>766</v>
      </c>
      <c r="W451" s="191">
        <v>1515</v>
      </c>
      <c r="X451" s="182">
        <v>794</v>
      </c>
      <c r="Y451" s="186">
        <v>405</v>
      </c>
      <c r="Z451" s="184">
        <v>2029</v>
      </c>
      <c r="AA451" s="182">
        <v>2110</v>
      </c>
      <c r="AB451" s="156">
        <f t="shared" si="7752"/>
        <v>14206</v>
      </c>
      <c r="AC451" s="157">
        <f t="shared" si="7753"/>
        <v>14124</v>
      </c>
      <c r="AE451" s="235" t="str">
        <f>$AE$17</f>
        <v>17:00 - 17:59</v>
      </c>
      <c r="AF451" s="125">
        <f t="shared" ref="AF451:AU452" si="7944">SUMIF($A$9:$A$32,$AE451,B$443:B$466)</f>
        <v>1646</v>
      </c>
      <c r="AG451" s="172">
        <f t="shared" si="7944"/>
        <v>2431</v>
      </c>
      <c r="AH451" s="126">
        <f t="shared" si="7944"/>
        <v>731</v>
      </c>
      <c r="AI451" s="166">
        <f t="shared" si="7944"/>
        <v>947</v>
      </c>
      <c r="AJ451" s="125">
        <f t="shared" si="7944"/>
        <v>1122</v>
      </c>
      <c r="AK451" s="127">
        <f t="shared" si="7944"/>
        <v>3122</v>
      </c>
      <c r="AL451" s="126">
        <f t="shared" si="7944"/>
        <v>2667</v>
      </c>
      <c r="AM451" s="166">
        <f t="shared" si="7944"/>
        <v>3975</v>
      </c>
      <c r="AN451" s="125">
        <f t="shared" si="7944"/>
        <v>665</v>
      </c>
      <c r="AO451" s="127">
        <f t="shared" si="7944"/>
        <v>207</v>
      </c>
      <c r="AP451" s="126">
        <f t="shared" si="7944"/>
        <v>1678</v>
      </c>
      <c r="AQ451" s="125">
        <f t="shared" si="7944"/>
        <v>798</v>
      </c>
      <c r="AR451" s="165">
        <f t="shared" si="7944"/>
        <v>3637</v>
      </c>
      <c r="AS451" s="167">
        <f t="shared" si="7944"/>
        <v>2394</v>
      </c>
      <c r="AT451" s="125">
        <f t="shared" si="7944"/>
        <v>1716</v>
      </c>
      <c r="AU451" s="127">
        <f t="shared" si="7944"/>
        <v>1134</v>
      </c>
      <c r="AV451" s="126">
        <f t="shared" ref="AP451:BE452" si="7945">SUMIF($A$9:$A$32,$AE451,R$443:R$466)</f>
        <v>2134</v>
      </c>
      <c r="AW451" s="166">
        <f t="shared" si="7945"/>
        <v>2038</v>
      </c>
      <c r="AX451" s="125">
        <f t="shared" si="7945"/>
        <v>556</v>
      </c>
      <c r="AY451" s="127">
        <f t="shared" si="7945"/>
        <v>184</v>
      </c>
      <c r="AZ451" s="126">
        <f t="shared" si="7945"/>
        <v>1908</v>
      </c>
      <c r="BA451" s="166">
        <f t="shared" si="7945"/>
        <v>1512</v>
      </c>
      <c r="BB451" s="125">
        <f t="shared" si="7945"/>
        <v>2294</v>
      </c>
      <c r="BC451" s="127">
        <f t="shared" si="7945"/>
        <v>589</v>
      </c>
      <c r="BD451" s="170">
        <f t="shared" si="7945"/>
        <v>2821</v>
      </c>
      <c r="BE451" s="171">
        <f t="shared" si="7945"/>
        <v>3725</v>
      </c>
      <c r="BF451" s="156">
        <f>AF451+AH451+AJ451+AL451+AN451+AP451+AR451+AT451+AV451+AX451+AZ451+BB451+BD451</f>
        <v>23575</v>
      </c>
      <c r="BG451" s="157">
        <f>AG451+AI451+AK451+AM451+AO451+AQ451+AS451+AU451+AW451+AY451+BA451+BC451+BE451</f>
        <v>23056</v>
      </c>
      <c r="BI451" s="145" t="s">
        <v>24</v>
      </c>
      <c r="BJ451" s="128">
        <f>B451/B467</f>
        <v>6.1254230913877397E-2</v>
      </c>
      <c r="BK451" s="129">
        <f t="shared" ref="BK451" si="7946">C451/C467</f>
        <v>5.2256532066508314E-2</v>
      </c>
      <c r="BL451" s="130">
        <f t="shared" ref="BL451" si="7947">D451/D467</f>
        <v>6.430666108085463E-2</v>
      </c>
      <c r="BM451" s="131">
        <f t="shared" ref="BM451" si="7948">E451/E467</f>
        <v>4.0128714745409806E-2</v>
      </c>
      <c r="BN451" s="128">
        <f t="shared" ref="BN451" si="7949">F451/F467</f>
        <v>6.2790129489372098E-2</v>
      </c>
      <c r="BO451" s="129">
        <f t="shared" ref="BO451" si="7950">G451/G467</f>
        <v>2.5592342075076144E-2</v>
      </c>
      <c r="BP451" s="130">
        <f t="shared" ref="BP451" si="7951">H451/H467</f>
        <v>6.0579076607571711E-2</v>
      </c>
      <c r="BQ451" s="131">
        <f t="shared" ref="BQ451" si="7952">I451/I467</f>
        <v>4.9011656200032443E-2</v>
      </c>
      <c r="BR451" s="128">
        <f t="shared" ref="BR451" si="7953">J451/J467</f>
        <v>3.6827788240217617E-2</v>
      </c>
      <c r="BS451" s="129">
        <f t="shared" ref="BS451" si="7954">K451/K467</f>
        <v>7.2704081632653059E-2</v>
      </c>
      <c r="BT451" s="130">
        <f t="shared" ref="BT451" si="7955">L451/L467</f>
        <v>3.38124410933082E-2</v>
      </c>
      <c r="BU451" s="128">
        <f t="shared" ref="BU451" si="7956">M451/M467</f>
        <v>7.2804314329738065E-2</v>
      </c>
      <c r="BV451" s="132">
        <f t="shared" ref="BV451" si="7957">N451/N467</f>
        <v>4.2064423911378837E-2</v>
      </c>
      <c r="BW451" s="133">
        <f t="shared" ref="BW451" si="7958">O451/O467</f>
        <v>6.2090669388449433E-2</v>
      </c>
      <c r="BX451" s="128">
        <f t="shared" ref="BX451" si="7959">P451/P467</f>
        <v>5.1605058365758752E-2</v>
      </c>
      <c r="BY451" s="129">
        <f t="shared" ref="BY451" si="7960">Q451/Q467</f>
        <v>4.100790513833992E-2</v>
      </c>
      <c r="BZ451" s="130">
        <f t="shared" ref="BZ451" si="7961">R451/R467</f>
        <v>5.9078196237692039E-2</v>
      </c>
      <c r="CA451" s="131">
        <f t="shared" ref="CA451" si="7962">S451/S467</f>
        <v>4.6410119365758062E-2</v>
      </c>
      <c r="CB451" s="128">
        <f t="shared" ref="CB451" si="7963">T451/T467</f>
        <v>3.6723163841807911E-2</v>
      </c>
      <c r="CC451" s="129">
        <f t="shared" ref="CC451" si="7964">U451/U467</f>
        <v>4.1276697864170868E-2</v>
      </c>
      <c r="CD451" s="130">
        <f t="shared" ref="CD451" si="7965">V451/V467</f>
        <v>3.6559755631920578E-2</v>
      </c>
      <c r="CE451" s="131">
        <f t="shared" ref="CE451" si="7966">W451/W467</f>
        <v>6.6672534436474057E-2</v>
      </c>
      <c r="CF451" s="128">
        <f t="shared" ref="CF451" si="7967">X451/X467</f>
        <v>4.0609656301145665E-2</v>
      </c>
      <c r="CG451" s="129">
        <f t="shared" ref="CG451" si="7968">Y451/Y467</f>
        <v>4.5055067304483255E-2</v>
      </c>
      <c r="CH451" s="130">
        <f t="shared" ref="CH451" si="7969">Z451/Z467</f>
        <v>5.5031190669921348E-2</v>
      </c>
      <c r="CI451" s="128">
        <f t="shared" ref="CI451" si="7970">AA451/AA467</f>
        <v>5.0968645828300886E-2</v>
      </c>
      <c r="CJ451" s="134">
        <f t="shared" ref="CJ451" si="7971">AB451/AB467</f>
        <v>5.1116532452485298E-2</v>
      </c>
      <c r="CK451" s="135">
        <f t="shared" ref="CK451" si="7972">AC451/AC467</f>
        <v>5.1067707015120728E-2</v>
      </c>
    </row>
    <row r="452" spans="1:89" x14ac:dyDescent="0.2">
      <c r="A452" s="136" t="s">
        <v>25</v>
      </c>
      <c r="B452" s="192">
        <v>1338</v>
      </c>
      <c r="C452" s="176">
        <v>1603</v>
      </c>
      <c r="D452" s="177">
        <v>612</v>
      </c>
      <c r="E452" s="178">
        <v>435</v>
      </c>
      <c r="F452" s="175">
        <v>1260</v>
      </c>
      <c r="G452" s="179">
        <v>813</v>
      </c>
      <c r="H452" s="177">
        <v>2252</v>
      </c>
      <c r="I452" s="178">
        <v>1993</v>
      </c>
      <c r="J452" s="175">
        <v>190</v>
      </c>
      <c r="K452" s="176">
        <v>218</v>
      </c>
      <c r="L452" s="177">
        <v>689</v>
      </c>
      <c r="M452" s="175">
        <v>1273</v>
      </c>
      <c r="N452" s="180">
        <v>1726</v>
      </c>
      <c r="O452" s="193">
        <v>2066</v>
      </c>
      <c r="P452" s="175">
        <v>1257</v>
      </c>
      <c r="Q452" s="176">
        <v>680</v>
      </c>
      <c r="R452" s="177">
        <v>1549</v>
      </c>
      <c r="S452" s="178">
        <v>1019</v>
      </c>
      <c r="T452" s="184">
        <v>209</v>
      </c>
      <c r="U452" s="175">
        <v>166</v>
      </c>
      <c r="V452" s="177">
        <v>857</v>
      </c>
      <c r="W452" s="194">
        <v>1561</v>
      </c>
      <c r="X452" s="175">
        <v>1190</v>
      </c>
      <c r="Y452" s="179">
        <v>511</v>
      </c>
      <c r="Z452" s="177">
        <v>2175</v>
      </c>
      <c r="AA452" s="175">
        <v>2179</v>
      </c>
      <c r="AB452" s="156">
        <f t="shared" si="7752"/>
        <v>15304</v>
      </c>
      <c r="AC452" s="157">
        <f t="shared" si="7753"/>
        <v>14517</v>
      </c>
      <c r="AE452" s="237" t="str">
        <f>$AE$18</f>
        <v>18:00 - 18:59</v>
      </c>
      <c r="AF452" s="125">
        <f t="shared" si="7944"/>
        <v>1572</v>
      </c>
      <c r="AG452" s="176">
        <f t="shared" si="7944"/>
        <v>2304</v>
      </c>
      <c r="AH452" s="177">
        <f t="shared" si="7944"/>
        <v>620</v>
      </c>
      <c r="AI452" s="178">
        <f t="shared" si="7944"/>
        <v>945</v>
      </c>
      <c r="AJ452" s="238">
        <f t="shared" si="7944"/>
        <v>1051</v>
      </c>
      <c r="AK452" s="179">
        <f t="shared" si="7944"/>
        <v>2756</v>
      </c>
      <c r="AL452" s="177">
        <f t="shared" si="7944"/>
        <v>2545</v>
      </c>
      <c r="AM452" s="178">
        <f t="shared" si="7944"/>
        <v>4078</v>
      </c>
      <c r="AN452" s="238">
        <f t="shared" si="7944"/>
        <v>464</v>
      </c>
      <c r="AO452" s="179">
        <f t="shared" si="7944"/>
        <v>222</v>
      </c>
      <c r="AP452" s="177">
        <f t="shared" si="7945"/>
        <v>1668</v>
      </c>
      <c r="AQ452" s="238">
        <f t="shared" si="7945"/>
        <v>710</v>
      </c>
      <c r="AR452" s="180">
        <f t="shared" si="7945"/>
        <v>3094</v>
      </c>
      <c r="AS452" s="181">
        <f t="shared" si="7945"/>
        <v>2343</v>
      </c>
      <c r="AT452" s="238">
        <f t="shared" si="7945"/>
        <v>1554</v>
      </c>
      <c r="AU452" s="179">
        <f t="shared" si="7945"/>
        <v>1229</v>
      </c>
      <c r="AV452" s="177">
        <f t="shared" si="7945"/>
        <v>1958</v>
      </c>
      <c r="AW452" s="178">
        <f t="shared" si="7945"/>
        <v>2076</v>
      </c>
      <c r="AX452" s="238">
        <f t="shared" si="7945"/>
        <v>432</v>
      </c>
      <c r="AY452" s="179">
        <f t="shared" si="7945"/>
        <v>204</v>
      </c>
      <c r="AZ452" s="177">
        <f t="shared" si="7945"/>
        <v>2019</v>
      </c>
      <c r="BA452" s="178">
        <f t="shared" si="7945"/>
        <v>1431</v>
      </c>
      <c r="BB452" s="238">
        <f t="shared" si="7945"/>
        <v>1846</v>
      </c>
      <c r="BC452" s="179">
        <f t="shared" si="7945"/>
        <v>592</v>
      </c>
      <c r="BD452" s="177">
        <f t="shared" si="7945"/>
        <v>3077</v>
      </c>
      <c r="BE452" s="238">
        <f t="shared" si="7945"/>
        <v>3622</v>
      </c>
      <c r="BF452" s="158">
        <f>SUM(AF452,AH452,AJ452,AL452,AN452,AP452,AR452,AT452,AV452,AX452,AZ452,BB452,BD452)</f>
        <v>21900</v>
      </c>
      <c r="BG452" s="159">
        <f>SUM(AG452,AI452,AK452,AM452,AO452,AQ452,AS452,AU452,AW452,AY452,BA452,BC452,BE452)</f>
        <v>22512</v>
      </c>
      <c r="BI452" s="136" t="s">
        <v>25</v>
      </c>
      <c r="BJ452" s="128">
        <f>B452/B467</f>
        <v>6.2899586310643102E-2</v>
      </c>
      <c r="BK452" s="129">
        <f t="shared" ref="BK452" si="7973">C452/C467</f>
        <v>6.1412918550302661E-2</v>
      </c>
      <c r="BL452" s="130">
        <f t="shared" ref="BL452" si="7974">D452/D467</f>
        <v>6.4097193129451197E-2</v>
      </c>
      <c r="BM452" s="131">
        <f t="shared" ref="BM452" si="7975">E452/E467</f>
        <v>4.1169789892106755E-2</v>
      </c>
      <c r="BN452" s="128">
        <f t="shared" ref="BN452" si="7976">F452/F467</f>
        <v>6.1568531639384312E-2</v>
      </c>
      <c r="BO452" s="129">
        <f t="shared" ref="BO452" si="7977">G452/G467</f>
        <v>3.215853803251454E-2</v>
      </c>
      <c r="BP452" s="130">
        <f t="shared" ref="BP452" si="7978">H452/H467</f>
        <v>6.0767964596993983E-2</v>
      </c>
      <c r="BQ452" s="131">
        <f t="shared" ref="BQ452" si="7979">I452/I467</f>
        <v>4.6184506291567215E-2</v>
      </c>
      <c r="BR452" s="128">
        <f t="shared" ref="BR452" si="7980">J452/J467</f>
        <v>3.9757271395689478E-2</v>
      </c>
      <c r="BS452" s="129">
        <f t="shared" ref="BS452" si="7981">K452/K467</f>
        <v>4.6343537414965989E-2</v>
      </c>
      <c r="BT452" s="130">
        <f t="shared" ref="BT452" si="7982">L452/L467</f>
        <v>4.0586710650329878E-2</v>
      </c>
      <c r="BU452" s="128">
        <f t="shared" ref="BU452" si="7983">M452/M467</f>
        <v>8.1728299948638936E-2</v>
      </c>
      <c r="BV452" s="132">
        <f t="shared" ref="BV452" si="7984">N452/N467</f>
        <v>4.4055337179029048E-2</v>
      </c>
      <c r="BW452" s="133">
        <f t="shared" ref="BW452" si="7985">O452/O467</f>
        <v>5.8575033313486999E-2</v>
      </c>
      <c r="BX452" s="128">
        <f t="shared" ref="BX452" si="7986">P452/P467</f>
        <v>6.1138132295719842E-2</v>
      </c>
      <c r="BY452" s="129">
        <f t="shared" ref="BY452" si="7987">Q452/Q467</f>
        <v>4.199604743083004E-2</v>
      </c>
      <c r="BZ452" s="130">
        <f t="shared" ref="BZ452" si="7988">R452/R467</f>
        <v>5.9346385195969506E-2</v>
      </c>
      <c r="CA452" s="131">
        <f t="shared" ref="CA452" si="7989">S452/S467</f>
        <v>4.5385711740602172E-2</v>
      </c>
      <c r="CB452" s="128">
        <f t="shared" ref="CB452" si="7990">T452/T467</f>
        <v>4.5415036940460667E-2</v>
      </c>
      <c r="CC452" s="129">
        <f t="shared" ref="CC452" si="7991">U452/U467</f>
        <v>3.9836813054955601E-2</v>
      </c>
      <c r="CD452" s="130">
        <f t="shared" ref="CD452" si="7992">V452/V467</f>
        <v>4.0903016418480334E-2</v>
      </c>
      <c r="CE452" s="131">
        <f t="shared" ref="CE452" si="7993">W452/W467</f>
        <v>6.8696915020023758E-2</v>
      </c>
      <c r="CF452" s="128">
        <f t="shared" ref="CF452" si="7994">X452/X467</f>
        <v>6.0863338788870701E-2</v>
      </c>
      <c r="CG452" s="129">
        <f t="shared" ref="CG452" si="7995">Y452/Y467</f>
        <v>5.6847257759483814E-2</v>
      </c>
      <c r="CH452" s="130">
        <f t="shared" ref="CH452" si="7996">Z452/Z467</f>
        <v>5.8991049633848658E-2</v>
      </c>
      <c r="CI452" s="128">
        <f t="shared" ref="CI452" si="7997">AA452/AA467</f>
        <v>5.263539301415527E-2</v>
      </c>
      <c r="CJ452" s="134">
        <f t="shared" ref="CJ452" si="7998">AB452/AB467</f>
        <v>5.5067394949516756E-2</v>
      </c>
      <c r="CK452" s="135">
        <f t="shared" ref="CK452" si="7999">AC452/AC467</f>
        <v>5.24886648781158E-2</v>
      </c>
    </row>
    <row r="453" spans="1:89" ht="13.5" thickBot="1" x14ac:dyDescent="0.25">
      <c r="A453" s="145" t="s">
        <v>26</v>
      </c>
      <c r="B453" s="189">
        <v>1223</v>
      </c>
      <c r="C453" s="183">
        <v>1691</v>
      </c>
      <c r="D453" s="184">
        <v>608</v>
      </c>
      <c r="E453" s="185">
        <v>487</v>
      </c>
      <c r="F453" s="182">
        <v>1119</v>
      </c>
      <c r="G453" s="186">
        <v>1108</v>
      </c>
      <c r="H453" s="184">
        <v>2178</v>
      </c>
      <c r="I453" s="185">
        <v>2293</v>
      </c>
      <c r="J453" s="182">
        <v>234</v>
      </c>
      <c r="K453" s="183">
        <v>205</v>
      </c>
      <c r="L453" s="184">
        <v>614</v>
      </c>
      <c r="M453" s="182">
        <v>1016</v>
      </c>
      <c r="N453" s="187">
        <v>1854</v>
      </c>
      <c r="O453" s="190">
        <v>1816</v>
      </c>
      <c r="P453" s="182">
        <v>1153</v>
      </c>
      <c r="Q453" s="183">
        <v>708</v>
      </c>
      <c r="R453" s="184">
        <v>1379</v>
      </c>
      <c r="S453" s="185">
        <v>1027</v>
      </c>
      <c r="T453" s="182">
        <v>158</v>
      </c>
      <c r="U453" s="186">
        <v>187</v>
      </c>
      <c r="V453" s="184">
        <v>847</v>
      </c>
      <c r="W453" s="191">
        <v>1434</v>
      </c>
      <c r="X453" s="182">
        <v>953</v>
      </c>
      <c r="Y453" s="186">
        <v>498</v>
      </c>
      <c r="Z453" s="184">
        <v>2012</v>
      </c>
      <c r="AA453" s="182">
        <v>2442</v>
      </c>
      <c r="AB453" s="156">
        <f t="shared" si="7752"/>
        <v>14332</v>
      </c>
      <c r="AC453" s="157">
        <f t="shared" si="7753"/>
        <v>14912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5.749341857841294E-2</v>
      </c>
      <c r="BK453" s="129">
        <f t="shared" ref="BK453" si="8000">C453/C467</f>
        <v>6.4784307715883838E-2</v>
      </c>
      <c r="BL453" s="130">
        <f t="shared" ref="BL453" si="8001">D453/D467</f>
        <v>6.367825722664433E-2</v>
      </c>
      <c r="BM453" s="131">
        <f t="shared" ref="BM453" si="8002">E453/E467</f>
        <v>4.6091236040128714E-2</v>
      </c>
      <c r="BN453" s="128">
        <f t="shared" ref="BN453" si="8003">F453/F467</f>
        <v>5.4678719765453215E-2</v>
      </c>
      <c r="BO453" s="129">
        <f t="shared" ref="BO453" si="8004">G453/G467</f>
        <v>4.3827380246034574E-2</v>
      </c>
      <c r="BP453" s="130">
        <f t="shared" ref="BP453" si="8005">H453/H467</f>
        <v>5.8771148708815675E-2</v>
      </c>
      <c r="BQ453" s="131">
        <f t="shared" ref="BQ453" si="8006">I453/I467</f>
        <v>5.3136514263203025E-2</v>
      </c>
      <c r="BR453" s="128">
        <f t="shared" ref="BR453" si="8007">J453/J467</f>
        <v>4.8964218455743877E-2</v>
      </c>
      <c r="BS453" s="129">
        <f t="shared" ref="BS453" si="8008">K453/K467</f>
        <v>4.3579931972789115E-2</v>
      </c>
      <c r="BT453" s="130">
        <f t="shared" ref="BT453" si="8009">L453/L467</f>
        <v>3.6168708765315742E-2</v>
      </c>
      <c r="BU453" s="128">
        <f t="shared" ref="BU453" si="8010">M453/M467</f>
        <v>6.5228556753980482E-2</v>
      </c>
      <c r="BV453" s="132">
        <f t="shared" ref="BV453" si="8011">N453/N467</f>
        <v>4.732247690030119E-2</v>
      </c>
      <c r="BW453" s="133">
        <f t="shared" ref="BW453" si="8012">O453/O467</f>
        <v>5.148705735590145E-2</v>
      </c>
      <c r="BX453" s="128">
        <f t="shared" ref="BX453" si="8013">P453/P467</f>
        <v>5.6079766536964983E-2</v>
      </c>
      <c r="BY453" s="129">
        <f t="shared" ref="BY453" si="8014">Q453/Q467</f>
        <v>4.3725296442687744E-2</v>
      </c>
      <c r="BZ453" s="130">
        <f t="shared" ref="BZ453" si="8015">R453/R467</f>
        <v>5.2833224780659743E-2</v>
      </c>
      <c r="CA453" s="131">
        <f t="shared" ref="CA453" si="8016">S453/S467</f>
        <v>4.574202743630857E-2</v>
      </c>
      <c r="CB453" s="128">
        <f t="shared" ref="CB453" si="8017">T453/T467</f>
        <v>3.4332898739678402E-2</v>
      </c>
      <c r="CC453" s="129">
        <f t="shared" ref="CC453" si="8018">U453/U467</f>
        <v>4.4876409887209021E-2</v>
      </c>
      <c r="CD453" s="130">
        <f t="shared" ref="CD453" si="8019">V453/V467</f>
        <v>4.0425735013363877E-2</v>
      </c>
      <c r="CE453" s="131">
        <f t="shared" ref="CE453" si="8020">W453/W467</f>
        <v>6.310786427848436E-2</v>
      </c>
      <c r="CF453" s="128">
        <f t="shared" ref="CF453" si="8021">X453/X467</f>
        <v>4.8741816693944354E-2</v>
      </c>
      <c r="CG453" s="129">
        <f t="shared" ref="CG453" si="8022">Y453/Y467</f>
        <v>5.540104572254978E-2</v>
      </c>
      <c r="CH453" s="130">
        <f t="shared" ref="CH453" si="8023">Z453/Z467</f>
        <v>5.4570111201518848E-2</v>
      </c>
      <c r="CI453" s="128">
        <f t="shared" ref="CI453" si="8024">AA453/AA467</f>
        <v>5.8988356925455336E-2</v>
      </c>
      <c r="CJ453" s="134">
        <f t="shared" ref="CJ453" si="8025">AB453/AB467</f>
        <v>5.1569910116079073E-2</v>
      </c>
      <c r="CK453" s="135">
        <f t="shared" ref="CK453" si="8026">AC453/AC467</f>
        <v>5.3916854078836042E-2</v>
      </c>
    </row>
    <row r="454" spans="1:89" ht="14.25" thickTop="1" thickBot="1" x14ac:dyDescent="0.25">
      <c r="A454" s="136" t="s">
        <v>27</v>
      </c>
      <c r="B454" s="192">
        <v>1291</v>
      </c>
      <c r="C454" s="176">
        <v>1578</v>
      </c>
      <c r="D454" s="177">
        <v>541</v>
      </c>
      <c r="E454" s="178">
        <v>602</v>
      </c>
      <c r="F454" s="175">
        <v>855</v>
      </c>
      <c r="G454" s="179">
        <v>1206</v>
      </c>
      <c r="H454" s="177">
        <v>2353</v>
      </c>
      <c r="I454" s="178">
        <v>2378</v>
      </c>
      <c r="J454" s="175">
        <v>259</v>
      </c>
      <c r="K454" s="176">
        <v>223</v>
      </c>
      <c r="L454" s="177">
        <v>826</v>
      </c>
      <c r="M454" s="175">
        <v>843</v>
      </c>
      <c r="N454" s="180">
        <v>2000</v>
      </c>
      <c r="O454" s="193">
        <v>1747</v>
      </c>
      <c r="P454" s="175">
        <v>1208</v>
      </c>
      <c r="Q454" s="176">
        <v>725</v>
      </c>
      <c r="R454" s="177">
        <v>1517</v>
      </c>
      <c r="S454" s="178">
        <v>1218</v>
      </c>
      <c r="T454" s="175">
        <v>227</v>
      </c>
      <c r="U454" s="179">
        <v>163</v>
      </c>
      <c r="V454" s="177">
        <v>1116</v>
      </c>
      <c r="W454" s="194">
        <v>1230</v>
      </c>
      <c r="X454" s="175">
        <v>1043</v>
      </c>
      <c r="Y454" s="179">
        <v>437</v>
      </c>
      <c r="Z454" s="177">
        <v>2188</v>
      </c>
      <c r="AA454" s="175">
        <v>2457</v>
      </c>
      <c r="AB454" s="156">
        <f t="shared" si="7752"/>
        <v>15424</v>
      </c>
      <c r="AC454" s="157">
        <f t="shared" si="7753"/>
        <v>14807</v>
      </c>
      <c r="AE454" s="229" t="s">
        <v>13</v>
      </c>
      <c r="AF454" s="20">
        <f t="shared" ref="AF454:BG454" si="8027">SUM(AF451:AF453)</f>
        <v>3218</v>
      </c>
      <c r="AG454" s="21">
        <f t="shared" si="8027"/>
        <v>4735</v>
      </c>
      <c r="AH454" s="20">
        <f t="shared" si="8027"/>
        <v>1351</v>
      </c>
      <c r="AI454" s="21">
        <f t="shared" si="8027"/>
        <v>1892</v>
      </c>
      <c r="AJ454" s="20">
        <f t="shared" si="8027"/>
        <v>2173</v>
      </c>
      <c r="AK454" s="21">
        <f t="shared" si="8027"/>
        <v>5878</v>
      </c>
      <c r="AL454" s="20">
        <f t="shared" si="8027"/>
        <v>5212</v>
      </c>
      <c r="AM454" s="21">
        <f t="shared" si="8027"/>
        <v>8053</v>
      </c>
      <c r="AN454" s="20">
        <f t="shared" si="8027"/>
        <v>1129</v>
      </c>
      <c r="AO454" s="21">
        <f t="shared" si="8027"/>
        <v>429</v>
      </c>
      <c r="AP454" s="20">
        <f t="shared" si="8027"/>
        <v>3346</v>
      </c>
      <c r="AQ454" s="21">
        <f t="shared" si="8027"/>
        <v>1508</v>
      </c>
      <c r="AR454" s="20">
        <f t="shared" si="8027"/>
        <v>6731</v>
      </c>
      <c r="AS454" s="21">
        <f t="shared" si="8027"/>
        <v>4737</v>
      </c>
      <c r="AT454" s="20">
        <f t="shared" si="8027"/>
        <v>3270</v>
      </c>
      <c r="AU454" s="21">
        <f t="shared" si="8027"/>
        <v>2363</v>
      </c>
      <c r="AV454" s="20">
        <f t="shared" si="8027"/>
        <v>4092</v>
      </c>
      <c r="AW454" s="21">
        <f t="shared" si="8027"/>
        <v>4114</v>
      </c>
      <c r="AX454" s="20">
        <f t="shared" si="8027"/>
        <v>988</v>
      </c>
      <c r="AY454" s="21">
        <f t="shared" si="8027"/>
        <v>388</v>
      </c>
      <c r="AZ454" s="20">
        <f t="shared" si="8027"/>
        <v>3927</v>
      </c>
      <c r="BA454" s="21">
        <f t="shared" si="8027"/>
        <v>2943</v>
      </c>
      <c r="BB454" s="20">
        <f t="shared" si="8027"/>
        <v>4140</v>
      </c>
      <c r="BC454" s="21">
        <f t="shared" si="8027"/>
        <v>1181</v>
      </c>
      <c r="BD454" s="20">
        <f t="shared" si="8027"/>
        <v>5898</v>
      </c>
      <c r="BE454" s="21">
        <f t="shared" si="8027"/>
        <v>7347</v>
      </c>
      <c r="BF454" s="160">
        <f t="shared" si="8027"/>
        <v>45475</v>
      </c>
      <c r="BG454" s="161">
        <f t="shared" si="8027"/>
        <v>45568</v>
      </c>
      <c r="BI454" s="136" t="s">
        <v>27</v>
      </c>
      <c r="BJ454" s="128">
        <f>B454/B467</f>
        <v>6.0690109063557728E-2</v>
      </c>
      <c r="BK454" s="129">
        <f t="shared" ref="BK454" si="8028">C454/C467</f>
        <v>6.0455137537353459E-2</v>
      </c>
      <c r="BL454" s="130">
        <f t="shared" ref="BL454" si="8029">D454/D467</f>
        <v>5.6661080854629245E-2</v>
      </c>
      <c r="BM454" s="131">
        <f t="shared" ref="BM454" si="8030">E454/E467</f>
        <v>5.697520348286958E-2</v>
      </c>
      <c r="BN454" s="128">
        <f t="shared" ref="BN454" si="8031">F454/F467</f>
        <v>4.1778646469582216E-2</v>
      </c>
      <c r="BO454" s="129">
        <f t="shared" ref="BO454" si="8032">G454/G467</f>
        <v>4.770380918476326E-2</v>
      </c>
      <c r="BP454" s="130">
        <f t="shared" ref="BP454" si="8033">H454/H467</f>
        <v>6.3493348444372488E-2</v>
      </c>
      <c r="BQ454" s="131">
        <f t="shared" ref="BQ454" si="8034">I454/I467</f>
        <v>5.5106249855166503E-2</v>
      </c>
      <c r="BR454" s="128">
        <f t="shared" ref="BR454" si="8035">J454/J467</f>
        <v>5.4195438376229338E-2</v>
      </c>
      <c r="BS454" s="129">
        <f t="shared" ref="BS454" si="8036">K454/K467</f>
        <v>4.7406462585034011E-2</v>
      </c>
      <c r="BT454" s="130">
        <f t="shared" ref="BT454" si="8037">L454/L467</f>
        <v>4.8656927426955703E-2</v>
      </c>
      <c r="BU454" s="128">
        <f t="shared" ref="BU454" si="8038">M454/M467</f>
        <v>5.4121725731895221E-2</v>
      </c>
      <c r="BV454" s="132">
        <f t="shared" ref="BV454" si="8039">N454/N467</f>
        <v>5.104905814487723E-2</v>
      </c>
      <c r="BW454" s="133">
        <f t="shared" ref="BW454" si="8040">O454/O467</f>
        <v>4.9530775991607837E-2</v>
      </c>
      <c r="BX454" s="128">
        <f t="shared" ref="BX454" si="8041">P454/P467</f>
        <v>5.8754863813229571E-2</v>
      </c>
      <c r="BY454" s="129">
        <f t="shared" ref="BY454" si="8042">Q454/Q467</f>
        <v>4.4775197628458496E-2</v>
      </c>
      <c r="BZ454" s="130">
        <f t="shared" ref="BZ454" si="8043">R454/R467</f>
        <v>5.8120378529558252E-2</v>
      </c>
      <c r="CA454" s="131">
        <f t="shared" ref="CA454" si="8044">S454/S467</f>
        <v>5.4249064671298773E-2</v>
      </c>
      <c r="CB454" s="128">
        <f t="shared" ref="CB454" si="8045">T454/T467</f>
        <v>4.9326379834854411E-2</v>
      </c>
      <c r="CC454" s="129">
        <f t="shared" ref="CC454" si="8046">U454/U467</f>
        <v>3.9116870650347975E-2</v>
      </c>
      <c r="CD454" s="130">
        <f t="shared" ref="CD454" si="8047">V454/V467</f>
        <v>5.3264604810996562E-2</v>
      </c>
      <c r="CE454" s="131">
        <f t="shared" ref="CE454" si="8048">W454/W467</f>
        <v>5.4130176473176958E-2</v>
      </c>
      <c r="CF454" s="128">
        <f t="shared" ref="CF454" si="8049">X454/X467</f>
        <v>5.33449263502455E-2</v>
      </c>
      <c r="CG454" s="129">
        <f t="shared" ref="CG454" si="8050">Y454/Y467</f>
        <v>4.8614973856936257E-2</v>
      </c>
      <c r="CH454" s="130">
        <f t="shared" ref="CH454" si="8051">Z454/Z467</f>
        <v>5.9343639815568214E-2</v>
      </c>
      <c r="CI454" s="128">
        <f t="shared" ref="CI454" si="8052">AA454/AA467</f>
        <v>5.9350693270206291E-2</v>
      </c>
      <c r="CJ454" s="134">
        <f t="shared" ref="CJ454" si="8053">AB454/AB467</f>
        <v>5.5499183200558445E-2</v>
      </c>
      <c r="CK454" s="135">
        <f t="shared" ref="CK454" si="8054">AC454/AC467</f>
        <v>5.3537208848264843E-2</v>
      </c>
    </row>
    <row r="455" spans="1:89" ht="13.5" thickTop="1" x14ac:dyDescent="0.2">
      <c r="A455" s="145" t="s">
        <v>28</v>
      </c>
      <c r="B455" s="189">
        <v>1349</v>
      </c>
      <c r="C455" s="183">
        <v>1720</v>
      </c>
      <c r="D455" s="184">
        <v>587</v>
      </c>
      <c r="E455" s="185">
        <v>627</v>
      </c>
      <c r="F455" s="182">
        <v>906</v>
      </c>
      <c r="G455" s="186">
        <v>1489</v>
      </c>
      <c r="H455" s="184">
        <v>2193</v>
      </c>
      <c r="I455" s="185">
        <v>2825</v>
      </c>
      <c r="J455" s="182">
        <v>376</v>
      </c>
      <c r="K455" s="183">
        <v>167</v>
      </c>
      <c r="L455" s="184">
        <v>1178</v>
      </c>
      <c r="M455" s="182">
        <v>826</v>
      </c>
      <c r="N455" s="187">
        <v>2706</v>
      </c>
      <c r="O455" s="190">
        <v>1937</v>
      </c>
      <c r="P455" s="182">
        <v>1476</v>
      </c>
      <c r="Q455" s="183">
        <v>813</v>
      </c>
      <c r="R455" s="184">
        <v>1451</v>
      </c>
      <c r="S455" s="185">
        <v>1308</v>
      </c>
      <c r="T455" s="182">
        <v>334</v>
      </c>
      <c r="U455" s="186">
        <v>171</v>
      </c>
      <c r="V455" s="184">
        <v>1342</v>
      </c>
      <c r="W455" s="191">
        <v>1433</v>
      </c>
      <c r="X455" s="182">
        <v>1400</v>
      </c>
      <c r="Y455" s="186">
        <v>439</v>
      </c>
      <c r="Z455" s="184">
        <v>2289</v>
      </c>
      <c r="AA455" s="182">
        <v>2781</v>
      </c>
      <c r="AB455" s="156">
        <f t="shared" si="7752"/>
        <v>17587</v>
      </c>
      <c r="AC455" s="157">
        <f t="shared" si="7753"/>
        <v>16536</v>
      </c>
      <c r="BI455" s="145" t="s">
        <v>28</v>
      </c>
      <c r="BJ455" s="128">
        <f>B455/B467</f>
        <v>6.3416698006769467E-2</v>
      </c>
      <c r="BK455" s="129">
        <f t="shared" ref="BK455" si="8055">C455/C467</f>
        <v>6.5895333690904917E-2</v>
      </c>
      <c r="BL455" s="130">
        <f t="shared" ref="BL455" si="8056">D455/D467</f>
        <v>6.1478843736908255E-2</v>
      </c>
      <c r="BM455" s="131">
        <f t="shared" ref="BM455" si="8057">E455/E467</f>
        <v>5.9341283361726289E-2</v>
      </c>
      <c r="BN455" s="128">
        <f t="shared" ref="BN455" si="8058">F455/F467</f>
        <v>4.4270706083557293E-2</v>
      </c>
      <c r="BO455" s="129">
        <f t="shared" ref="BO455" si="8059">G455/G467</f>
        <v>5.8897986630275699E-2</v>
      </c>
      <c r="BP455" s="130">
        <f t="shared" ref="BP455" si="8060">H455/H467</f>
        <v>5.9175908686149116E-2</v>
      </c>
      <c r="BQ455" s="131">
        <f t="shared" ref="BQ455" si="8061">I455/I467</f>
        <v>6.5464741732903856E-2</v>
      </c>
      <c r="BR455" s="128">
        <f t="shared" ref="BR455" si="8062">J455/J467</f>
        <v>7.8677547604101283E-2</v>
      </c>
      <c r="BS455" s="129">
        <f t="shared" ref="BS455" si="8063">K455/K467</f>
        <v>3.5501700680272107E-2</v>
      </c>
      <c r="BT455" s="130">
        <f t="shared" ref="BT455" si="8064">L455/L467</f>
        <v>6.939208294062206E-2</v>
      </c>
      <c r="BU455" s="128">
        <f t="shared" ref="BU455" si="8065">M455/M467</f>
        <v>5.3030303030303032E-2</v>
      </c>
      <c r="BV455" s="132">
        <f t="shared" ref="BV455" si="8066">N455/N467</f>
        <v>6.906937567001889E-2</v>
      </c>
      <c r="BW455" s="133">
        <f t="shared" ref="BW455" si="8067">O455/O467</f>
        <v>5.4917637719372858E-2</v>
      </c>
      <c r="BX455" s="128">
        <f t="shared" ref="BX455" si="8068">P455/P467</f>
        <v>7.1789883268482485E-2</v>
      </c>
      <c r="BY455" s="129">
        <f t="shared" ref="BY455" si="8069">Q455/Q467</f>
        <v>5.0209980237154152E-2</v>
      </c>
      <c r="BZ455" s="130">
        <f t="shared" ref="BZ455" si="8070">R455/R467</f>
        <v>5.5591739780085053E-2</v>
      </c>
      <c r="CA455" s="131">
        <f t="shared" ref="CA455" si="8071">S455/S467</f>
        <v>5.8257616247995726E-2</v>
      </c>
      <c r="CB455" s="128">
        <f t="shared" ref="CB455" si="8072">T455/T467</f>
        <v>7.2577140373750543E-2</v>
      </c>
      <c r="CC455" s="129">
        <f t="shared" ref="CC455" si="8073">U455/U467</f>
        <v>4.1036717062634988E-2</v>
      </c>
      <c r="CD455" s="130">
        <f t="shared" ref="CD455" si="8074">V455/V467</f>
        <v>6.4051164566628488E-2</v>
      </c>
      <c r="CE455" s="131">
        <f t="shared" ref="CE455" si="8075">W455/W467</f>
        <v>6.306385600492892E-2</v>
      </c>
      <c r="CF455" s="128">
        <f t="shared" ref="CF455" si="8076">X455/X467</f>
        <v>7.1603927986906707E-2</v>
      </c>
      <c r="CG455" s="129">
        <f t="shared" ref="CG455" si="8077">Y455/Y467</f>
        <v>4.8837468016464568E-2</v>
      </c>
      <c r="CH455" s="130">
        <f t="shared" ref="CH455" si="8078">Z455/Z467</f>
        <v>6.2082994304312446E-2</v>
      </c>
      <c r="CI455" s="128">
        <f t="shared" ref="CI455" si="8079">AA455/AA467</f>
        <v>6.7177158316826899E-2</v>
      </c>
      <c r="CJ455" s="134">
        <f t="shared" ref="CJ455" si="8080">AB455/AB467</f>
        <v>6.3282166425584888E-2</v>
      </c>
      <c r="CK455" s="135">
        <f t="shared" ref="CK455" si="8081">AC455/AC467</f>
        <v>5.9788700311670655E-2</v>
      </c>
    </row>
    <row r="456" spans="1:89" x14ac:dyDescent="0.2">
      <c r="A456" s="136" t="s">
        <v>29</v>
      </c>
      <c r="B456" s="192">
        <v>1461</v>
      </c>
      <c r="C456" s="176">
        <v>2209</v>
      </c>
      <c r="D456" s="177">
        <v>719</v>
      </c>
      <c r="E456" s="178">
        <v>771</v>
      </c>
      <c r="F456" s="175">
        <v>1150</v>
      </c>
      <c r="G456" s="179">
        <v>2425</v>
      </c>
      <c r="H456" s="177">
        <v>2557</v>
      </c>
      <c r="I456" s="178">
        <v>3715</v>
      </c>
      <c r="J456" s="175">
        <v>557</v>
      </c>
      <c r="K456" s="176">
        <v>242</v>
      </c>
      <c r="L456" s="177">
        <v>1911</v>
      </c>
      <c r="M456" s="175">
        <v>931</v>
      </c>
      <c r="N456" s="180">
        <v>3169</v>
      </c>
      <c r="O456" s="193">
        <v>2179</v>
      </c>
      <c r="P456" s="175">
        <v>1861</v>
      </c>
      <c r="Q456" s="176">
        <v>961</v>
      </c>
      <c r="R456" s="177">
        <v>2197</v>
      </c>
      <c r="S456" s="178">
        <v>1897</v>
      </c>
      <c r="T456" s="175">
        <v>627</v>
      </c>
      <c r="U456" s="179">
        <v>186</v>
      </c>
      <c r="V456" s="177">
        <v>2000</v>
      </c>
      <c r="W456" s="194">
        <v>1651</v>
      </c>
      <c r="X456" s="175">
        <v>1807</v>
      </c>
      <c r="Y456" s="179">
        <v>487</v>
      </c>
      <c r="Z456" s="177">
        <v>2682</v>
      </c>
      <c r="AA456" s="175">
        <v>3968</v>
      </c>
      <c r="AB456" s="156">
        <f t="shared" si="7752"/>
        <v>22698</v>
      </c>
      <c r="AC456" s="157">
        <f t="shared" si="7753"/>
        <v>21622</v>
      </c>
      <c r="BI456" s="136" t="s">
        <v>29</v>
      </c>
      <c r="BJ456" s="128">
        <f>B456/B467</f>
        <v>6.8681835276419703E-2</v>
      </c>
      <c r="BK456" s="129">
        <f t="shared" ref="BK456" si="8082">C456/C467</f>
        <v>8.462953030419125E-2</v>
      </c>
      <c r="BL456" s="130">
        <f t="shared" ref="BL456" si="8083">D456/D467</f>
        <v>7.5303728529534986E-2</v>
      </c>
      <c r="BM456" s="131">
        <f t="shared" ref="BM456" si="8084">E456/E467</f>
        <v>7.2969903463940944E-2</v>
      </c>
      <c r="BN456" s="128">
        <f t="shared" ref="BN456" si="8085">F456/F467</f>
        <v>5.6193501099438062E-2</v>
      </c>
      <c r="BO456" s="129">
        <f t="shared" ref="BO456" si="8086">G456/G467</f>
        <v>9.592183853486809E-2</v>
      </c>
      <c r="BP456" s="130">
        <f t="shared" ref="BP456" si="8087">H456/H467</f>
        <v>6.8998084136107293E-2</v>
      </c>
      <c r="BQ456" s="131">
        <f t="shared" ref="BQ456" si="8088">I456/I467</f>
        <v>8.6089032048756745E-2</v>
      </c>
      <c r="BR456" s="128">
        <f t="shared" ref="BR456" si="8089">J456/J467</f>
        <v>0.11655157982841599</v>
      </c>
      <c r="BS456" s="129">
        <f t="shared" ref="BS456" si="8090">K456/K467</f>
        <v>5.1445578231292519E-2</v>
      </c>
      <c r="BT456" s="130">
        <f t="shared" ref="BT456" si="8091">L456/L467</f>
        <v>0.11257068803016022</v>
      </c>
      <c r="BU456" s="128">
        <f t="shared" ref="BU456" si="8092">M456/M467</f>
        <v>5.9771443246019518E-2</v>
      </c>
      <c r="BV456" s="132">
        <f t="shared" ref="BV456" si="8093">N456/N467</f>
        <v>8.088723263055797E-2</v>
      </c>
      <c r="BW456" s="133">
        <f t="shared" ref="BW456" si="8094">O456/O467</f>
        <v>6.1778798446315668E-2</v>
      </c>
      <c r="BX456" s="128">
        <f t="shared" ref="BX456" si="8095">P456/P467</f>
        <v>9.0515564202334628E-2</v>
      </c>
      <c r="BY456" s="129">
        <f t="shared" ref="BY456" si="8096">Q456/Q467</f>
        <v>5.9350296442687744E-2</v>
      </c>
      <c r="BZ456" s="130">
        <f t="shared" ref="BZ456" si="8097">R456/R467</f>
        <v>8.4173020190797282E-2</v>
      </c>
      <c r="CA456" s="131">
        <f t="shared" ref="CA456" si="8098">S456/S467</f>
        <v>8.4491359344379124E-2</v>
      </c>
      <c r="CB456" s="128">
        <f t="shared" ref="CB456" si="8099">T456/T467</f>
        <v>0.13624511082138202</v>
      </c>
      <c r="CC456" s="129">
        <f t="shared" ref="CC456" si="8100">U456/U467</f>
        <v>4.4636429085673147E-2</v>
      </c>
      <c r="CD456" s="130">
        <f t="shared" ref="CD456" si="8101">V456/V467</f>
        <v>9.5456281023291331E-2</v>
      </c>
      <c r="CE456" s="131">
        <f t="shared" ref="CE456" si="8102">W456/W467</f>
        <v>7.265765964001232E-2</v>
      </c>
      <c r="CF456" s="128">
        <f t="shared" ref="CF456" si="8103">X456/X467</f>
        <v>9.2420212765957452E-2</v>
      </c>
      <c r="CG456" s="129">
        <f t="shared" ref="CG456" si="8104">Y456/Y467</f>
        <v>5.4177327845144063E-2</v>
      </c>
      <c r="CH456" s="130">
        <f t="shared" ref="CH456" si="8105">Z456/Z467</f>
        <v>7.2742066720911311E-2</v>
      </c>
      <c r="CI456" s="128">
        <f t="shared" ref="CI456" si="8106">AA456/AA467</f>
        <v>9.5850041064785743E-2</v>
      </c>
      <c r="CJ456" s="134">
        <f t="shared" ref="CJ456" si="8107">AB456/AB467</f>
        <v>8.1672747684535502E-2</v>
      </c>
      <c r="CK456" s="135">
        <f t="shared" ref="CK456" si="8108">AC456/AC467</f>
        <v>7.8177992146767225E-2</v>
      </c>
    </row>
    <row r="457" spans="1:89" x14ac:dyDescent="0.2">
      <c r="A457" s="145" t="s">
        <v>30</v>
      </c>
      <c r="B457" s="189">
        <v>1646</v>
      </c>
      <c r="C457" s="183">
        <v>2431</v>
      </c>
      <c r="D457" s="184">
        <v>731</v>
      </c>
      <c r="E457" s="185">
        <v>947</v>
      </c>
      <c r="F457" s="182">
        <v>1122</v>
      </c>
      <c r="G457" s="186">
        <v>3122</v>
      </c>
      <c r="H457" s="184">
        <v>2667</v>
      </c>
      <c r="I457" s="185">
        <v>3975</v>
      </c>
      <c r="J457" s="182">
        <v>665</v>
      </c>
      <c r="K457" s="183">
        <v>207</v>
      </c>
      <c r="L457" s="184">
        <v>1678</v>
      </c>
      <c r="M457" s="182">
        <v>798</v>
      </c>
      <c r="N457" s="187">
        <v>3637</v>
      </c>
      <c r="O457" s="190">
        <v>2394</v>
      </c>
      <c r="P457" s="182">
        <v>1716</v>
      </c>
      <c r="Q457" s="183">
        <v>1134</v>
      </c>
      <c r="R457" s="184">
        <v>2134</v>
      </c>
      <c r="S457" s="185">
        <v>2038</v>
      </c>
      <c r="T457" s="182">
        <v>556</v>
      </c>
      <c r="U457" s="186">
        <v>184</v>
      </c>
      <c r="V457" s="184">
        <v>1908</v>
      </c>
      <c r="W457" s="191">
        <v>1512</v>
      </c>
      <c r="X457" s="182">
        <v>2294</v>
      </c>
      <c r="Y457" s="186">
        <v>589</v>
      </c>
      <c r="Z457" s="184">
        <v>2821</v>
      </c>
      <c r="AA457" s="182">
        <v>3725</v>
      </c>
      <c r="AB457" s="156">
        <f t="shared" si="7752"/>
        <v>23575</v>
      </c>
      <c r="AC457" s="157">
        <f t="shared" si="7753"/>
        <v>23056</v>
      </c>
      <c r="BI457" s="145" t="s">
        <v>30</v>
      </c>
      <c r="BJ457" s="128">
        <f>B457/B467</f>
        <v>7.7378713802181268E-2</v>
      </c>
      <c r="BK457" s="129">
        <f t="shared" ref="BK457" si="8109">C457/C467</f>
        <v>9.3134625699180143E-2</v>
      </c>
      <c r="BL457" s="130">
        <f t="shared" ref="BL457" si="8110">D457/D467</f>
        <v>7.6560536237955598E-2</v>
      </c>
      <c r="BM457" s="131">
        <f t="shared" ref="BM457" si="8111">E457/E467</f>
        <v>8.9627105811092178E-2</v>
      </c>
      <c r="BN457" s="128">
        <f t="shared" ref="BN457" si="8112">F457/F467</f>
        <v>5.4825311507451749E-2</v>
      </c>
      <c r="BO457" s="129">
        <f t="shared" ref="BO457" si="8113">G457/G467</f>
        <v>0.12349195047664253</v>
      </c>
      <c r="BP457" s="130">
        <f t="shared" ref="BP457" si="8114">H457/H467</f>
        <v>7.1966323969885851E-2</v>
      </c>
      <c r="BQ457" s="131">
        <f t="shared" ref="BQ457" si="8115">I457/I467</f>
        <v>9.211410562417445E-2</v>
      </c>
      <c r="BR457" s="128">
        <f t="shared" ref="BR457" si="8116">J457/J467</f>
        <v>0.13915044988491315</v>
      </c>
      <c r="BS457" s="129">
        <f t="shared" ref="BS457" si="8117">K457/K467</f>
        <v>4.4005102040816327E-2</v>
      </c>
      <c r="BT457" s="130">
        <f t="shared" ref="BT457" si="8118">L457/L467</f>
        <v>9.8845428840716301E-2</v>
      </c>
      <c r="BU457" s="128">
        <f t="shared" ref="BU457" si="8119">M457/M467</f>
        <v>5.1232665639445299E-2</v>
      </c>
      <c r="BV457" s="132">
        <f t="shared" ref="BV457" si="8120">N457/N467</f>
        <v>9.2832712236459239E-2</v>
      </c>
      <c r="BW457" s="133">
        <f t="shared" ref="BW457" si="8121">O457/O467</f>
        <v>6.7874457769839247E-2</v>
      </c>
      <c r="BX457" s="128">
        <f t="shared" ref="BX457" si="8122">P457/P467</f>
        <v>8.3463035019455248E-2</v>
      </c>
      <c r="BY457" s="129">
        <f t="shared" ref="BY457" si="8123">Q457/Q467</f>
        <v>7.0034584980237152E-2</v>
      </c>
      <c r="BZ457" s="130">
        <f t="shared" ref="BZ457" si="8124">R457/R467</f>
        <v>8.1759319566300143E-2</v>
      </c>
      <c r="CA457" s="131">
        <f t="shared" ref="CA457" si="8125">S457/S467</f>
        <v>9.0771423481204344E-2</v>
      </c>
      <c r="CB457" s="128">
        <f t="shared" ref="CB457" si="8126">T457/T467</f>
        <v>0.12081703607127336</v>
      </c>
      <c r="CC457" s="129">
        <f t="shared" ref="CC457" si="8127">U457/U467</f>
        <v>4.4156467482601394E-2</v>
      </c>
      <c r="CD457" s="130">
        <f t="shared" ref="CD457" si="8128">V457/V467</f>
        <v>9.1065292096219927E-2</v>
      </c>
      <c r="CE457" s="131">
        <f t="shared" ref="CE457" si="8129">W457/W467</f>
        <v>6.6540509615807777E-2</v>
      </c>
      <c r="CF457" s="128">
        <f t="shared" ref="CF457" si="8130">X457/X467</f>
        <v>0.11732815057283143</v>
      </c>
      <c r="CG457" s="129">
        <f t="shared" ref="CG457" si="8131">Y457/Y467</f>
        <v>6.5524529981088001E-2</v>
      </c>
      <c r="CH457" s="130">
        <f t="shared" ref="CH457" si="8132">Z457/Z467</f>
        <v>7.6512069433143481E-2</v>
      </c>
      <c r="CI457" s="128">
        <f t="shared" ref="CI457" si="8133">AA457/AA467</f>
        <v>8.9980192279820279E-2</v>
      </c>
      <c r="CJ457" s="134">
        <f t="shared" ref="CJ457" si="8134">AB457/AB467</f>
        <v>8.4828400152565181E-2</v>
      </c>
      <c r="CK457" s="135">
        <f t="shared" ref="CK457" si="8135">AC457/AC467</f>
        <v>8.3362861295711091E-2</v>
      </c>
    </row>
    <row r="458" spans="1:89" x14ac:dyDescent="0.2">
      <c r="A458" s="136" t="s">
        <v>31</v>
      </c>
      <c r="B458" s="192">
        <v>1572</v>
      </c>
      <c r="C458" s="176">
        <v>2304</v>
      </c>
      <c r="D458" s="177">
        <v>620</v>
      </c>
      <c r="E458" s="178">
        <v>945</v>
      </c>
      <c r="F458" s="175">
        <v>1051</v>
      </c>
      <c r="G458" s="179">
        <v>2756</v>
      </c>
      <c r="H458" s="177">
        <v>2545</v>
      </c>
      <c r="I458" s="178">
        <v>4078</v>
      </c>
      <c r="J458" s="175">
        <v>464</v>
      </c>
      <c r="K458" s="176">
        <v>222</v>
      </c>
      <c r="L458" s="177">
        <v>1668</v>
      </c>
      <c r="M458" s="175">
        <v>710</v>
      </c>
      <c r="N458" s="180">
        <v>3094</v>
      </c>
      <c r="O458" s="193">
        <v>2343</v>
      </c>
      <c r="P458" s="175">
        <v>1554</v>
      </c>
      <c r="Q458" s="176">
        <v>1229</v>
      </c>
      <c r="R458" s="177">
        <v>1958</v>
      </c>
      <c r="S458" s="178">
        <v>2076</v>
      </c>
      <c r="T458" s="175">
        <v>432</v>
      </c>
      <c r="U458" s="179">
        <v>204</v>
      </c>
      <c r="V458" s="177">
        <v>2019</v>
      </c>
      <c r="W458" s="194">
        <v>1431</v>
      </c>
      <c r="X458" s="175">
        <v>1846</v>
      </c>
      <c r="Y458" s="179">
        <v>592</v>
      </c>
      <c r="Z458" s="177">
        <v>3077</v>
      </c>
      <c r="AA458" s="175">
        <v>3622</v>
      </c>
      <c r="AB458" s="156">
        <f t="shared" si="7752"/>
        <v>21900</v>
      </c>
      <c r="AC458" s="157">
        <f t="shared" si="7753"/>
        <v>22512</v>
      </c>
      <c r="BI458" s="136" t="s">
        <v>31</v>
      </c>
      <c r="BJ458" s="128">
        <f>B458/B467</f>
        <v>7.3899962391876642E-2</v>
      </c>
      <c r="BK458" s="129">
        <f t="shared" ref="BK458" si="8136">C458/C467</f>
        <v>8.8269098153398201E-2</v>
      </c>
      <c r="BL458" s="130">
        <f t="shared" ref="BL458" si="8137">D458/D467</f>
        <v>6.4935064935064929E-2</v>
      </c>
      <c r="BM458" s="131">
        <f t="shared" ref="BM458" si="8138">E458/E467</f>
        <v>8.9437819420783646E-2</v>
      </c>
      <c r="BN458" s="128">
        <f t="shared" ref="BN458" si="8139">F458/F467</f>
        <v>5.1355973613486441E-2</v>
      </c>
      <c r="BO458" s="129">
        <f t="shared" ref="BO458" si="8140">G458/G467</f>
        <v>0.1090146750524109</v>
      </c>
      <c r="BP458" s="130">
        <f t="shared" ref="BP458" si="8141">H458/H467</f>
        <v>6.8674276154240529E-2</v>
      </c>
      <c r="BQ458" s="131">
        <f t="shared" ref="BQ458" si="8142">I458/I467</f>
        <v>9.4500961694436073E-2</v>
      </c>
      <c r="BR458" s="128">
        <f t="shared" ref="BR458" si="8143">J458/J467</f>
        <v>9.7091441724210081E-2</v>
      </c>
      <c r="BS458" s="129">
        <f t="shared" ref="BS458" si="8144">K458/K467</f>
        <v>4.7193877551020405E-2</v>
      </c>
      <c r="BT458" s="130">
        <f t="shared" ref="BT458" si="8145">L458/L467</f>
        <v>9.8256361922714419E-2</v>
      </c>
      <c r="BU458" s="128">
        <f t="shared" ref="BU458" si="8146">M458/M467</f>
        <v>4.5582948125321009E-2</v>
      </c>
      <c r="BV458" s="132">
        <f t="shared" ref="BV458" si="8147">N458/N467</f>
        <v>7.8972892950125065E-2</v>
      </c>
      <c r="BW458" s="133">
        <f t="shared" ref="BW458" si="8148">O458/O467</f>
        <v>6.6428510674491792E-2</v>
      </c>
      <c r="BX458" s="128">
        <f t="shared" ref="BX458" si="8149">P458/P467</f>
        <v>7.5583657587548633E-2</v>
      </c>
      <c r="BY458" s="129">
        <f t="shared" ref="BY458" si="8150">Q458/Q467</f>
        <v>7.5901679841897232E-2</v>
      </c>
      <c r="BZ458" s="130">
        <f t="shared" ref="BZ458" si="8151">R458/R467</f>
        <v>7.5016282901038275E-2</v>
      </c>
      <c r="CA458" s="131">
        <f t="shared" ref="CA458" si="8152">S458/S467</f>
        <v>9.2463923035809734E-2</v>
      </c>
      <c r="CB458" s="128">
        <f t="shared" ref="CB458" si="8153">T458/T467</f>
        <v>9.3872229465449805E-2</v>
      </c>
      <c r="CC458" s="129">
        <f t="shared" ref="CC458" si="8154">U458/U467</f>
        <v>4.8956083513318933E-2</v>
      </c>
      <c r="CD458" s="130">
        <f t="shared" ref="CD458" si="8155">V458/V467</f>
        <v>9.6363115693012605E-2</v>
      </c>
      <c r="CE458" s="131">
        <f t="shared" ref="CE458" si="8156">W458/W467</f>
        <v>6.2975839457818067E-2</v>
      </c>
      <c r="CF458" s="128">
        <f t="shared" ref="CF458" si="8157">X458/X467</f>
        <v>9.4414893617021281E-2</v>
      </c>
      <c r="CG458" s="129">
        <f t="shared" ref="CG458" si="8158">Y458/Y467</f>
        <v>6.585827122038046E-2</v>
      </c>
      <c r="CH458" s="130">
        <f t="shared" ref="CH458" si="8159">Z458/Z467</f>
        <v>8.3455383780851641E-2</v>
      </c>
      <c r="CI458" s="128">
        <f t="shared" ref="CI458" si="8160">AA458/AA467</f>
        <v>8.7492149379197068E-2</v>
      </c>
      <c r="CJ458" s="134">
        <f t="shared" ref="CJ458" si="8161">AB458/AB467</f>
        <v>7.8801355815108276E-2</v>
      </c>
      <c r="CK458" s="135">
        <f t="shared" ref="CK458" si="8162">AC458/AC467</f>
        <v>8.1395937434466006E-2</v>
      </c>
    </row>
    <row r="459" spans="1:89" x14ac:dyDescent="0.2">
      <c r="A459" s="145" t="s">
        <v>32</v>
      </c>
      <c r="B459" s="189">
        <v>1511</v>
      </c>
      <c r="C459" s="183">
        <v>2101</v>
      </c>
      <c r="D459" s="184">
        <v>458</v>
      </c>
      <c r="E459" s="185">
        <v>875</v>
      </c>
      <c r="F459" s="182">
        <v>849</v>
      </c>
      <c r="G459" s="186">
        <v>2280</v>
      </c>
      <c r="H459" s="184">
        <v>2321</v>
      </c>
      <c r="I459" s="185">
        <v>3439</v>
      </c>
      <c r="J459" s="182">
        <v>368</v>
      </c>
      <c r="K459" s="183">
        <v>174</v>
      </c>
      <c r="L459" s="184">
        <v>1378</v>
      </c>
      <c r="M459" s="182">
        <v>630</v>
      </c>
      <c r="N459" s="187">
        <v>2824</v>
      </c>
      <c r="O459" s="190">
        <v>2013</v>
      </c>
      <c r="P459" s="182">
        <v>914</v>
      </c>
      <c r="Q459" s="183">
        <v>1271</v>
      </c>
      <c r="R459" s="184">
        <v>1483</v>
      </c>
      <c r="S459" s="185">
        <v>1762</v>
      </c>
      <c r="T459" s="182">
        <v>285</v>
      </c>
      <c r="U459" s="186">
        <v>221</v>
      </c>
      <c r="V459" s="184">
        <v>1974</v>
      </c>
      <c r="W459" s="191">
        <v>1113</v>
      </c>
      <c r="X459" s="182">
        <v>1132</v>
      </c>
      <c r="Y459" s="186">
        <v>487</v>
      </c>
      <c r="Z459" s="184">
        <v>2704</v>
      </c>
      <c r="AA459" s="182">
        <v>2829</v>
      </c>
      <c r="AB459" s="156">
        <f t="shared" si="7752"/>
        <v>18201</v>
      </c>
      <c r="AC459" s="157">
        <f t="shared" si="7753"/>
        <v>19195</v>
      </c>
      <c r="BI459" s="145" t="s">
        <v>32</v>
      </c>
      <c r="BJ459" s="128">
        <f>B459/B467</f>
        <v>7.103234298608499E-2</v>
      </c>
      <c r="BK459" s="129">
        <f t="shared" ref="BK459" si="8163">C459/C467</f>
        <v>8.0491916328250715E-2</v>
      </c>
      <c r="BL459" s="130">
        <f t="shared" ref="BL459" si="8164">D459/D467</f>
        <v>4.7968160871386681E-2</v>
      </c>
      <c r="BM459" s="131">
        <f t="shared" ref="BM459" si="8165">E459/E467</f>
        <v>8.2812795759984861E-2</v>
      </c>
      <c r="BN459" s="128">
        <f t="shared" ref="BN459" si="8166">F459/F467</f>
        <v>4.1485462985585142E-2</v>
      </c>
      <c r="BO459" s="129">
        <f t="shared" ref="BO459" si="8167">G459/G467</f>
        <v>9.0186305921442986E-2</v>
      </c>
      <c r="BP459" s="130">
        <f t="shared" ref="BP459" si="8168">H459/H467</f>
        <v>6.2629860492727812E-2</v>
      </c>
      <c r="BQ459" s="131">
        <f t="shared" ref="BQ459" si="8169">I459/I467</f>
        <v>7.9693184714851803E-2</v>
      </c>
      <c r="BR459" s="128">
        <f t="shared" ref="BR459" si="8170">J459/J467</f>
        <v>7.7003557229545924E-2</v>
      </c>
      <c r="BS459" s="129">
        <f t="shared" ref="BS459" si="8171">K459/K467</f>
        <v>3.6989795918367346E-2</v>
      </c>
      <c r="BT459" s="130">
        <f t="shared" ref="BT459" si="8172">L459/L467</f>
        <v>8.1173421300659757E-2</v>
      </c>
      <c r="BU459" s="128">
        <f t="shared" ref="BU459" si="8173">M459/M467</f>
        <v>4.0446841294298923E-2</v>
      </c>
      <c r="BV459" s="132">
        <f t="shared" ref="BV459" si="8174">N459/N467</f>
        <v>7.2081270100566641E-2</v>
      </c>
      <c r="BW459" s="133">
        <f t="shared" ref="BW459" si="8175">O459/O467</f>
        <v>5.7072382410478864E-2</v>
      </c>
      <c r="BX459" s="128">
        <f t="shared" ref="BX459" si="8176">P459/P467</f>
        <v>4.4455252918287939E-2</v>
      </c>
      <c r="BY459" s="129">
        <f t="shared" ref="BY459" si="8177">Q459/Q467</f>
        <v>7.8495553359683792E-2</v>
      </c>
      <c r="BZ459" s="130">
        <f t="shared" ref="BZ459" si="8178">R459/R467</f>
        <v>5.6817746446496301E-2</v>
      </c>
      <c r="CA459" s="131">
        <f t="shared" ref="CA459" si="8179">S459/S467</f>
        <v>7.8478531979333688E-2</v>
      </c>
      <c r="CB459" s="128">
        <f t="shared" ref="CB459" si="8180">T459/T467</f>
        <v>6.1929595827900911E-2</v>
      </c>
      <c r="CC459" s="129">
        <f t="shared" ref="CC459" si="8181">U459/U467</f>
        <v>5.3035757139428846E-2</v>
      </c>
      <c r="CD459" s="130">
        <f t="shared" ref="CD459" si="8182">V459/V467</f>
        <v>9.4215349369988544E-2</v>
      </c>
      <c r="CE459" s="131">
        <f t="shared" ref="CE459" si="8183">W459/W467</f>
        <v>4.8981208467191832E-2</v>
      </c>
      <c r="CF459" s="128">
        <f t="shared" ref="CF459" si="8184">X459/X467</f>
        <v>5.7896890343698854E-2</v>
      </c>
      <c r="CG459" s="129">
        <f t="shared" ref="CG459" si="8185">Y459/Y467</f>
        <v>5.4177327845144063E-2</v>
      </c>
      <c r="CH459" s="130">
        <f t="shared" ref="CH459" si="8186">Z459/Z467</f>
        <v>7.3338757797667478E-2</v>
      </c>
      <c r="CI459" s="128">
        <f t="shared" ref="CI459" si="8187">AA459/AA467</f>
        <v>6.8336634620029951E-2</v>
      </c>
      <c r="CJ459" s="134">
        <f t="shared" ref="CJ459" si="8188">AB459/AB467</f>
        <v>6.54914829767482E-2</v>
      </c>
      <c r="CK459" s="135">
        <f t="shared" ref="CK459" si="8189">AC459/AC467</f>
        <v>6.9402763817278557E-2</v>
      </c>
    </row>
    <row r="460" spans="1:89" x14ac:dyDescent="0.2">
      <c r="A460" s="136" t="s">
        <v>33</v>
      </c>
      <c r="B460" s="192">
        <v>1219</v>
      </c>
      <c r="C460" s="176">
        <v>1458</v>
      </c>
      <c r="D460" s="177">
        <v>394</v>
      </c>
      <c r="E460" s="178">
        <v>713</v>
      </c>
      <c r="F460" s="175">
        <v>726</v>
      </c>
      <c r="G460" s="179">
        <v>1820</v>
      </c>
      <c r="H460" s="177">
        <v>1791</v>
      </c>
      <c r="I460" s="178">
        <v>2804</v>
      </c>
      <c r="J460" s="175">
        <v>343</v>
      </c>
      <c r="K460" s="176">
        <v>120</v>
      </c>
      <c r="L460" s="177">
        <v>1055</v>
      </c>
      <c r="M460" s="175">
        <v>482</v>
      </c>
      <c r="N460" s="180">
        <v>2456</v>
      </c>
      <c r="O460" s="193">
        <v>1725</v>
      </c>
      <c r="P460" s="175">
        <v>758</v>
      </c>
      <c r="Q460" s="176">
        <v>1103</v>
      </c>
      <c r="R460" s="177">
        <v>1084</v>
      </c>
      <c r="S460" s="178">
        <v>1395</v>
      </c>
      <c r="T460" s="175">
        <v>155</v>
      </c>
      <c r="U460" s="179">
        <v>194</v>
      </c>
      <c r="V460" s="177">
        <v>1561</v>
      </c>
      <c r="W460" s="194">
        <v>1077</v>
      </c>
      <c r="X460" s="175">
        <v>817</v>
      </c>
      <c r="Y460" s="179">
        <v>441</v>
      </c>
      <c r="Z460" s="177">
        <v>2130</v>
      </c>
      <c r="AA460" s="175">
        <v>2073</v>
      </c>
      <c r="AB460" s="156">
        <f t="shared" si="7752"/>
        <v>14489</v>
      </c>
      <c r="AC460" s="157">
        <f t="shared" si="7753"/>
        <v>15405</v>
      </c>
      <c r="BI460" s="136" t="s">
        <v>33</v>
      </c>
      <c r="BJ460" s="128">
        <f>B460/B467</f>
        <v>5.7305377961639717E-2</v>
      </c>
      <c r="BK460" s="129">
        <f t="shared" ref="BK460" si="8190">C460/C467</f>
        <v>5.5857788675197306E-2</v>
      </c>
      <c r="BL460" s="130">
        <f t="shared" ref="BL460" si="8191">D460/D467</f>
        <v>4.1265186426476752E-2</v>
      </c>
      <c r="BM460" s="131">
        <f t="shared" ref="BM460" si="8192">E460/E467</f>
        <v>6.7480598144993381E-2</v>
      </c>
      <c r="BN460" s="128">
        <f t="shared" ref="BN460" si="8193">F460/F467</f>
        <v>3.5475201563645246E-2</v>
      </c>
      <c r="BO460" s="129">
        <f t="shared" ref="BO460" si="8194">G460/G467</f>
        <v>7.1990823147818517E-2</v>
      </c>
      <c r="BP460" s="130">
        <f t="shared" ref="BP460" si="8195">H460/H467</f>
        <v>4.8328341293612888E-2</v>
      </c>
      <c r="BQ460" s="131">
        <f t="shared" ref="BQ460" si="8196">I460/I467</f>
        <v>6.4978101174889349E-2</v>
      </c>
      <c r="BR460" s="128">
        <f t="shared" ref="BR460" si="8197">J460/J467</f>
        <v>7.1772337309060477E-2</v>
      </c>
      <c r="BS460" s="129">
        <f t="shared" ref="BS460" si="8198">K460/K467</f>
        <v>2.5510204081632654E-2</v>
      </c>
      <c r="BT460" s="130">
        <f t="shared" ref="BT460" si="8199">L460/L467</f>
        <v>6.2146559849198868E-2</v>
      </c>
      <c r="BU460" s="128">
        <f t="shared" ref="BU460" si="8200">M460/M467</f>
        <v>3.0945043656908065E-2</v>
      </c>
      <c r="BV460" s="132">
        <f t="shared" ref="BV460" si="8201">N460/N467</f>
        <v>6.2688243401909233E-2</v>
      </c>
      <c r="BW460" s="133">
        <f t="shared" ref="BW460" si="8202">O460/O467</f>
        <v>4.8907034107340305E-2</v>
      </c>
      <c r="BX460" s="128">
        <f t="shared" ref="BX460" si="8203">P460/P467</f>
        <v>3.6867704280155643E-2</v>
      </c>
      <c r="BY460" s="129">
        <f t="shared" ref="BY460" si="8204">Q460/Q467</f>
        <v>6.8120059288537552E-2</v>
      </c>
      <c r="BZ460" s="130">
        <f t="shared" ref="BZ460" si="8205">R460/R467</f>
        <v>4.1530975824681043E-2</v>
      </c>
      <c r="CA460" s="131">
        <f t="shared" ref="CA460" si="8206">S460/S467</f>
        <v>6.2132549438802781E-2</v>
      </c>
      <c r="CB460" s="128">
        <f t="shared" ref="CB460" si="8207">T460/T467</f>
        <v>3.3681008257279446E-2</v>
      </c>
      <c r="CC460" s="129">
        <f t="shared" ref="CC460" si="8208">U460/U467</f>
        <v>4.655627549796016E-2</v>
      </c>
      <c r="CD460" s="130">
        <f t="shared" ref="CD460" si="8209">V460/V467</f>
        <v>7.4503627338678879E-2</v>
      </c>
      <c r="CE460" s="131">
        <f t="shared" ref="CE460" si="8210">W460/W467</f>
        <v>4.739691061919641E-2</v>
      </c>
      <c r="CF460" s="128">
        <f t="shared" ref="CF460" si="8211">X460/X467</f>
        <v>4.1786006546644848E-2</v>
      </c>
      <c r="CG460" s="129">
        <f t="shared" ref="CG460" si="8212">Y460/Y467</f>
        <v>4.9059962175992879E-2</v>
      </c>
      <c r="CH460" s="130">
        <f t="shared" ref="CH460" si="8213">Z460/Z467</f>
        <v>5.777054515866558E-2</v>
      </c>
      <c r="CI460" s="128">
        <f t="shared" ref="CI460" si="8214">AA460/AA467</f>
        <v>5.0074882844581864E-2</v>
      </c>
      <c r="CJ460" s="134">
        <f t="shared" ref="CJ460" si="8215">AB460/AB467</f>
        <v>5.2134833077858621E-2</v>
      </c>
      <c r="CK460" s="135">
        <f t="shared" ref="CK460" si="8216">AC460/AC467</f>
        <v>5.569937882808941E-2</v>
      </c>
    </row>
    <row r="461" spans="1:89" x14ac:dyDescent="0.2">
      <c r="A461" s="145" t="s">
        <v>34</v>
      </c>
      <c r="B461" s="189">
        <v>429</v>
      </c>
      <c r="C461" s="183">
        <v>1061</v>
      </c>
      <c r="D461" s="184">
        <v>145</v>
      </c>
      <c r="E461" s="185">
        <v>569</v>
      </c>
      <c r="F461" s="182">
        <v>290</v>
      </c>
      <c r="G461" s="186">
        <v>1399</v>
      </c>
      <c r="H461" s="184">
        <v>1055</v>
      </c>
      <c r="I461" s="185">
        <v>1994</v>
      </c>
      <c r="J461" s="182">
        <v>267</v>
      </c>
      <c r="K461" s="183">
        <v>86</v>
      </c>
      <c r="L461" s="184">
        <v>853</v>
      </c>
      <c r="M461" s="182">
        <v>334</v>
      </c>
      <c r="N461" s="187">
        <v>1907</v>
      </c>
      <c r="O461" s="190">
        <v>1495</v>
      </c>
      <c r="P461" s="182">
        <v>477</v>
      </c>
      <c r="Q461" s="183">
        <v>1030</v>
      </c>
      <c r="R461" s="184">
        <v>697</v>
      </c>
      <c r="S461" s="185">
        <v>1290</v>
      </c>
      <c r="T461" s="182">
        <v>119</v>
      </c>
      <c r="U461" s="186">
        <v>145</v>
      </c>
      <c r="V461" s="184">
        <v>1406</v>
      </c>
      <c r="W461" s="191">
        <v>670</v>
      </c>
      <c r="X461" s="182">
        <v>434</v>
      </c>
      <c r="Y461" s="186">
        <v>365</v>
      </c>
      <c r="Z461" s="184">
        <v>1519</v>
      </c>
      <c r="AA461" s="182">
        <v>2068</v>
      </c>
      <c r="AB461" s="156">
        <f t="shared" si="7752"/>
        <v>9598</v>
      </c>
      <c r="AC461" s="157">
        <f t="shared" si="7753"/>
        <v>12506</v>
      </c>
      <c r="BI461" s="145" t="s">
        <v>34</v>
      </c>
      <c r="BJ461" s="128">
        <f>B461/B467</f>
        <v>2.0167356148928169E-2</v>
      </c>
      <c r="BK461" s="129">
        <f t="shared" ref="BK461" si="8217">C461/C467</f>
        <v>4.064822618956402E-2</v>
      </c>
      <c r="BL461" s="130">
        <f t="shared" ref="BL461" si="8218">D461/D467</f>
        <v>1.5186426476749058E-2</v>
      </c>
      <c r="BM461" s="131">
        <f t="shared" ref="BM461" si="8219">E461/E467</f>
        <v>5.3851978042778727E-2</v>
      </c>
      <c r="BN461" s="128">
        <f t="shared" ref="BN461" si="8220">F461/F467</f>
        <v>1.4170535059858295E-2</v>
      </c>
      <c r="BO461" s="129">
        <f t="shared" ref="BO461" si="8221">G461/G467</f>
        <v>5.5338000870218743E-2</v>
      </c>
      <c r="BP461" s="130">
        <f t="shared" ref="BP461" si="8222">H461/H467</f>
        <v>2.8468118405785368E-2</v>
      </c>
      <c r="BQ461" s="131">
        <f t="shared" ref="BQ461" si="8223">I461/I467</f>
        <v>4.6207679651472669E-2</v>
      </c>
      <c r="BR461" s="128">
        <f t="shared" ref="BR461" si="8224">J461/J467</f>
        <v>5.5869428750784683E-2</v>
      </c>
      <c r="BS461" s="129">
        <f t="shared" ref="BS461" si="8225">K461/K467</f>
        <v>1.8282312925170068E-2</v>
      </c>
      <c r="BT461" s="130">
        <f t="shared" ref="BT461" si="8226">L461/L467</f>
        <v>5.024740810556079E-2</v>
      </c>
      <c r="BU461" s="128">
        <f t="shared" ref="BU461" si="8227">M461/M467</f>
        <v>2.1443246019517206E-2</v>
      </c>
      <c r="BV461" s="132">
        <f t="shared" ref="BV461" si="8228">N461/N467</f>
        <v>4.8675276941140433E-2</v>
      </c>
      <c r="BW461" s="133">
        <f t="shared" ref="BW461" si="8229">O461/O467</f>
        <v>4.2386096226361601E-2</v>
      </c>
      <c r="BX461" s="128">
        <f t="shared" ref="BX461" si="8230">P461/P467</f>
        <v>2.3200389105058367E-2</v>
      </c>
      <c r="BY461" s="129">
        <f t="shared" ref="BY461" si="8231">Q461/Q467</f>
        <v>6.3611660079051377E-2</v>
      </c>
      <c r="BZ461" s="130">
        <f t="shared" ref="BZ461" si="8232">R461/R467</f>
        <v>2.6703957702770009E-2</v>
      </c>
      <c r="CA461" s="131">
        <f t="shared" ref="CA461" si="8233">S461/S467</f>
        <v>5.7455905932656336E-2</v>
      </c>
      <c r="CB461" s="128">
        <f t="shared" ref="CB461" si="8234">T461/T467</f>
        <v>2.585832246849196E-2</v>
      </c>
      <c r="CC461" s="129">
        <f t="shared" ref="CC461" si="8235">U461/U467</f>
        <v>3.4797216222702182E-2</v>
      </c>
      <c r="CD461" s="130">
        <f t="shared" ref="CD461" si="8236">V461/V467</f>
        <v>6.7105765559373809E-2</v>
      </c>
      <c r="CE461" s="131">
        <f t="shared" ref="CE461" si="8237">W461/W467</f>
        <v>2.9485543282137042E-2</v>
      </c>
      <c r="CF461" s="128">
        <f t="shared" ref="CF461" si="8238">X461/X467</f>
        <v>2.2197217675941079E-2</v>
      </c>
      <c r="CG461" s="129">
        <f t="shared" ref="CG461" si="8239">Y461/Y467</f>
        <v>4.060518411391701E-2</v>
      </c>
      <c r="CH461" s="130">
        <f t="shared" ref="CH461" si="8240">Z461/Z467</f>
        <v>4.1198806617846487E-2</v>
      </c>
      <c r="CI461" s="128">
        <f t="shared" ref="CI461" si="8241">AA461/AA467</f>
        <v>4.995410406299821E-2</v>
      </c>
      <c r="CJ461" s="134">
        <f t="shared" ref="CJ461" si="8242">AB461/AB467</f>
        <v>3.4535863612484438E-2</v>
      </c>
      <c r="CK461" s="135">
        <f t="shared" ref="CK461" si="8243">AC461/AC467</f>
        <v>4.5217554795461613E-2</v>
      </c>
    </row>
    <row r="462" spans="1:89" x14ac:dyDescent="0.2">
      <c r="A462" s="136" t="s">
        <v>35</v>
      </c>
      <c r="B462" s="192">
        <v>0</v>
      </c>
      <c r="C462" s="176">
        <v>403</v>
      </c>
      <c r="D462" s="177">
        <v>3</v>
      </c>
      <c r="E462" s="178">
        <v>306</v>
      </c>
      <c r="F462" s="175">
        <v>23</v>
      </c>
      <c r="G462" s="179">
        <v>705</v>
      </c>
      <c r="H462" s="177">
        <v>108</v>
      </c>
      <c r="I462" s="178">
        <v>903</v>
      </c>
      <c r="J462" s="175">
        <v>57</v>
      </c>
      <c r="K462" s="176">
        <v>43</v>
      </c>
      <c r="L462" s="177">
        <v>517</v>
      </c>
      <c r="M462" s="175">
        <v>44</v>
      </c>
      <c r="N462" s="180">
        <v>446</v>
      </c>
      <c r="O462" s="193">
        <v>228</v>
      </c>
      <c r="P462" s="175">
        <v>91</v>
      </c>
      <c r="Q462" s="176">
        <v>245</v>
      </c>
      <c r="R462" s="177">
        <v>158</v>
      </c>
      <c r="S462" s="178">
        <v>106</v>
      </c>
      <c r="T462" s="175">
        <v>17</v>
      </c>
      <c r="U462" s="179">
        <v>6</v>
      </c>
      <c r="V462" s="177">
        <v>342</v>
      </c>
      <c r="W462" s="194">
        <v>27</v>
      </c>
      <c r="X462" s="175">
        <v>41</v>
      </c>
      <c r="Y462" s="179">
        <v>8</v>
      </c>
      <c r="Z462" s="177">
        <v>68</v>
      </c>
      <c r="AA462" s="175">
        <v>43</v>
      </c>
      <c r="AB462" s="156">
        <f t="shared" si="7752"/>
        <v>1871</v>
      </c>
      <c r="AC462" s="157">
        <f t="shared" si="7753"/>
        <v>3067</v>
      </c>
      <c r="BI462" s="136" t="s">
        <v>35</v>
      </c>
      <c r="BJ462" s="128">
        <f>B462/B467</f>
        <v>0</v>
      </c>
      <c r="BK462" s="129">
        <f t="shared" ref="BK462" si="8244">C462/C467</f>
        <v>1.5439429928741092E-2</v>
      </c>
      <c r="BL462" s="130">
        <f t="shared" ref="BL462" si="8245">D462/D467</f>
        <v>3.1420192710515291E-4</v>
      </c>
      <c r="BM462" s="131">
        <f t="shared" ref="BM462" si="8246">E462/E467</f>
        <v>2.8960817717206135E-2</v>
      </c>
      <c r="BN462" s="128">
        <f t="shared" ref="BN462" si="8247">F462/F467</f>
        <v>1.1238700219887612E-3</v>
      </c>
      <c r="BO462" s="129">
        <f t="shared" ref="BO462" si="8248">G462/G467</f>
        <v>2.7886555120446185E-2</v>
      </c>
      <c r="BP462" s="130">
        <f t="shared" ref="BP462" si="8249">H462/H467</f>
        <v>2.9142718368007771E-3</v>
      </c>
      <c r="BQ462" s="131">
        <f t="shared" ref="BQ462" si="8250">I462/I467</f>
        <v>2.092554399462378E-2</v>
      </c>
      <c r="BR462" s="128">
        <f t="shared" ref="BR462" si="8251">J462/J467</f>
        <v>1.1927181418706842E-2</v>
      </c>
      <c r="BS462" s="129">
        <f t="shared" ref="BS462" si="8252">K462/K467</f>
        <v>9.1411564625850338E-3</v>
      </c>
      <c r="BT462" s="130">
        <f t="shared" ref="BT462" si="8253">L462/L467</f>
        <v>3.0454759660697456E-2</v>
      </c>
      <c r="BU462" s="128">
        <f t="shared" ref="BU462" si="8254">M462/M467</f>
        <v>2.8248587570621469E-3</v>
      </c>
      <c r="BV462" s="132">
        <f t="shared" ref="BV462" si="8255">N462/N467</f>
        <v>1.1383939966307622E-2</v>
      </c>
      <c r="BW462" s="133">
        <f t="shared" ref="BW462" si="8256">O462/O467</f>
        <v>6.4642340733180237E-3</v>
      </c>
      <c r="BX462" s="128">
        <f t="shared" ref="BX462" si="8257">P462/P467</f>
        <v>4.4260700389105057E-3</v>
      </c>
      <c r="BY462" s="129">
        <f t="shared" ref="BY462" si="8258">Q462/Q467</f>
        <v>1.513092885375494E-2</v>
      </c>
      <c r="BZ462" s="130">
        <f t="shared" ref="BZ462" si="8259">R462/R467</f>
        <v>6.0534079154055398E-3</v>
      </c>
      <c r="CA462" s="131">
        <f t="shared" ref="CA462" si="8260">S462/S467</f>
        <v>4.7211829681097451E-3</v>
      </c>
      <c r="CB462" s="128">
        <f t="shared" ref="CB462" si="8261">T462/T467</f>
        <v>3.6940460669274227E-3</v>
      </c>
      <c r="CC462" s="129">
        <f t="shared" ref="CC462" si="8262">U462/U467</f>
        <v>1.4398848092152627E-3</v>
      </c>
      <c r="CD462" s="130">
        <f t="shared" ref="CD462" si="8263">V462/V467</f>
        <v>1.6323024054982819E-2</v>
      </c>
      <c r="CE462" s="131">
        <f t="shared" ref="CE462" si="8264">W462/W467</f>
        <v>1.1882233859965674E-3</v>
      </c>
      <c r="CF462" s="128">
        <f t="shared" ref="CF462" si="8265">X462/X467</f>
        <v>2.0969721767594108E-3</v>
      </c>
      <c r="CG462" s="129">
        <f t="shared" ref="CG462" si="8266">Y462/Y467</f>
        <v>8.8997663811324953E-4</v>
      </c>
      <c r="CH462" s="130">
        <f t="shared" ref="CH462" si="8267">Z462/Z467</f>
        <v>1.8443178736099811E-3</v>
      </c>
      <c r="CI462" s="128">
        <f t="shared" ref="CI462" si="8268">AA462/AA467</f>
        <v>1.0386975216194019E-3</v>
      </c>
      <c r="CJ462" s="134">
        <f t="shared" ref="CJ462" si="8269">AB462/AB467</f>
        <v>6.7322984808250034E-3</v>
      </c>
      <c r="CK462" s="135">
        <f t="shared" ref="CK462" si="8270">AC462/AC467</f>
        <v>1.108925640154172E-2</v>
      </c>
    </row>
    <row r="463" spans="1:89" x14ac:dyDescent="0.2">
      <c r="A463" s="145" t="s">
        <v>36</v>
      </c>
      <c r="B463" s="189"/>
      <c r="C463" s="183"/>
      <c r="D463" s="184"/>
      <c r="E463" s="185"/>
      <c r="F463" s="182"/>
      <c r="G463" s="186"/>
      <c r="H463" s="184"/>
      <c r="I463" s="185"/>
      <c r="J463" s="182"/>
      <c r="K463" s="186"/>
      <c r="L463" s="184"/>
      <c r="M463" s="182"/>
      <c r="N463" s="187"/>
      <c r="O463" s="190"/>
      <c r="P463" s="182"/>
      <c r="Q463" s="186"/>
      <c r="R463" s="184"/>
      <c r="S463" s="185"/>
      <c r="T463" s="182"/>
      <c r="U463" s="186"/>
      <c r="V463" s="184"/>
      <c r="W463" s="185"/>
      <c r="X463" s="182"/>
      <c r="Y463" s="186"/>
      <c r="Z463" s="184"/>
      <c r="AA463" s="182"/>
      <c r="AB463" s="156">
        <f t="shared" si="7752"/>
        <v>0</v>
      </c>
      <c r="AC463" s="157">
        <f t="shared" si="7753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2">
      <c r="A464" s="136" t="s">
        <v>37</v>
      </c>
      <c r="B464" s="58"/>
      <c r="C464" s="59"/>
      <c r="D464" s="138"/>
      <c r="E464" s="139"/>
      <c r="F464" s="137"/>
      <c r="G464" s="140"/>
      <c r="H464" s="138"/>
      <c r="I464" s="139"/>
      <c r="J464" s="137"/>
      <c r="K464" s="140"/>
      <c r="L464" s="138"/>
      <c r="M464" s="137"/>
      <c r="N464" s="141"/>
      <c r="O464" s="142"/>
      <c r="P464" s="137"/>
      <c r="Q464" s="140"/>
      <c r="R464" s="138"/>
      <c r="S464" s="139"/>
      <c r="T464" s="137"/>
      <c r="U464" s="140"/>
      <c r="V464" s="138"/>
      <c r="W464" s="139"/>
      <c r="X464" s="137"/>
      <c r="Y464" s="140"/>
      <c r="Z464" s="143"/>
      <c r="AA464" s="144"/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29" t="s">
        <v>13</v>
      </c>
      <c r="B467" s="20">
        <f t="shared" ref="B467" si="8381">SUM(B444:B466)</f>
        <v>21272</v>
      </c>
      <c r="C467" s="21">
        <f t="shared" ref="C467" si="8382">SUM(C444:C466)</f>
        <v>26102</v>
      </c>
      <c r="D467" s="20">
        <f t="shared" ref="D467" si="8383">SUM(D444:D466)</f>
        <v>9548</v>
      </c>
      <c r="E467" s="21">
        <f t="shared" ref="E467" si="8384">SUM(E444:E466)</f>
        <v>10566</v>
      </c>
      <c r="F467" s="20">
        <f t="shared" ref="F467" si="8385">SUM(F444:F466)</f>
        <v>20465</v>
      </c>
      <c r="G467" s="21">
        <f t="shared" ref="G467" si="8386">SUM(G444:G466)</f>
        <v>25281</v>
      </c>
      <c r="H467" s="20">
        <f t="shared" ref="H467" si="8387">SUM(H444:H466)</f>
        <v>37059</v>
      </c>
      <c r="I467" s="21">
        <f t="shared" ref="I467" si="8388">SUM(I444:I466)</f>
        <v>43153</v>
      </c>
      <c r="J467" s="20">
        <f t="shared" ref="J467" si="8389">SUM(J444:J466)</f>
        <v>4779</v>
      </c>
      <c r="K467" s="21">
        <f t="shared" ref="K467" si="8390">SUM(K444:K466)</f>
        <v>4704</v>
      </c>
      <c r="L467" s="20">
        <f t="shared" ref="L467" si="8391">SUM(L444:L466)</f>
        <v>16976</v>
      </c>
      <c r="M467" s="21">
        <f t="shared" ref="M467" si="8392">SUM(M444:M466)</f>
        <v>15576</v>
      </c>
      <c r="N467" s="20">
        <f t="shared" ref="N467" si="8393">SUM(N444:N466)</f>
        <v>39178</v>
      </c>
      <c r="O467" s="21">
        <f t="shared" ref="O467" si="8394">SUM(O444:O466)</f>
        <v>35271</v>
      </c>
      <c r="P467" s="20">
        <f t="shared" ref="P467" si="8395">SUM(P444:P466)</f>
        <v>20560</v>
      </c>
      <c r="Q467" s="21">
        <f t="shared" ref="Q467" si="8396">SUM(Q444:Q466)</f>
        <v>16192</v>
      </c>
      <c r="R467" s="20">
        <f t="shared" ref="R467" si="8397">SUM(R444:R466)</f>
        <v>26101</v>
      </c>
      <c r="S467" s="21">
        <f t="shared" ref="S467" si="8398">SUM(S444:S466)</f>
        <v>22452</v>
      </c>
      <c r="T467" s="20">
        <f t="shared" ref="T467" si="8399">SUM(T444:T466)</f>
        <v>4602</v>
      </c>
      <c r="U467" s="21">
        <f t="shared" ref="U467" si="8400">SUM(U444:U466)</f>
        <v>4167</v>
      </c>
      <c r="V467" s="20">
        <f t="shared" ref="V467" si="8401">SUM(V444:V466)</f>
        <v>20952</v>
      </c>
      <c r="W467" s="21">
        <f t="shared" ref="W467" si="8402">SUM(W444:W466)</f>
        <v>22723</v>
      </c>
      <c r="X467" s="20">
        <f t="shared" ref="X467" si="8403">SUM(X444:X466)</f>
        <v>19552</v>
      </c>
      <c r="Y467" s="21">
        <f t="shared" ref="Y467" si="8404">SUM(Y444:Y466)</f>
        <v>8989</v>
      </c>
      <c r="Z467" s="20">
        <f t="shared" ref="Z467" si="8405">SUM(Z444:Z466)</f>
        <v>36870</v>
      </c>
      <c r="AA467" s="21">
        <f t="shared" ref="AA467" si="8406">SUM(AA444:AA466)</f>
        <v>41398</v>
      </c>
      <c r="AB467" s="160">
        <f t="shared" ref="AB467:AC467" si="8407">SUM(AB443:AB466)</f>
        <v>277914</v>
      </c>
      <c r="AC467" s="161">
        <f t="shared" si="8407"/>
        <v>276574</v>
      </c>
      <c r="BI467" s="229" t="s">
        <v>13</v>
      </c>
      <c r="BJ467" s="154">
        <f>SUM(BJ443:BJ466)</f>
        <v>1</v>
      </c>
      <c r="BK467" s="155">
        <f t="shared" ref="BK467:CK467" si="8408">SUM(BK443:BK466)</f>
        <v>1</v>
      </c>
      <c r="BL467" s="154">
        <f t="shared" si="8408"/>
        <v>1</v>
      </c>
      <c r="BM467" s="155">
        <f t="shared" si="8408"/>
        <v>1</v>
      </c>
      <c r="BN467" s="154">
        <f t="shared" si="8408"/>
        <v>1</v>
      </c>
      <c r="BO467" s="155">
        <f t="shared" si="8408"/>
        <v>0.99999999999999989</v>
      </c>
      <c r="BP467" s="154">
        <f t="shared" si="8408"/>
        <v>1</v>
      </c>
      <c r="BQ467" s="155">
        <f t="shared" si="8408"/>
        <v>1</v>
      </c>
      <c r="BR467" s="154">
        <f t="shared" si="8408"/>
        <v>1.0000000000000002</v>
      </c>
      <c r="BS467" s="155">
        <f t="shared" si="8408"/>
        <v>1</v>
      </c>
      <c r="BT467" s="154">
        <f t="shared" si="8408"/>
        <v>1</v>
      </c>
      <c r="BU467" s="155">
        <f t="shared" si="8408"/>
        <v>0.99999999999999989</v>
      </c>
      <c r="BV467" s="154">
        <f t="shared" si="8408"/>
        <v>1</v>
      </c>
      <c r="BW467" s="155">
        <f t="shared" si="8408"/>
        <v>0.99999999999999989</v>
      </c>
      <c r="BX467" s="154">
        <f t="shared" si="8408"/>
        <v>1</v>
      </c>
      <c r="BY467" s="155">
        <f t="shared" si="8408"/>
        <v>1.0000000000000002</v>
      </c>
      <c r="BZ467" s="154">
        <f t="shared" si="8408"/>
        <v>0.99999999999999989</v>
      </c>
      <c r="CA467" s="155">
        <f t="shared" si="8408"/>
        <v>1</v>
      </c>
      <c r="CB467" s="154">
        <f t="shared" si="8408"/>
        <v>1</v>
      </c>
      <c r="CC467" s="155">
        <f t="shared" si="8408"/>
        <v>1</v>
      </c>
      <c r="CD467" s="154">
        <f t="shared" si="8408"/>
        <v>0.99999999999999989</v>
      </c>
      <c r="CE467" s="155">
        <f t="shared" si="8408"/>
        <v>0.99999999999999989</v>
      </c>
      <c r="CF467" s="154">
        <f t="shared" si="8408"/>
        <v>1</v>
      </c>
      <c r="CG467" s="155">
        <f t="shared" si="8408"/>
        <v>1</v>
      </c>
      <c r="CH467" s="154">
        <f t="shared" si="8408"/>
        <v>0.99999999999999989</v>
      </c>
      <c r="CI467" s="155">
        <f t="shared" si="8408"/>
        <v>1</v>
      </c>
      <c r="CJ467" s="154">
        <f t="shared" si="8408"/>
        <v>1</v>
      </c>
      <c r="CK467" s="155">
        <f t="shared" si="8408"/>
        <v>0.99999999999999989</v>
      </c>
    </row>
    <row r="468" spans="1:89" ht="13.5" thickTop="1" x14ac:dyDescent="0.2">
      <c r="A468" s="173"/>
    </row>
    <row r="470" spans="1:89" x14ac:dyDescent="0.2">
      <c r="A470" s="303">
        <f>+A439+1</f>
        <v>44850</v>
      </c>
      <c r="B470" s="303"/>
      <c r="C470" s="303"/>
      <c r="D470" s="303"/>
      <c r="BI470" s="308">
        <f>+BI439+1</f>
        <v>44850</v>
      </c>
      <c r="BJ470" s="308"/>
      <c r="BK470" s="308"/>
      <c r="BL470" s="308"/>
    </row>
    <row r="471" spans="1:89" ht="13.5" thickBot="1" x14ac:dyDescent="0.25">
      <c r="AE471" s="232" t="s">
        <v>84</v>
      </c>
    </row>
    <row r="472" spans="1:89" ht="14.25" thickTop="1" thickBot="1" x14ac:dyDescent="0.25">
      <c r="A472" s="299" t="s">
        <v>0</v>
      </c>
      <c r="B472" s="301" t="s">
        <v>1</v>
      </c>
      <c r="C472" s="302"/>
      <c r="D472" s="301" t="s">
        <v>2</v>
      </c>
      <c r="E472" s="302"/>
      <c r="F472" s="301" t="s">
        <v>3</v>
      </c>
      <c r="G472" s="302"/>
      <c r="H472" s="301" t="s">
        <v>4</v>
      </c>
      <c r="I472" s="302"/>
      <c r="J472" s="301" t="s">
        <v>5</v>
      </c>
      <c r="K472" s="302"/>
      <c r="L472" s="301" t="s">
        <v>6</v>
      </c>
      <c r="M472" s="302"/>
      <c r="N472" s="301" t="s">
        <v>7</v>
      </c>
      <c r="O472" s="302"/>
      <c r="P472" s="301" t="s">
        <v>8</v>
      </c>
      <c r="Q472" s="302"/>
      <c r="R472" s="301" t="s">
        <v>9</v>
      </c>
      <c r="S472" s="302"/>
      <c r="T472" s="301" t="s">
        <v>10</v>
      </c>
      <c r="U472" s="302"/>
      <c r="V472" s="301" t="s">
        <v>11</v>
      </c>
      <c r="W472" s="302"/>
      <c r="X472" s="301" t="s">
        <v>12</v>
      </c>
      <c r="Y472" s="302"/>
      <c r="Z472" s="304" t="s">
        <v>40</v>
      </c>
      <c r="AA472" s="305"/>
      <c r="AB472" s="306" t="s">
        <v>41</v>
      </c>
      <c r="AC472" s="307"/>
      <c r="AE472" s="299" t="s">
        <v>0</v>
      </c>
      <c r="AF472" s="301" t="s">
        <v>1</v>
      </c>
      <c r="AG472" s="302"/>
      <c r="AH472" s="301" t="s">
        <v>2</v>
      </c>
      <c r="AI472" s="302"/>
      <c r="AJ472" s="301" t="s">
        <v>3</v>
      </c>
      <c r="AK472" s="302"/>
      <c r="AL472" s="301" t="s">
        <v>4</v>
      </c>
      <c r="AM472" s="302"/>
      <c r="AN472" s="301" t="s">
        <v>5</v>
      </c>
      <c r="AO472" s="302"/>
      <c r="AP472" s="301" t="s">
        <v>6</v>
      </c>
      <c r="AQ472" s="302"/>
      <c r="AR472" s="301" t="s">
        <v>7</v>
      </c>
      <c r="AS472" s="302"/>
      <c r="AT472" s="301" t="s">
        <v>8</v>
      </c>
      <c r="AU472" s="302"/>
      <c r="AV472" s="301" t="s">
        <v>9</v>
      </c>
      <c r="AW472" s="302"/>
      <c r="AX472" s="301" t="s">
        <v>10</v>
      </c>
      <c r="AY472" s="302"/>
      <c r="AZ472" s="301" t="s">
        <v>11</v>
      </c>
      <c r="BA472" s="302"/>
      <c r="BB472" s="301" t="s">
        <v>12</v>
      </c>
      <c r="BC472" s="302"/>
      <c r="BD472" s="304" t="s">
        <v>40</v>
      </c>
      <c r="BE472" s="305"/>
      <c r="BF472" s="306" t="s">
        <v>41</v>
      </c>
      <c r="BG472" s="307"/>
      <c r="BI472" s="299" t="s">
        <v>0</v>
      </c>
      <c r="BJ472" s="301" t="s">
        <v>1</v>
      </c>
      <c r="BK472" s="302"/>
      <c r="BL472" s="301" t="s">
        <v>2</v>
      </c>
      <c r="BM472" s="302"/>
      <c r="BN472" s="301" t="s">
        <v>3</v>
      </c>
      <c r="BO472" s="302"/>
      <c r="BP472" s="301" t="s">
        <v>4</v>
      </c>
      <c r="BQ472" s="302"/>
      <c r="BR472" s="301" t="s">
        <v>5</v>
      </c>
      <c r="BS472" s="302"/>
      <c r="BT472" s="301" t="s">
        <v>6</v>
      </c>
      <c r="BU472" s="302"/>
      <c r="BV472" s="301" t="s">
        <v>7</v>
      </c>
      <c r="BW472" s="302"/>
      <c r="BX472" s="301" t="s">
        <v>8</v>
      </c>
      <c r="BY472" s="302"/>
      <c r="BZ472" s="301" t="s">
        <v>9</v>
      </c>
      <c r="CA472" s="302"/>
      <c r="CB472" s="301" t="s">
        <v>10</v>
      </c>
      <c r="CC472" s="302"/>
      <c r="CD472" s="301" t="s">
        <v>11</v>
      </c>
      <c r="CE472" s="302"/>
      <c r="CF472" s="301" t="s">
        <v>12</v>
      </c>
      <c r="CG472" s="302"/>
      <c r="CH472" s="304" t="s">
        <v>40</v>
      </c>
      <c r="CI472" s="305"/>
      <c r="CJ472" s="301" t="s">
        <v>41</v>
      </c>
      <c r="CK472" s="302"/>
    </row>
    <row r="473" spans="1:89" ht="15" thickTop="1" thickBot="1" x14ac:dyDescent="0.3">
      <c r="A473" s="300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0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0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672</v>
      </c>
      <c r="AG474" s="172">
        <f t="shared" ref="AG474:AV475" si="8409">SUMIF($A$9:$A$32,$AE474,C$474:C$497)</f>
        <v>622</v>
      </c>
      <c r="AH474" s="126">
        <f t="shared" si="8409"/>
        <v>298</v>
      </c>
      <c r="AI474" s="166">
        <f t="shared" si="8409"/>
        <v>286</v>
      </c>
      <c r="AJ474" s="125">
        <f t="shared" si="8409"/>
        <v>934</v>
      </c>
      <c r="AK474" s="127">
        <f t="shared" si="8409"/>
        <v>753</v>
      </c>
      <c r="AL474" s="126">
        <f t="shared" si="8409"/>
        <v>1339</v>
      </c>
      <c r="AM474" s="166">
        <f t="shared" si="8409"/>
        <v>1190</v>
      </c>
      <c r="AN474" s="125">
        <f t="shared" si="8409"/>
        <v>91</v>
      </c>
      <c r="AO474" s="127">
        <f t="shared" si="8409"/>
        <v>177</v>
      </c>
      <c r="AP474" s="126">
        <f t="shared" si="8409"/>
        <v>380</v>
      </c>
      <c r="AQ474" s="125">
        <f t="shared" si="8409"/>
        <v>558</v>
      </c>
      <c r="AR474" s="165">
        <f t="shared" si="8409"/>
        <v>1377</v>
      </c>
      <c r="AS474" s="167">
        <f t="shared" si="8409"/>
        <v>1260</v>
      </c>
      <c r="AT474" s="125">
        <f t="shared" si="8409"/>
        <v>680</v>
      </c>
      <c r="AU474" s="127">
        <f t="shared" si="8409"/>
        <v>608</v>
      </c>
      <c r="AV474" s="126">
        <f t="shared" si="8409"/>
        <v>973</v>
      </c>
      <c r="AW474" s="166">
        <f t="shared" ref="AW474:BE475" si="8410">SUMIF($A$9:$A$32,$AE474,S$474:S$497)</f>
        <v>752</v>
      </c>
      <c r="AX474" s="125">
        <f t="shared" si="8410"/>
        <v>146</v>
      </c>
      <c r="AY474" s="127">
        <f t="shared" si="8410"/>
        <v>189</v>
      </c>
      <c r="AZ474" s="126">
        <f t="shared" si="8410"/>
        <v>453</v>
      </c>
      <c r="BA474" s="166">
        <f t="shared" si="8410"/>
        <v>747</v>
      </c>
      <c r="BB474" s="125">
        <f t="shared" si="8410"/>
        <v>629</v>
      </c>
      <c r="BC474" s="127">
        <f t="shared" si="8410"/>
        <v>365</v>
      </c>
      <c r="BD474" s="170">
        <f t="shared" si="8410"/>
        <v>1376</v>
      </c>
      <c r="BE474" s="171">
        <f t="shared" si="8410"/>
        <v>1447</v>
      </c>
      <c r="BF474" s="156">
        <f>AF474+AH474+AJ474+AL474+AN474+AP474+AR474+AT474+AV474+AX474+AZ474+BB474+BD474</f>
        <v>9348</v>
      </c>
      <c r="BG474" s="157">
        <f>AG474+AI474+AK474+AM474+AO474+AQ474+AS474+AU474+AW474+AY474+BA474+BC474+BE474</f>
        <v>8954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75">
        <v>108</v>
      </c>
      <c r="C475" s="176">
        <v>0</v>
      </c>
      <c r="D475" s="177">
        <v>79</v>
      </c>
      <c r="E475" s="178">
        <v>4</v>
      </c>
      <c r="F475" s="175">
        <v>262</v>
      </c>
      <c r="G475" s="179">
        <v>2</v>
      </c>
      <c r="H475" s="177">
        <v>225</v>
      </c>
      <c r="I475" s="178">
        <v>28</v>
      </c>
      <c r="J475" s="175">
        <v>1</v>
      </c>
      <c r="K475" s="179">
        <v>15</v>
      </c>
      <c r="L475" s="177">
        <v>38</v>
      </c>
      <c r="M475" s="175">
        <v>30</v>
      </c>
      <c r="N475" s="180">
        <v>127</v>
      </c>
      <c r="O475" s="181">
        <v>87</v>
      </c>
      <c r="P475" s="175">
        <v>51</v>
      </c>
      <c r="Q475" s="179">
        <v>36</v>
      </c>
      <c r="R475" s="177">
        <v>13</v>
      </c>
      <c r="S475" s="178">
        <v>38</v>
      </c>
      <c r="T475" s="175">
        <v>2</v>
      </c>
      <c r="U475" s="179">
        <v>16</v>
      </c>
      <c r="V475" s="177">
        <v>6</v>
      </c>
      <c r="W475" s="178">
        <v>0</v>
      </c>
      <c r="X475" s="175">
        <v>4</v>
      </c>
      <c r="Y475" s="179">
        <v>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916</v>
      </c>
      <c r="AC475" s="157">
        <f t="shared" ref="AC475:AC494" si="8439">C475+E475+G475+I475+K475+M475+O475+Q475+S475+U475+W475+Y475+AA475</f>
        <v>256</v>
      </c>
      <c r="AE475" s="237" t="str">
        <f>$AE$10</f>
        <v>08:00 - 08:59</v>
      </c>
      <c r="AF475" s="125">
        <f>SUMIF($A$9:$A$32,$AE475,B$474:B$497)</f>
        <v>818</v>
      </c>
      <c r="AG475" s="176">
        <f t="shared" si="8409"/>
        <v>725</v>
      </c>
      <c r="AH475" s="177">
        <f t="shared" si="8409"/>
        <v>424</v>
      </c>
      <c r="AI475" s="178">
        <f t="shared" si="8409"/>
        <v>388</v>
      </c>
      <c r="AJ475" s="238">
        <f t="shared" si="8409"/>
        <v>1179</v>
      </c>
      <c r="AK475" s="179">
        <f t="shared" si="8409"/>
        <v>790</v>
      </c>
      <c r="AL475" s="177">
        <f t="shared" si="8409"/>
        <v>1547</v>
      </c>
      <c r="AM475" s="178">
        <f t="shared" si="8409"/>
        <v>1421</v>
      </c>
      <c r="AN475" s="238">
        <f t="shared" si="8409"/>
        <v>82</v>
      </c>
      <c r="AO475" s="179">
        <f t="shared" si="8409"/>
        <v>231</v>
      </c>
      <c r="AP475" s="177">
        <f t="shared" si="8409"/>
        <v>351</v>
      </c>
      <c r="AQ475" s="238">
        <f t="shared" si="8409"/>
        <v>779</v>
      </c>
      <c r="AR475" s="180">
        <f t="shared" si="8409"/>
        <v>1535</v>
      </c>
      <c r="AS475" s="181">
        <f t="shared" si="8409"/>
        <v>1462</v>
      </c>
      <c r="AT475" s="238">
        <f t="shared" si="8409"/>
        <v>815</v>
      </c>
      <c r="AU475" s="179">
        <f t="shared" si="8409"/>
        <v>497</v>
      </c>
      <c r="AV475" s="177">
        <f t="shared" si="8409"/>
        <v>1163</v>
      </c>
      <c r="AW475" s="178">
        <f t="shared" si="8410"/>
        <v>755</v>
      </c>
      <c r="AX475" s="238">
        <f t="shared" si="8410"/>
        <v>132</v>
      </c>
      <c r="AY475" s="179">
        <f t="shared" si="8410"/>
        <v>129</v>
      </c>
      <c r="AZ475" s="177">
        <f t="shared" si="8410"/>
        <v>508</v>
      </c>
      <c r="BA475" s="178">
        <f t="shared" si="8410"/>
        <v>811</v>
      </c>
      <c r="BB475" s="238">
        <f t="shared" si="8410"/>
        <v>706</v>
      </c>
      <c r="BC475" s="179">
        <f t="shared" si="8410"/>
        <v>313</v>
      </c>
      <c r="BD475" s="177">
        <f t="shared" si="8410"/>
        <v>1652</v>
      </c>
      <c r="BE475" s="238">
        <f t="shared" si="8410"/>
        <v>1720</v>
      </c>
      <c r="BF475" s="158">
        <f>SUM(AF475,AH475,AJ475,AL475,AN475,AP475,AR475,AT475,AV475,AX475,AZ475,BB475,BD475)</f>
        <v>10912</v>
      </c>
      <c r="BG475" s="159">
        <f>SUM(AG475,AI475,AK475,AM475,AO475,AQ475,AS475,AU475,AW475,AY475,BA475,BC475,BE475)</f>
        <v>10021</v>
      </c>
      <c r="BI475" s="136" t="s">
        <v>17</v>
      </c>
      <c r="BJ475" s="128">
        <f>B475/B498</f>
        <v>5.8173983301912204E-3</v>
      </c>
      <c r="BK475" s="129">
        <f t="shared" ref="BK475" si="8440">C475/C498</f>
        <v>0</v>
      </c>
      <c r="BL475" s="130">
        <f t="shared" ref="BL475" si="8441">D475/D498</f>
        <v>1.1308330947609505E-2</v>
      </c>
      <c r="BM475" s="131">
        <f t="shared" ref="BM475" si="8442">E475/E498</f>
        <v>5.676979846721544E-4</v>
      </c>
      <c r="BN475" s="128">
        <f t="shared" ref="BN475" si="8443">F475/F498</f>
        <v>1.5610104861773118E-2</v>
      </c>
      <c r="BO475" s="129">
        <f t="shared" ref="BO475" si="8444">G475/G498</f>
        <v>1.3731548232063164E-4</v>
      </c>
      <c r="BP475" s="130">
        <f t="shared" ref="BP475" si="8445">H475/H498</f>
        <v>7.3828586428665178E-3</v>
      </c>
      <c r="BQ475" s="131">
        <f t="shared" ref="BQ475" si="8446">I475/I498</f>
        <v>9.170405790456228E-4</v>
      </c>
      <c r="BR475" s="128">
        <f t="shared" ref="BR475" si="8447">J475/J498</f>
        <v>3.6416605972323381E-4</v>
      </c>
      <c r="BS475" s="129">
        <f t="shared" ref="BS475" si="8448">K475/K498</f>
        <v>4.7969299648225137E-3</v>
      </c>
      <c r="BT475" s="130">
        <f t="shared" ref="BT475" si="8449">L475/L498</f>
        <v>3.5640592759332208E-3</v>
      </c>
      <c r="BU475" s="128">
        <f t="shared" ref="BU475" si="8450">M475/M498</f>
        <v>2.5731194785144525E-3</v>
      </c>
      <c r="BV475" s="132">
        <f t="shared" ref="BV475" si="8451">N475/N498</f>
        <v>4.6330074419962059E-3</v>
      </c>
      <c r="BW475" s="133">
        <f t="shared" ref="BW475" si="8452">O475/O498</f>
        <v>3.1842471268574775E-3</v>
      </c>
      <c r="BX475" s="128">
        <f t="shared" ref="BX475" si="8453">P475/P498</f>
        <v>3.7825409775272567E-3</v>
      </c>
      <c r="BY475" s="129">
        <f t="shared" ref="BY475" si="8454">Q475/Q498</f>
        <v>2.6765799256505576E-3</v>
      </c>
      <c r="BZ475" s="130">
        <f t="shared" ref="BZ475" si="8455">R475/R498</f>
        <v>7.0323488045007034E-4</v>
      </c>
      <c r="CA475" s="131">
        <f t="shared" ref="CA475" si="8456">S475/S498</f>
        <v>1.9778275126216623E-3</v>
      </c>
      <c r="CB475" s="128">
        <f t="shared" ref="CB475" si="8457">T475/T498</f>
        <v>9.727626459143969E-4</v>
      </c>
      <c r="CC475" s="129">
        <f t="shared" ref="CC475" si="8458">U475/U498</f>
        <v>6.1680801850424053E-3</v>
      </c>
      <c r="CD475" s="130">
        <f t="shared" ref="CD475" si="8459">V475/V498</f>
        <v>4.1823504809703052E-4</v>
      </c>
      <c r="CE475" s="131">
        <f t="shared" ref="CE475" si="8460">W475/W498</f>
        <v>0</v>
      </c>
      <c r="CF475" s="128">
        <f t="shared" ref="CF475" si="8461">X475/X498</f>
        <v>3.622532149972831E-4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4.4526108048725949E-3</v>
      </c>
      <c r="CK475" s="135">
        <f t="shared" ref="CK475" si="8466">AC475/AC498</f>
        <v>1.2502075539884551E-3</v>
      </c>
    </row>
    <row r="476" spans="1:89" ht="13.5" thickBot="1" x14ac:dyDescent="0.25">
      <c r="A476" s="145" t="s">
        <v>18</v>
      </c>
      <c r="B476" s="182">
        <v>366</v>
      </c>
      <c r="C476" s="183">
        <v>140</v>
      </c>
      <c r="D476" s="184">
        <v>270</v>
      </c>
      <c r="E476" s="185">
        <v>84</v>
      </c>
      <c r="F476" s="182">
        <v>875</v>
      </c>
      <c r="G476" s="186">
        <v>235</v>
      </c>
      <c r="H476" s="184">
        <v>890</v>
      </c>
      <c r="I476" s="185">
        <v>430</v>
      </c>
      <c r="J476" s="182">
        <v>41</v>
      </c>
      <c r="K476" s="186">
        <v>90</v>
      </c>
      <c r="L476" s="184">
        <v>218</v>
      </c>
      <c r="M476" s="182">
        <v>317</v>
      </c>
      <c r="N476" s="187">
        <v>858</v>
      </c>
      <c r="O476" s="188">
        <v>764</v>
      </c>
      <c r="P476" s="182">
        <v>353</v>
      </c>
      <c r="Q476" s="186">
        <v>355</v>
      </c>
      <c r="R476" s="184">
        <v>482</v>
      </c>
      <c r="S476" s="185">
        <v>408</v>
      </c>
      <c r="T476" s="182">
        <v>78</v>
      </c>
      <c r="U476" s="186">
        <v>169</v>
      </c>
      <c r="V476" s="184">
        <v>216</v>
      </c>
      <c r="W476" s="185">
        <v>415</v>
      </c>
      <c r="X476" s="182">
        <v>358</v>
      </c>
      <c r="Y476" s="186">
        <v>239</v>
      </c>
      <c r="Z476" s="184">
        <v>771</v>
      </c>
      <c r="AA476" s="182">
        <v>775</v>
      </c>
      <c r="AB476" s="156">
        <f t="shared" si="8438"/>
        <v>5776</v>
      </c>
      <c r="AC476" s="157">
        <f t="shared" si="8439"/>
        <v>4421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1.97145165634258E-2</v>
      </c>
      <c r="BK476" s="129">
        <f t="shared" ref="BK476" si="8467">C476/C498</f>
        <v>7.8064012490241998E-3</v>
      </c>
      <c r="BL476" s="130">
        <f t="shared" ref="BL476" si="8468">D476/D498</f>
        <v>3.8648726023475521E-2</v>
      </c>
      <c r="BM476" s="131">
        <f t="shared" ref="BM476" si="8469">E476/E498</f>
        <v>1.1921657678115243E-2</v>
      </c>
      <c r="BN476" s="128">
        <f t="shared" ref="BN476" si="8470">F476/F498</f>
        <v>5.2132983794089607E-2</v>
      </c>
      <c r="BO476" s="129">
        <f t="shared" ref="BO476" si="8471">G476/G498</f>
        <v>1.613456917267422E-2</v>
      </c>
      <c r="BP476" s="130">
        <f t="shared" ref="BP476" si="8472">H476/H498</f>
        <v>2.9203307520672003E-2</v>
      </c>
      <c r="BQ476" s="131">
        <f t="shared" ref="BQ476" si="8473">I476/I498</f>
        <v>1.4083123178200636E-2</v>
      </c>
      <c r="BR476" s="128">
        <f t="shared" ref="BR476" si="8474">J476/J498</f>
        <v>1.4930808448652586E-2</v>
      </c>
      <c r="BS476" s="129">
        <f t="shared" ref="BS476" si="8475">K476/K498</f>
        <v>2.8781579788935082E-2</v>
      </c>
      <c r="BT476" s="130">
        <f t="shared" ref="BT476" si="8476">L476/L498</f>
        <v>2.0446445319827426E-2</v>
      </c>
      <c r="BU476" s="128">
        <f t="shared" ref="BU476" si="8477">M476/M498</f>
        <v>2.7189295822969379E-2</v>
      </c>
      <c r="BV476" s="132">
        <f t="shared" ref="BV476" si="8478">N476/N498</f>
        <v>3.1300160513643663E-2</v>
      </c>
      <c r="BW476" s="133">
        <f t="shared" ref="BW476" si="8479">O476/O498</f>
        <v>2.7962813849644975E-2</v>
      </c>
      <c r="BX476" s="128">
        <f t="shared" ref="BX476" si="8480">P476/P498</f>
        <v>2.6181116962100424E-2</v>
      </c>
      <c r="BY476" s="129">
        <f t="shared" ref="BY476" si="8481">Q476/Q498</f>
        <v>2.6394052044609664E-2</v>
      </c>
      <c r="BZ476" s="130">
        <f t="shared" ref="BZ476" si="8482">R476/R498</f>
        <v>2.6073785567456452E-2</v>
      </c>
      <c r="CA476" s="131">
        <f t="shared" ref="CA476" si="8483">S476/S498</f>
        <v>2.1235621714464165E-2</v>
      </c>
      <c r="CB476" s="128">
        <f t="shared" ref="CB476" si="8484">T476/T498</f>
        <v>3.7937743190661476E-2</v>
      </c>
      <c r="CC476" s="129">
        <f t="shared" ref="CC476" si="8485">U476/U498</f>
        <v>6.5150346954510413E-2</v>
      </c>
      <c r="CD476" s="130">
        <f t="shared" ref="CD476" si="8486">V476/V498</f>
        <v>1.5056461731493099E-2</v>
      </c>
      <c r="CE476" s="131">
        <f t="shared" ref="CE476" si="8487">W476/W498</f>
        <v>2.3570170954733911E-2</v>
      </c>
      <c r="CF476" s="128">
        <f t="shared" ref="CF476" si="8488">X476/X498</f>
        <v>3.2421662742256836E-2</v>
      </c>
      <c r="CG476" s="129">
        <f t="shared" ref="CG476" si="8489">Y476/Y498</f>
        <v>3.8362760834670946E-2</v>
      </c>
      <c r="CH476" s="130">
        <f t="shared" ref="CH476" si="8490">Z476/Z498</f>
        <v>2.3593855193096272E-2</v>
      </c>
      <c r="CI476" s="128">
        <f t="shared" ref="CI476" si="8491">AA476/AA498</f>
        <v>2.3144000477811622E-2</v>
      </c>
      <c r="CJ476" s="134">
        <f t="shared" ref="CJ476" si="8492">AB476/AB498</f>
        <v>2.8076724900594006E-2</v>
      </c>
      <c r="CK476" s="135">
        <f t="shared" ref="CK476" si="8493">AC476/AC498</f>
        <v>2.1590498422589689E-2</v>
      </c>
    </row>
    <row r="477" spans="1:89" ht="14.25" thickTop="1" thickBot="1" x14ac:dyDescent="0.25">
      <c r="A477" s="136" t="s">
        <v>19</v>
      </c>
      <c r="B477" s="175">
        <v>497</v>
      </c>
      <c r="C477" s="176">
        <v>448</v>
      </c>
      <c r="D477" s="177">
        <v>291</v>
      </c>
      <c r="E477" s="178">
        <v>228</v>
      </c>
      <c r="F477" s="175">
        <v>829</v>
      </c>
      <c r="G477" s="179">
        <v>762</v>
      </c>
      <c r="H477" s="177">
        <v>1174</v>
      </c>
      <c r="I477" s="178">
        <v>1051</v>
      </c>
      <c r="J477" s="175">
        <v>65</v>
      </c>
      <c r="K477" s="179">
        <v>141</v>
      </c>
      <c r="L477" s="177">
        <v>334</v>
      </c>
      <c r="M477" s="175">
        <v>414</v>
      </c>
      <c r="N477" s="180">
        <v>1306</v>
      </c>
      <c r="O477" s="181">
        <v>1179</v>
      </c>
      <c r="P477" s="175">
        <v>634</v>
      </c>
      <c r="Q477" s="179">
        <v>559</v>
      </c>
      <c r="R477" s="177">
        <v>826</v>
      </c>
      <c r="S477" s="178">
        <v>678</v>
      </c>
      <c r="T477" s="175">
        <v>130</v>
      </c>
      <c r="U477" s="179">
        <v>202</v>
      </c>
      <c r="V477" s="177">
        <v>415</v>
      </c>
      <c r="W477" s="178">
        <v>732</v>
      </c>
      <c r="X477" s="175">
        <v>645</v>
      </c>
      <c r="Y477" s="179">
        <v>342</v>
      </c>
      <c r="Z477" s="177">
        <v>1128</v>
      </c>
      <c r="AA477" s="175">
        <v>1152</v>
      </c>
      <c r="AB477" s="156">
        <f t="shared" si="8438"/>
        <v>8274</v>
      </c>
      <c r="AC477" s="157">
        <f t="shared" si="8439"/>
        <v>7888</v>
      </c>
      <c r="AE477" s="229" t="s">
        <v>13</v>
      </c>
      <c r="AF477" s="20">
        <f t="shared" ref="AF477:BG477" si="8494">SUM(AF474:AF476)</f>
        <v>1490</v>
      </c>
      <c r="AG477" s="21">
        <f t="shared" si="8494"/>
        <v>1347</v>
      </c>
      <c r="AH477" s="20">
        <f t="shared" si="8494"/>
        <v>722</v>
      </c>
      <c r="AI477" s="21">
        <f t="shared" si="8494"/>
        <v>674</v>
      </c>
      <c r="AJ477" s="20">
        <f t="shared" si="8494"/>
        <v>2113</v>
      </c>
      <c r="AK477" s="21">
        <f t="shared" si="8494"/>
        <v>1543</v>
      </c>
      <c r="AL477" s="20">
        <f t="shared" si="8494"/>
        <v>2886</v>
      </c>
      <c r="AM477" s="21">
        <f t="shared" si="8494"/>
        <v>2611</v>
      </c>
      <c r="AN477" s="20">
        <f t="shared" si="8494"/>
        <v>173</v>
      </c>
      <c r="AO477" s="21">
        <f t="shared" si="8494"/>
        <v>408</v>
      </c>
      <c r="AP477" s="20">
        <f t="shared" si="8494"/>
        <v>731</v>
      </c>
      <c r="AQ477" s="21">
        <f t="shared" si="8494"/>
        <v>1337</v>
      </c>
      <c r="AR477" s="20">
        <f t="shared" si="8494"/>
        <v>2912</v>
      </c>
      <c r="AS477" s="21">
        <f t="shared" si="8494"/>
        <v>2722</v>
      </c>
      <c r="AT477" s="20">
        <f t="shared" si="8494"/>
        <v>1495</v>
      </c>
      <c r="AU477" s="21">
        <f t="shared" si="8494"/>
        <v>1105</v>
      </c>
      <c r="AV477" s="20">
        <f t="shared" si="8494"/>
        <v>2136</v>
      </c>
      <c r="AW477" s="21">
        <f t="shared" si="8494"/>
        <v>1507</v>
      </c>
      <c r="AX477" s="20">
        <f t="shared" si="8494"/>
        <v>278</v>
      </c>
      <c r="AY477" s="21">
        <f t="shared" si="8494"/>
        <v>318</v>
      </c>
      <c r="AZ477" s="20">
        <f t="shared" si="8494"/>
        <v>961</v>
      </c>
      <c r="BA477" s="21">
        <f t="shared" si="8494"/>
        <v>1558</v>
      </c>
      <c r="BB477" s="20">
        <f t="shared" si="8494"/>
        <v>1335</v>
      </c>
      <c r="BC477" s="21">
        <f t="shared" si="8494"/>
        <v>678</v>
      </c>
      <c r="BD477" s="20">
        <f t="shared" si="8494"/>
        <v>3028</v>
      </c>
      <c r="BE477" s="21">
        <f t="shared" si="8494"/>
        <v>3167</v>
      </c>
      <c r="BF477" s="160">
        <f t="shared" si="8494"/>
        <v>20260</v>
      </c>
      <c r="BG477" s="161">
        <f t="shared" si="8494"/>
        <v>18975</v>
      </c>
      <c r="BI477" s="136" t="s">
        <v>19</v>
      </c>
      <c r="BJ477" s="128">
        <f>B477/B498</f>
        <v>2.6770805278750337E-2</v>
      </c>
      <c r="BK477" s="129">
        <f t="shared" ref="BK477" si="8495">C477/C498</f>
        <v>2.4980483996877439E-2</v>
      </c>
      <c r="BL477" s="130">
        <f t="shared" ref="BL477" si="8496">D477/D498</f>
        <v>4.1654738047523621E-2</v>
      </c>
      <c r="BM477" s="131">
        <f t="shared" ref="BM477" si="8497">E477/E498</f>
        <v>3.2358785126312802E-2</v>
      </c>
      <c r="BN477" s="128">
        <f t="shared" ref="BN477" si="8498">F477/F498</f>
        <v>4.9392278360343184E-2</v>
      </c>
      <c r="BO477" s="129">
        <f t="shared" ref="BO477" si="8499">G477/G498</f>
        <v>5.2317198764160661E-2</v>
      </c>
      <c r="BP477" s="130">
        <f t="shared" ref="BP477" si="8500">H477/H498</f>
        <v>3.8522115763223522E-2</v>
      </c>
      <c r="BQ477" s="131">
        <f t="shared" ref="BQ477" si="8501">I477/I498</f>
        <v>3.4421773163462482E-2</v>
      </c>
      <c r="BR477" s="128">
        <f t="shared" ref="BR477" si="8502">J477/J498</f>
        <v>2.3670793882010197E-2</v>
      </c>
      <c r="BS477" s="129">
        <f t="shared" ref="BS477" si="8503">K477/K498</f>
        <v>4.5091141669331626E-2</v>
      </c>
      <c r="BT477" s="130">
        <f t="shared" ref="BT477" si="8504">L477/L498</f>
        <v>3.1326205214781466E-2</v>
      </c>
      <c r="BU477" s="128">
        <f t="shared" ref="BU477" si="8505">M477/M498</f>
        <v>3.5509048803499442E-2</v>
      </c>
      <c r="BV477" s="132">
        <f t="shared" ref="BV477" si="8506">N477/N498</f>
        <v>4.7643367868086969E-2</v>
      </c>
      <c r="BW477" s="133">
        <f t="shared" ref="BW477" si="8507">O477/O498</f>
        <v>4.3152038650172024E-2</v>
      </c>
      <c r="BX477" s="128">
        <f t="shared" ref="BX477" si="8508">P477/P498</f>
        <v>4.7022176073574132E-2</v>
      </c>
      <c r="BY477" s="129">
        <f t="shared" ref="BY477" si="8509">Q477/Q498</f>
        <v>4.1561338289962828E-2</v>
      </c>
      <c r="BZ477" s="130">
        <f t="shared" ref="BZ477" si="8510">R477/R498</f>
        <v>4.4682462403981389E-2</v>
      </c>
      <c r="CA477" s="131">
        <f t="shared" ref="CA477" si="8511">S477/S498</f>
        <v>3.5288606672565448E-2</v>
      </c>
      <c r="CB477" s="128">
        <f t="shared" ref="CB477" si="8512">T477/T498</f>
        <v>6.3229571984435795E-2</v>
      </c>
      <c r="CC477" s="129">
        <f t="shared" ref="CC477" si="8513">U477/U498</f>
        <v>7.7872012336160368E-2</v>
      </c>
      <c r="CD477" s="130">
        <f t="shared" ref="CD477" si="8514">V477/V498</f>
        <v>2.892792416004461E-2</v>
      </c>
      <c r="CE477" s="131">
        <f t="shared" ref="CE477" si="8515">W477/W498</f>
        <v>4.1574373828590902E-2</v>
      </c>
      <c r="CF477" s="128">
        <f t="shared" ref="CF477" si="8516">X477/X498</f>
        <v>5.8413330918311898E-2</v>
      </c>
      <c r="CG477" s="129">
        <f t="shared" ref="CG477" si="8517">Y477/Y498</f>
        <v>5.4895666131621189E-2</v>
      </c>
      <c r="CH477" s="130">
        <f t="shared" ref="CH477" si="8518">Z477/Z498</f>
        <v>3.4518636391456026E-2</v>
      </c>
      <c r="CI477" s="128">
        <f t="shared" ref="CI477" si="8519">AA477/AA498</f>
        <v>3.4402436839276115E-2</v>
      </c>
      <c r="CJ477" s="134">
        <f t="shared" ref="CJ477" si="8520">AB477/AB498</f>
        <v>4.0219325108641762E-2</v>
      </c>
      <c r="CK477" s="135">
        <f t="shared" ref="CK477" si="8521">AC477/AC498</f>
        <v>3.8522020257269272E-2</v>
      </c>
    </row>
    <row r="478" spans="1:89" ht="13.5" thickTop="1" x14ac:dyDescent="0.2">
      <c r="A478" s="145" t="s">
        <v>20</v>
      </c>
      <c r="B478" s="182">
        <v>672</v>
      </c>
      <c r="C478" s="183">
        <v>622</v>
      </c>
      <c r="D478" s="184">
        <v>298</v>
      </c>
      <c r="E478" s="185">
        <v>286</v>
      </c>
      <c r="F478" s="182">
        <v>934</v>
      </c>
      <c r="G478" s="186">
        <v>753</v>
      </c>
      <c r="H478" s="184">
        <v>1339</v>
      </c>
      <c r="I478" s="185">
        <v>1190</v>
      </c>
      <c r="J478" s="182">
        <v>91</v>
      </c>
      <c r="K478" s="186">
        <v>177</v>
      </c>
      <c r="L478" s="184">
        <v>380</v>
      </c>
      <c r="M478" s="182">
        <v>558</v>
      </c>
      <c r="N478" s="187">
        <v>1377</v>
      </c>
      <c r="O478" s="188">
        <v>1260</v>
      </c>
      <c r="P478" s="182">
        <v>680</v>
      </c>
      <c r="Q478" s="186">
        <v>608</v>
      </c>
      <c r="R478" s="184">
        <v>973</v>
      </c>
      <c r="S478" s="185">
        <v>752</v>
      </c>
      <c r="T478" s="182">
        <v>146</v>
      </c>
      <c r="U478" s="186">
        <v>189</v>
      </c>
      <c r="V478" s="184">
        <v>453</v>
      </c>
      <c r="W478" s="185">
        <v>747</v>
      </c>
      <c r="X478" s="182">
        <v>629</v>
      </c>
      <c r="Y478" s="186">
        <v>365</v>
      </c>
      <c r="Z478" s="184">
        <v>1376</v>
      </c>
      <c r="AA478" s="182">
        <v>1447</v>
      </c>
      <c r="AB478" s="156">
        <f t="shared" si="8438"/>
        <v>9348</v>
      </c>
      <c r="AC478" s="157">
        <f t="shared" si="8439"/>
        <v>8954</v>
      </c>
      <c r="BI478" s="145" t="s">
        <v>20</v>
      </c>
      <c r="BJ478" s="128">
        <f>B478/B498</f>
        <v>3.6197145165634256E-2</v>
      </c>
      <c r="BK478" s="129">
        <f t="shared" ref="BK478" si="8522">C478/C498</f>
        <v>3.4682725549236085E-2</v>
      </c>
      <c r="BL478" s="130">
        <f t="shared" ref="BL478" si="8523">D478/D498</f>
        <v>4.2656742055539654E-2</v>
      </c>
      <c r="BM478" s="131">
        <f t="shared" ref="BM478" si="8524">E478/E498</f>
        <v>4.0590405904059039E-2</v>
      </c>
      <c r="BN478" s="128">
        <f t="shared" ref="BN478" si="8525">F478/F498</f>
        <v>5.5648236415633934E-2</v>
      </c>
      <c r="BO478" s="129">
        <f t="shared" ref="BO478" si="8526">G478/G498</f>
        <v>5.1699279093717819E-2</v>
      </c>
      <c r="BP478" s="130">
        <f t="shared" ref="BP478" si="8527">H478/H498</f>
        <v>4.3936212101325631E-2</v>
      </c>
      <c r="BQ478" s="131">
        <f t="shared" ref="BQ478" si="8528">I478/I498</f>
        <v>3.8974224609438966E-2</v>
      </c>
      <c r="BR478" s="128">
        <f t="shared" ref="BR478" si="8529">J478/J498</f>
        <v>3.3139111434814274E-2</v>
      </c>
      <c r="BS478" s="129">
        <f t="shared" ref="BS478" si="8530">K478/K498</f>
        <v>5.6603773584905662E-2</v>
      </c>
      <c r="BT478" s="130">
        <f t="shared" ref="BT478" si="8531">L478/L498</f>
        <v>3.5640592759332207E-2</v>
      </c>
      <c r="BU478" s="128">
        <f t="shared" ref="BU478" si="8532">M478/M498</f>
        <v>4.7860022300368815E-2</v>
      </c>
      <c r="BV478" s="132">
        <f t="shared" ref="BV478" si="8533">N478/N498</f>
        <v>5.0233474390777764E-2</v>
      </c>
      <c r="BW478" s="133">
        <f t="shared" ref="BW478" si="8534">O478/O498</f>
        <v>4.6116682526901397E-2</v>
      </c>
      <c r="BX478" s="128">
        <f t="shared" ref="BX478" si="8535">P478/P498</f>
        <v>5.0433879700363421E-2</v>
      </c>
      <c r="BY478" s="129">
        <f t="shared" ref="BY478" si="8536">Q478/Q498</f>
        <v>4.520446096654275E-2</v>
      </c>
      <c r="BZ478" s="130">
        <f t="shared" ref="BZ478" si="8537">R478/R498</f>
        <v>5.2634426052147569E-2</v>
      </c>
      <c r="CA478" s="131">
        <f t="shared" ref="CA478" si="8538">S478/S498</f>
        <v>3.914016551293395E-2</v>
      </c>
      <c r="CB478" s="128">
        <f t="shared" ref="CB478" si="8539">T478/T498</f>
        <v>7.101167315175097E-2</v>
      </c>
      <c r="CC478" s="129">
        <f t="shared" ref="CC478" si="8540">U478/U498</f>
        <v>7.2860447185813415E-2</v>
      </c>
      <c r="CD478" s="130">
        <f t="shared" ref="CD478" si="8541">V478/V498</f>
        <v>3.1576746131325807E-2</v>
      </c>
      <c r="CE478" s="131">
        <f t="shared" ref="CE478" si="8542">W478/W498</f>
        <v>4.2426307718521045E-2</v>
      </c>
      <c r="CF478" s="128">
        <f t="shared" ref="CF478" si="8543">X478/X498</f>
        <v>5.696431805832277E-2</v>
      </c>
      <c r="CG478" s="129">
        <f t="shared" ref="CG478" si="8544">Y478/Y498</f>
        <v>5.8587479935794544E-2</v>
      </c>
      <c r="CH478" s="130">
        <f t="shared" ref="CH478" si="8545">Z478/Z498</f>
        <v>4.2107840137095294E-2</v>
      </c>
      <c r="CI478" s="128">
        <f t="shared" ref="CI478" si="8546">AA478/AA498</f>
        <v>4.3212088634056026E-2</v>
      </c>
      <c r="CJ478" s="134">
        <f t="shared" ref="CJ478" si="8547">AB478/AB498</f>
        <v>4.5439962668066616E-2</v>
      </c>
      <c r="CK478" s="135">
        <f t="shared" ref="CK478" si="8548">AC478/AC498</f>
        <v>4.3727962650049322E-2</v>
      </c>
    </row>
    <row r="479" spans="1:89" ht="13.5" thickBot="1" x14ac:dyDescent="0.25">
      <c r="A479" s="136" t="s">
        <v>21</v>
      </c>
      <c r="B479" s="175">
        <v>818</v>
      </c>
      <c r="C479" s="176">
        <v>725</v>
      </c>
      <c r="D479" s="177">
        <v>424</v>
      </c>
      <c r="E479" s="178">
        <v>388</v>
      </c>
      <c r="F479" s="175">
        <v>1179</v>
      </c>
      <c r="G479" s="179">
        <v>790</v>
      </c>
      <c r="H479" s="177">
        <v>1547</v>
      </c>
      <c r="I479" s="178">
        <v>1421</v>
      </c>
      <c r="J479" s="175">
        <v>82</v>
      </c>
      <c r="K479" s="179">
        <v>231</v>
      </c>
      <c r="L479" s="177">
        <v>351</v>
      </c>
      <c r="M479" s="175">
        <v>779</v>
      </c>
      <c r="N479" s="180">
        <v>1535</v>
      </c>
      <c r="O479" s="181">
        <v>1462</v>
      </c>
      <c r="P479" s="175">
        <v>815</v>
      </c>
      <c r="Q479" s="179">
        <v>497</v>
      </c>
      <c r="R479" s="177">
        <v>1163</v>
      </c>
      <c r="S479" s="178">
        <v>755</v>
      </c>
      <c r="T479" s="175">
        <v>132</v>
      </c>
      <c r="U479" s="179">
        <v>129</v>
      </c>
      <c r="V479" s="177">
        <v>508</v>
      </c>
      <c r="W479" s="178">
        <v>811</v>
      </c>
      <c r="X479" s="175">
        <v>706</v>
      </c>
      <c r="Y479" s="179">
        <v>313</v>
      </c>
      <c r="Z479" s="177">
        <v>1652</v>
      </c>
      <c r="AA479" s="175">
        <v>1720</v>
      </c>
      <c r="AB479" s="156">
        <f t="shared" si="8438"/>
        <v>10912</v>
      </c>
      <c r="AC479" s="157">
        <f t="shared" si="8439"/>
        <v>10021</v>
      </c>
      <c r="AE479" s="232" t="s">
        <v>85</v>
      </c>
      <c r="BI479" s="136" t="s">
        <v>21</v>
      </c>
      <c r="BJ479" s="128">
        <f>B479/B498</f>
        <v>4.4061405871263129E-2</v>
      </c>
      <c r="BK479" s="129">
        <f t="shared" ref="BK479" si="8549">C479/C498</f>
        <v>4.0426006468161038E-2</v>
      </c>
      <c r="BL479" s="130">
        <f t="shared" ref="BL479" si="8550">D479/D498</f>
        <v>6.0692814199828228E-2</v>
      </c>
      <c r="BM479" s="131">
        <f t="shared" ref="BM479" si="8551">E479/E498</f>
        <v>5.5066704513198977E-2</v>
      </c>
      <c r="BN479" s="128">
        <f t="shared" ref="BN479" si="8552">F479/F498</f>
        <v>7.0245471877979027E-2</v>
      </c>
      <c r="BO479" s="129">
        <f t="shared" ref="BO479" si="8553">G479/G498</f>
        <v>5.4239615516649499E-2</v>
      </c>
      <c r="BP479" s="130">
        <f t="shared" ref="BP479" si="8554">H479/H498</f>
        <v>5.0761254757842239E-2</v>
      </c>
      <c r="BQ479" s="131">
        <f t="shared" ref="BQ479" si="8555">I479/I498</f>
        <v>4.6539809386565358E-2</v>
      </c>
      <c r="BR479" s="128">
        <f t="shared" ref="BR479" si="8556">J479/J498</f>
        <v>2.9861616897305172E-2</v>
      </c>
      <c r="BS479" s="129">
        <f t="shared" ref="BS479" si="8557">K479/K498</f>
        <v>7.3872721458266705E-2</v>
      </c>
      <c r="BT479" s="130">
        <f t="shared" ref="BT479" si="8558">L479/L498</f>
        <v>3.2920652785593696E-2</v>
      </c>
      <c r="BU479" s="128">
        <f t="shared" ref="BU479" si="8559">M479/M498</f>
        <v>6.6815335792091951E-2</v>
      </c>
      <c r="BV479" s="132">
        <f t="shared" ref="BV479" si="8560">N479/N498</f>
        <v>5.5997373413103749E-2</v>
      </c>
      <c r="BW479" s="133">
        <f t="shared" ref="BW479" si="8561">O479/O498</f>
        <v>5.3509991947880829E-2</v>
      </c>
      <c r="BX479" s="128">
        <f t="shared" ref="BX479" si="8562">P479/P498</f>
        <v>6.0446488170288512E-2</v>
      </c>
      <c r="BY479" s="129">
        <f t="shared" ref="BY479" si="8563">Q479/Q498</f>
        <v>3.695167286245353E-2</v>
      </c>
      <c r="BZ479" s="130">
        <f t="shared" ref="BZ479" si="8564">R479/R498</f>
        <v>6.2912474304879368E-2</v>
      </c>
      <c r="CA479" s="131">
        <f t="shared" ref="CA479" si="8565">S479/S498</f>
        <v>3.9296309790246189E-2</v>
      </c>
      <c r="CB479" s="128">
        <f t="shared" ref="CB479" si="8566">T479/T498</f>
        <v>6.4202334630350189E-2</v>
      </c>
      <c r="CC479" s="129">
        <f t="shared" ref="CC479" si="8567">U479/U498</f>
        <v>4.9730146491904395E-2</v>
      </c>
      <c r="CD479" s="130">
        <f t="shared" ref="CD479" si="8568">V479/V498</f>
        <v>3.5410567405548585E-2</v>
      </c>
      <c r="CE479" s="131">
        <f t="shared" ref="CE479" si="8569">W479/W498</f>
        <v>4.6061225648889648E-2</v>
      </c>
      <c r="CF479" s="128">
        <f t="shared" ref="CF479" si="8570">X479/X498</f>
        <v>6.3937692447020467E-2</v>
      </c>
      <c r="CG479" s="129">
        <f t="shared" ref="CG479" si="8571">Y479/Y498</f>
        <v>5.0240770465489568E-2</v>
      </c>
      <c r="CH479" s="130">
        <f t="shared" ref="CH479" si="8572">Z479/Z498</f>
        <v>5.055388946691964E-2</v>
      </c>
      <c r="CI479" s="128">
        <f t="shared" ref="CI479" si="8573">AA479/AA498</f>
        <v>5.1364749447530313E-2</v>
      </c>
      <c r="CJ479" s="134">
        <f t="shared" ref="CJ479" si="8574">AB479/AB498</f>
        <v>5.3042455352368734E-2</v>
      </c>
      <c r="CK479" s="135">
        <f t="shared" ref="CK479" si="8575">AC479/AC498</f>
        <v>4.8938788666087141E-2</v>
      </c>
    </row>
    <row r="480" spans="1:89" ht="14.25" thickTop="1" thickBot="1" x14ac:dyDescent="0.25">
      <c r="A480" s="145" t="s">
        <v>22</v>
      </c>
      <c r="B480" s="182">
        <v>1060</v>
      </c>
      <c r="C480" s="183">
        <v>870</v>
      </c>
      <c r="D480" s="184">
        <v>476</v>
      </c>
      <c r="E480" s="185">
        <v>380</v>
      </c>
      <c r="F480" s="182">
        <v>1308</v>
      </c>
      <c r="G480" s="186">
        <v>665</v>
      </c>
      <c r="H480" s="184">
        <v>2019</v>
      </c>
      <c r="I480" s="185">
        <v>1592</v>
      </c>
      <c r="J480" s="182">
        <v>102</v>
      </c>
      <c r="K480" s="186">
        <v>362</v>
      </c>
      <c r="L480" s="184">
        <v>355</v>
      </c>
      <c r="M480" s="182">
        <v>1121</v>
      </c>
      <c r="N480" s="187">
        <v>1442</v>
      </c>
      <c r="O480" s="188">
        <v>2005</v>
      </c>
      <c r="P480" s="182">
        <v>935</v>
      </c>
      <c r="Q480" s="186">
        <v>571</v>
      </c>
      <c r="R480" s="184">
        <v>1458</v>
      </c>
      <c r="S480" s="185">
        <v>967</v>
      </c>
      <c r="T480" s="182">
        <v>113</v>
      </c>
      <c r="U480" s="186">
        <v>166</v>
      </c>
      <c r="V480" s="184">
        <v>473</v>
      </c>
      <c r="W480" s="185">
        <v>1409</v>
      </c>
      <c r="X480" s="182">
        <v>691</v>
      </c>
      <c r="Y480" s="186">
        <v>329</v>
      </c>
      <c r="Z480" s="184">
        <v>1968</v>
      </c>
      <c r="AA480" s="182">
        <v>1875</v>
      </c>
      <c r="AB480" s="156">
        <f t="shared" si="8438"/>
        <v>12400</v>
      </c>
      <c r="AC480" s="157">
        <f t="shared" si="8439"/>
        <v>12312</v>
      </c>
      <c r="AE480" s="299" t="s">
        <v>0</v>
      </c>
      <c r="AF480" s="301" t="s">
        <v>1</v>
      </c>
      <c r="AG480" s="302"/>
      <c r="AH480" s="301" t="s">
        <v>2</v>
      </c>
      <c r="AI480" s="302"/>
      <c r="AJ480" s="301" t="s">
        <v>3</v>
      </c>
      <c r="AK480" s="302"/>
      <c r="AL480" s="301" t="s">
        <v>4</v>
      </c>
      <c r="AM480" s="302"/>
      <c r="AN480" s="301" t="s">
        <v>5</v>
      </c>
      <c r="AO480" s="302"/>
      <c r="AP480" s="301" t="s">
        <v>6</v>
      </c>
      <c r="AQ480" s="302"/>
      <c r="AR480" s="301" t="s">
        <v>7</v>
      </c>
      <c r="AS480" s="302"/>
      <c r="AT480" s="301" t="s">
        <v>8</v>
      </c>
      <c r="AU480" s="302"/>
      <c r="AV480" s="301" t="s">
        <v>9</v>
      </c>
      <c r="AW480" s="302"/>
      <c r="AX480" s="301" t="s">
        <v>10</v>
      </c>
      <c r="AY480" s="302"/>
      <c r="AZ480" s="301" t="s">
        <v>11</v>
      </c>
      <c r="BA480" s="302"/>
      <c r="BB480" s="301" t="s">
        <v>12</v>
      </c>
      <c r="BC480" s="302"/>
      <c r="BD480" s="304" t="s">
        <v>40</v>
      </c>
      <c r="BE480" s="305"/>
      <c r="BF480" s="306" t="s">
        <v>41</v>
      </c>
      <c r="BG480" s="307"/>
      <c r="BI480" s="145" t="s">
        <v>22</v>
      </c>
      <c r="BJ480" s="128">
        <f>B480/B498</f>
        <v>5.7096687314839752E-2</v>
      </c>
      <c r="BK480" s="129">
        <f t="shared" ref="BK480" si="8576">C480/C498</f>
        <v>4.851120776179324E-2</v>
      </c>
      <c r="BL480" s="130">
        <f t="shared" ref="BL480" si="8577">D480/D498</f>
        <v>6.8136272545090179E-2</v>
      </c>
      <c r="BM480" s="131">
        <f t="shared" ref="BM480" si="8578">E480/E498</f>
        <v>5.3931308543854667E-2</v>
      </c>
      <c r="BN480" s="128">
        <f t="shared" ref="BN480" si="8579">F480/F498</f>
        <v>7.7931363203050524E-2</v>
      </c>
      <c r="BO480" s="129">
        <f t="shared" ref="BO480" si="8580">G480/G498</f>
        <v>4.5657397871610023E-2</v>
      </c>
      <c r="BP480" s="130">
        <f t="shared" ref="BP480" si="8581">H480/H498</f>
        <v>6.6248851555322216E-2</v>
      </c>
      <c r="BQ480" s="131">
        <f t="shared" ref="BQ480" si="8582">I480/I498</f>
        <v>5.2140307208593979E-2</v>
      </c>
      <c r="BR480" s="128">
        <f t="shared" ref="BR480" si="8583">J480/J498</f>
        <v>3.7144938091769844E-2</v>
      </c>
      <c r="BS480" s="129">
        <f t="shared" ref="BS480" si="8584">K480/K498</f>
        <v>0.11576590981771666</v>
      </c>
      <c r="BT480" s="130">
        <f t="shared" ref="BT480" si="8585">L480/L498</f>
        <v>3.3295816919902459E-2</v>
      </c>
      <c r="BU480" s="128">
        <f t="shared" ref="BU480" si="8586">M480/M498</f>
        <v>9.6148897847156703E-2</v>
      </c>
      <c r="BV480" s="132">
        <f t="shared" ref="BV480" si="8587">N480/N498</f>
        <v>5.2604698672114404E-2</v>
      </c>
      <c r="BW480" s="133">
        <f t="shared" ref="BW480" si="8588">O480/O498</f>
        <v>7.3384086084474054E-2</v>
      </c>
      <c r="BX480" s="128">
        <f t="shared" ref="BX480" si="8589">P480/P498</f>
        <v>6.9346584587999707E-2</v>
      </c>
      <c r="BY480" s="129">
        <f t="shared" ref="BY480" si="8590">Q480/Q498</f>
        <v>4.2453531598513013E-2</v>
      </c>
      <c r="BZ480" s="130">
        <f t="shared" ref="BZ480" si="8591">R480/R498</f>
        <v>7.8870496592015574E-2</v>
      </c>
      <c r="CA480" s="131">
        <f t="shared" ref="CA480" si="8592">S480/S498</f>
        <v>5.0330505386977566E-2</v>
      </c>
      <c r="CB480" s="128">
        <f t="shared" ref="CB480" si="8593">T480/T498</f>
        <v>5.4961089494163423E-2</v>
      </c>
      <c r="CC480" s="129">
        <f t="shared" ref="CC480" si="8594">U480/U498</f>
        <v>6.3993831919814961E-2</v>
      </c>
      <c r="CD480" s="130">
        <f t="shared" ref="CD480" si="8595">V480/V498</f>
        <v>3.2970862958315909E-2</v>
      </c>
      <c r="CE480" s="131">
        <f t="shared" ref="CE480" si="8596">W480/W498</f>
        <v>8.0024990060771281E-2</v>
      </c>
      <c r="CF480" s="128">
        <f t="shared" ref="CF480" si="8597">X480/X498</f>
        <v>6.2579242890780651E-2</v>
      </c>
      <c r="CG480" s="129">
        <f t="shared" ref="CG480" si="8598">Y480/Y498</f>
        <v>5.2808988764044947E-2</v>
      </c>
      <c r="CH480" s="130">
        <f t="shared" ref="CH480" si="8599">Z480/Z498</f>
        <v>6.0224003917008384E-2</v>
      </c>
      <c r="CI480" s="128">
        <f t="shared" ref="CI480" si="8600">AA480/AA498</f>
        <v>5.5993549543092637E-2</v>
      </c>
      <c r="CJ480" s="134">
        <f t="shared" ref="CJ480" si="8601">AB480/AB498</f>
        <v>6.0275517445873561E-2</v>
      </c>
      <c r="CK480" s="135">
        <f t="shared" ref="CK480" si="8602">AC480/AC498</f>
        <v>6.0127169549632264E-2</v>
      </c>
    </row>
    <row r="481" spans="1:89" ht="15" thickTop="1" thickBot="1" x14ac:dyDescent="0.3">
      <c r="A481" s="136" t="s">
        <v>23</v>
      </c>
      <c r="B481" s="175">
        <v>1054</v>
      </c>
      <c r="C481" s="176">
        <v>1124</v>
      </c>
      <c r="D481" s="177">
        <v>504</v>
      </c>
      <c r="E481" s="178">
        <v>342</v>
      </c>
      <c r="F481" s="175">
        <v>1231</v>
      </c>
      <c r="G481" s="179">
        <v>615</v>
      </c>
      <c r="H481" s="177">
        <v>1831</v>
      </c>
      <c r="I481" s="178">
        <v>1623</v>
      </c>
      <c r="J481" s="175">
        <v>95</v>
      </c>
      <c r="K481" s="179">
        <v>342</v>
      </c>
      <c r="L481" s="177">
        <v>316</v>
      </c>
      <c r="M481" s="175">
        <v>952</v>
      </c>
      <c r="N481" s="180">
        <v>1427</v>
      </c>
      <c r="O481" s="181">
        <v>1759</v>
      </c>
      <c r="P481" s="175">
        <v>1059</v>
      </c>
      <c r="Q481" s="179">
        <v>525</v>
      </c>
      <c r="R481" s="177">
        <v>1329</v>
      </c>
      <c r="S481" s="178">
        <v>887</v>
      </c>
      <c r="T481" s="175">
        <v>138</v>
      </c>
      <c r="U481" s="179">
        <v>109</v>
      </c>
      <c r="V481" s="177">
        <v>492</v>
      </c>
      <c r="W481" s="178">
        <v>1403</v>
      </c>
      <c r="X481" s="175">
        <v>634</v>
      </c>
      <c r="Y481" s="179">
        <v>329</v>
      </c>
      <c r="Z481" s="177">
        <v>1879</v>
      </c>
      <c r="AA481" s="175">
        <v>2000</v>
      </c>
      <c r="AB481" s="156">
        <f t="shared" si="8438"/>
        <v>11989</v>
      </c>
      <c r="AC481" s="157">
        <f t="shared" si="8439"/>
        <v>12010</v>
      </c>
      <c r="AE481" s="300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5.6773498518718019E-2</v>
      </c>
      <c r="BK481" s="129">
        <f t="shared" ref="BK481" si="8603">C481/C498</f>
        <v>6.2674250027880005E-2</v>
      </c>
      <c r="BL481" s="130">
        <f t="shared" ref="BL481" si="8604">D481/D498</f>
        <v>7.2144288577154311E-2</v>
      </c>
      <c r="BM481" s="131">
        <f t="shared" ref="BM481" si="8605">E481/E498</f>
        <v>4.8538177689469206E-2</v>
      </c>
      <c r="BN481" s="128">
        <f t="shared" ref="BN481" si="8606">F481/F498</f>
        <v>7.3343660629170637E-2</v>
      </c>
      <c r="BO481" s="129">
        <f t="shared" ref="BO481" si="8607">G481/G498</f>
        <v>4.2224510813594233E-2</v>
      </c>
      <c r="BP481" s="130">
        <f t="shared" ref="BP481" si="8608">H481/H498</f>
        <v>6.0080063000393751E-2</v>
      </c>
      <c r="BQ481" s="131">
        <f t="shared" ref="BQ481" si="8609">I481/I498</f>
        <v>5.315560213539449E-2</v>
      </c>
      <c r="BR481" s="128">
        <f t="shared" ref="BR481" si="8610">J481/J498</f>
        <v>3.459577567370721E-2</v>
      </c>
      <c r="BS481" s="129">
        <f t="shared" ref="BS481" si="8611">K481/K498</f>
        <v>0.10937000319795331</v>
      </c>
      <c r="BT481" s="130">
        <f t="shared" ref="BT481" si="8612">L481/L498</f>
        <v>2.9637966610392048E-2</v>
      </c>
      <c r="BU481" s="128">
        <f t="shared" ref="BU481" si="8613">M481/M498</f>
        <v>8.165365811819196E-2</v>
      </c>
      <c r="BV481" s="132">
        <f t="shared" ref="BV481" si="8614">N481/N498</f>
        <v>5.2057493068729026E-2</v>
      </c>
      <c r="BW481" s="133">
        <f t="shared" ref="BW481" si="8615">O481/O498</f>
        <v>6.4380352829221874E-2</v>
      </c>
      <c r="BX481" s="128">
        <f t="shared" ref="BX481" si="8616">P481/P498</f>
        <v>7.8543350886301266E-2</v>
      </c>
      <c r="BY481" s="129">
        <f t="shared" ref="BY481" si="8617">Q481/Q498</f>
        <v>3.9033457249070633E-2</v>
      </c>
      <c r="BZ481" s="130">
        <f t="shared" ref="BZ481" si="8618">R481/R498</f>
        <v>7.1892242778318724E-2</v>
      </c>
      <c r="CA481" s="131">
        <f t="shared" ref="CA481" si="8619">S481/S498</f>
        <v>4.6166657991984592E-2</v>
      </c>
      <c r="CB481" s="128">
        <f t="shared" ref="CB481" si="8620">T481/T498</f>
        <v>6.7120622568093383E-2</v>
      </c>
      <c r="CC481" s="129">
        <f t="shared" ref="CC481" si="8621">U481/U498</f>
        <v>4.2020046260601386E-2</v>
      </c>
      <c r="CD481" s="130">
        <f t="shared" ref="CD481" si="8622">V481/V498</f>
        <v>3.4295273943956504E-2</v>
      </c>
      <c r="CE481" s="131">
        <f t="shared" ref="CE481" si="8623">W481/W498</f>
        <v>7.9684216504799232E-2</v>
      </c>
      <c r="CF481" s="128">
        <f t="shared" ref="CF481" si="8624">X481/X498</f>
        <v>5.7417134577069373E-2</v>
      </c>
      <c r="CG481" s="129">
        <f t="shared" ref="CG481" si="8625">Y481/Y498</f>
        <v>5.2808988764044947E-2</v>
      </c>
      <c r="CH481" s="130">
        <f t="shared" ref="CH481" si="8626">Z481/Z498</f>
        <v>5.7500459024420102E-2</v>
      </c>
      <c r="CI481" s="128">
        <f t="shared" ref="CI481" si="8627">AA481/AA498</f>
        <v>5.9726452845965478E-2</v>
      </c>
      <c r="CJ481" s="134">
        <f t="shared" ref="CJ481" si="8628">AB481/AB498</f>
        <v>5.8277675698272427E-2</v>
      </c>
      <c r="CK481" s="135">
        <f t="shared" ref="CK481" si="8629">AC481/AC498</f>
        <v>5.8652315325786505E-2</v>
      </c>
    </row>
    <row r="482" spans="1:89" ht="13.5" thickTop="1" x14ac:dyDescent="0.2">
      <c r="A482" s="145" t="s">
        <v>24</v>
      </c>
      <c r="B482" s="189">
        <v>1140</v>
      </c>
      <c r="C482" s="183">
        <v>1224</v>
      </c>
      <c r="D482" s="184">
        <v>406</v>
      </c>
      <c r="E482" s="185">
        <v>356</v>
      </c>
      <c r="F482" s="182">
        <v>1121</v>
      </c>
      <c r="G482" s="186">
        <v>571</v>
      </c>
      <c r="H482" s="184">
        <v>2059</v>
      </c>
      <c r="I482" s="185">
        <v>1536</v>
      </c>
      <c r="J482" s="182">
        <v>131</v>
      </c>
      <c r="K482" s="186">
        <v>234</v>
      </c>
      <c r="L482" s="184">
        <v>438</v>
      </c>
      <c r="M482" s="182">
        <v>937</v>
      </c>
      <c r="N482" s="187">
        <v>1447</v>
      </c>
      <c r="O482" s="190">
        <v>1817</v>
      </c>
      <c r="P482" s="182">
        <v>940</v>
      </c>
      <c r="Q482" s="186">
        <v>549</v>
      </c>
      <c r="R482" s="184">
        <v>1377</v>
      </c>
      <c r="S482" s="185">
        <v>1027</v>
      </c>
      <c r="T482" s="182">
        <v>94</v>
      </c>
      <c r="U482" s="186">
        <v>130</v>
      </c>
      <c r="V482" s="184">
        <v>526</v>
      </c>
      <c r="W482" s="191">
        <v>1320</v>
      </c>
      <c r="X482" s="182">
        <v>660</v>
      </c>
      <c r="Y482" s="186">
        <v>313</v>
      </c>
      <c r="Z482" s="184">
        <v>1985</v>
      </c>
      <c r="AA482" s="182">
        <v>2155</v>
      </c>
      <c r="AB482" s="156">
        <f t="shared" si="8438"/>
        <v>12324</v>
      </c>
      <c r="AC482" s="157">
        <f t="shared" si="8439"/>
        <v>12169</v>
      </c>
      <c r="AE482" s="235" t="str">
        <f>$AE$17</f>
        <v>17:00 - 17:59</v>
      </c>
      <c r="AF482" s="125">
        <f t="shared" ref="AF482:AU483" si="8630">SUMIF($A$9:$A$32,$AE482,B$474:B$497)</f>
        <v>1622</v>
      </c>
      <c r="AG482" s="172">
        <f t="shared" si="8630"/>
        <v>1387</v>
      </c>
      <c r="AH482" s="126">
        <f t="shared" si="8630"/>
        <v>452</v>
      </c>
      <c r="AI482" s="166">
        <f t="shared" si="8630"/>
        <v>500</v>
      </c>
      <c r="AJ482" s="125">
        <f t="shared" si="8630"/>
        <v>1095</v>
      </c>
      <c r="AK482" s="127">
        <f t="shared" si="8630"/>
        <v>1029</v>
      </c>
      <c r="AL482" s="126">
        <f t="shared" si="8630"/>
        <v>2187</v>
      </c>
      <c r="AM482" s="166">
        <f t="shared" si="8630"/>
        <v>2381</v>
      </c>
      <c r="AN482" s="125">
        <f t="shared" si="8630"/>
        <v>208</v>
      </c>
      <c r="AO482" s="127">
        <f t="shared" si="8630"/>
        <v>157</v>
      </c>
      <c r="AP482" s="126">
        <f t="shared" si="8630"/>
        <v>910</v>
      </c>
      <c r="AQ482" s="125">
        <f t="shared" si="8630"/>
        <v>636</v>
      </c>
      <c r="AR482" s="165">
        <f t="shared" si="8630"/>
        <v>2031</v>
      </c>
      <c r="AS482" s="167">
        <f t="shared" si="8630"/>
        <v>1772</v>
      </c>
      <c r="AT482" s="125">
        <f t="shared" si="8630"/>
        <v>841</v>
      </c>
      <c r="AU482" s="127">
        <f t="shared" si="8630"/>
        <v>1091</v>
      </c>
      <c r="AV482" s="126">
        <f t="shared" ref="AP482:BE483" si="8631">SUMIF($A$9:$A$32,$AE482,R$474:R$497)</f>
        <v>1115</v>
      </c>
      <c r="AW482" s="166">
        <f t="shared" si="8631"/>
        <v>1613</v>
      </c>
      <c r="AX482" s="125">
        <f t="shared" si="8631"/>
        <v>159</v>
      </c>
      <c r="AY482" s="127">
        <f t="shared" si="8631"/>
        <v>212</v>
      </c>
      <c r="AZ482" s="126">
        <f t="shared" si="8631"/>
        <v>1188</v>
      </c>
      <c r="BA482" s="166">
        <f t="shared" si="8631"/>
        <v>1302</v>
      </c>
      <c r="BB482" s="125">
        <f t="shared" si="8631"/>
        <v>799</v>
      </c>
      <c r="BC482" s="127">
        <f t="shared" si="8631"/>
        <v>523</v>
      </c>
      <c r="BD482" s="170">
        <f t="shared" si="8631"/>
        <v>2605</v>
      </c>
      <c r="BE482" s="171">
        <f t="shared" si="8631"/>
        <v>2372</v>
      </c>
      <c r="BF482" s="156">
        <f>AF482+AH482+AJ482+AL482+AN482+AP482+AR482+AT482+AV482+AX482+AZ482+BB482+BD482</f>
        <v>15212</v>
      </c>
      <c r="BG482" s="157">
        <f>AG482+AI482+AK482+AM482+AO482+AQ482+AS482+AU482+AW482+AY482+BA482+BC482+BE482</f>
        <v>14975</v>
      </c>
      <c r="BI482" s="145" t="s">
        <v>24</v>
      </c>
      <c r="BJ482" s="128">
        <f>B482/B498</f>
        <v>6.1405871263129547E-2</v>
      </c>
      <c r="BK482" s="129">
        <f t="shared" ref="BK482" si="8632">C482/C498</f>
        <v>6.8250250920040154E-2</v>
      </c>
      <c r="BL482" s="130">
        <f t="shared" ref="BL482" si="8633">D482/D498</f>
        <v>5.8116232464929862E-2</v>
      </c>
      <c r="BM482" s="131">
        <f t="shared" ref="BM482" si="8634">E482/E498</f>
        <v>5.0525120635821742E-2</v>
      </c>
      <c r="BN482" s="128">
        <f t="shared" ref="BN482" si="8635">F482/F498</f>
        <v>6.6789799809342229E-2</v>
      </c>
      <c r="BO482" s="129">
        <f t="shared" ref="BO482" si="8636">G482/G498</f>
        <v>3.9203570202540339E-2</v>
      </c>
      <c r="BP482" s="130">
        <f t="shared" ref="BP482" si="8637">H482/H498</f>
        <v>6.7561359758498488E-2</v>
      </c>
      <c r="BQ482" s="131">
        <f t="shared" ref="BQ482" si="8638">I482/I498</f>
        <v>5.0306226050502736E-2</v>
      </c>
      <c r="BR482" s="128">
        <f t="shared" ref="BR482" si="8639">J482/J498</f>
        <v>4.7705753823743625E-2</v>
      </c>
      <c r="BS482" s="129">
        <f t="shared" ref="BS482" si="8640">K482/K498</f>
        <v>7.4832107451231214E-2</v>
      </c>
      <c r="BT482" s="130">
        <f t="shared" ref="BT482" si="8641">L482/L498</f>
        <v>4.1080472706809229E-2</v>
      </c>
      <c r="BU482" s="128">
        <f t="shared" ref="BU482" si="8642">M482/M498</f>
        <v>8.0367098378934729E-2</v>
      </c>
      <c r="BV482" s="132">
        <f t="shared" ref="BV482" si="8643">N482/N498</f>
        <v>5.278710053990953E-2</v>
      </c>
      <c r="BW482" s="133">
        <f t="shared" ref="BW482" si="8644">O482/O498</f>
        <v>6.6503184247126854E-2</v>
      </c>
      <c r="BX482" s="128">
        <f t="shared" ref="BX482" si="8645">P482/P498</f>
        <v>6.9717421938737673E-2</v>
      </c>
      <c r="BY482" s="129">
        <f t="shared" ref="BY482" si="8646">Q482/Q498</f>
        <v>4.0817843866171002E-2</v>
      </c>
      <c r="BZ482" s="130">
        <f t="shared" ref="BZ482" si="8647">R482/R498</f>
        <v>7.4488802336903609E-2</v>
      </c>
      <c r="CA482" s="131">
        <f t="shared" ref="CA482" si="8648">S482/S498</f>
        <v>5.3453390933222295E-2</v>
      </c>
      <c r="CB482" s="128">
        <f t="shared" ref="CB482" si="8649">T482/T498</f>
        <v>4.5719844357976651E-2</v>
      </c>
      <c r="CC482" s="129">
        <f t="shared" ref="CC482" si="8650">U482/U498</f>
        <v>5.0115651503469548E-2</v>
      </c>
      <c r="CD482" s="130">
        <f t="shared" ref="CD482" si="8651">V482/V498</f>
        <v>3.6665272549839679E-2</v>
      </c>
      <c r="CE482" s="131">
        <f t="shared" ref="CE482" si="8652">W482/W498</f>
        <v>7.497018231385244E-2</v>
      </c>
      <c r="CF482" s="128">
        <f t="shared" ref="CF482" si="8653">X482/X498</f>
        <v>5.9771780474551714E-2</v>
      </c>
      <c r="CG482" s="129">
        <f t="shared" ref="CG482" si="8654">Y482/Y498</f>
        <v>5.0240770465489568E-2</v>
      </c>
      <c r="CH482" s="130">
        <f t="shared" ref="CH482" si="8655">Z482/Z498</f>
        <v>6.0744231593120757E-2</v>
      </c>
      <c r="CI482" s="128">
        <f t="shared" ref="CI482" si="8656">AA482/AA498</f>
        <v>6.4355252941527802E-2</v>
      </c>
      <c r="CJ482" s="134">
        <f t="shared" ref="CJ482" si="8657">AB482/AB498</f>
        <v>5.9906086855076271E-2</v>
      </c>
      <c r="CK482" s="135">
        <f t="shared" ref="CK482" si="8658">AC482/AC498</f>
        <v>5.9428811423771523E-2</v>
      </c>
    </row>
    <row r="483" spans="1:89" x14ac:dyDescent="0.2">
      <c r="A483" s="136" t="s">
        <v>25</v>
      </c>
      <c r="B483" s="192">
        <v>1085</v>
      </c>
      <c r="C483" s="176">
        <v>1317</v>
      </c>
      <c r="D483" s="177">
        <v>477</v>
      </c>
      <c r="E483" s="178">
        <v>364</v>
      </c>
      <c r="F483" s="175">
        <v>1073</v>
      </c>
      <c r="G483" s="179">
        <v>631</v>
      </c>
      <c r="H483" s="177">
        <v>2104</v>
      </c>
      <c r="I483" s="178">
        <v>1667</v>
      </c>
      <c r="J483" s="175">
        <v>162</v>
      </c>
      <c r="K483" s="176">
        <v>161</v>
      </c>
      <c r="L483" s="177">
        <v>429</v>
      </c>
      <c r="M483" s="175">
        <v>1173</v>
      </c>
      <c r="N483" s="180">
        <v>1502</v>
      </c>
      <c r="O483" s="193">
        <v>1566</v>
      </c>
      <c r="P483" s="175">
        <v>958</v>
      </c>
      <c r="Q483" s="176">
        <v>595</v>
      </c>
      <c r="R483" s="177">
        <v>1309</v>
      </c>
      <c r="S483" s="178">
        <v>906</v>
      </c>
      <c r="T483" s="184">
        <v>87</v>
      </c>
      <c r="U483" s="175">
        <v>136</v>
      </c>
      <c r="V483" s="177">
        <v>642</v>
      </c>
      <c r="W483" s="194">
        <v>1306</v>
      </c>
      <c r="X483" s="175">
        <v>688</v>
      </c>
      <c r="Y483" s="179">
        <v>313</v>
      </c>
      <c r="Z483" s="177">
        <v>2046</v>
      </c>
      <c r="AA483" s="175">
        <v>2021</v>
      </c>
      <c r="AB483" s="156">
        <f t="shared" si="8438"/>
        <v>12562</v>
      </c>
      <c r="AC483" s="157">
        <f t="shared" si="8439"/>
        <v>12156</v>
      </c>
      <c r="AE483" s="237" t="str">
        <f>$AE$18</f>
        <v>18:00 - 18:59</v>
      </c>
      <c r="AF483" s="125">
        <f t="shared" si="8630"/>
        <v>1626</v>
      </c>
      <c r="AG483" s="176">
        <f t="shared" si="8630"/>
        <v>1281</v>
      </c>
      <c r="AH483" s="177">
        <f t="shared" si="8630"/>
        <v>432</v>
      </c>
      <c r="AI483" s="178">
        <f t="shared" si="8630"/>
        <v>589</v>
      </c>
      <c r="AJ483" s="238">
        <f t="shared" si="8630"/>
        <v>1009</v>
      </c>
      <c r="AK483" s="179">
        <f t="shared" si="8630"/>
        <v>1155</v>
      </c>
      <c r="AL483" s="177">
        <f t="shared" si="8630"/>
        <v>2092</v>
      </c>
      <c r="AM483" s="178">
        <f t="shared" si="8630"/>
        <v>2348</v>
      </c>
      <c r="AN483" s="238">
        <f t="shared" si="8630"/>
        <v>278</v>
      </c>
      <c r="AO483" s="179">
        <f t="shared" si="8630"/>
        <v>156</v>
      </c>
      <c r="AP483" s="177">
        <f t="shared" si="8631"/>
        <v>1097</v>
      </c>
      <c r="AQ483" s="238">
        <f t="shared" si="8631"/>
        <v>556</v>
      </c>
      <c r="AR483" s="180">
        <f t="shared" si="8631"/>
        <v>1969</v>
      </c>
      <c r="AS483" s="181">
        <f t="shared" si="8631"/>
        <v>1892</v>
      </c>
      <c r="AT483" s="238">
        <f t="shared" si="8631"/>
        <v>806</v>
      </c>
      <c r="AU483" s="179">
        <f t="shared" si="8631"/>
        <v>1207</v>
      </c>
      <c r="AV483" s="177">
        <f t="shared" si="8631"/>
        <v>971</v>
      </c>
      <c r="AW483" s="178">
        <f t="shared" si="8631"/>
        <v>1711</v>
      </c>
      <c r="AX483" s="238">
        <f t="shared" si="8631"/>
        <v>167</v>
      </c>
      <c r="AY483" s="179">
        <f t="shared" si="8631"/>
        <v>189</v>
      </c>
      <c r="AZ483" s="177">
        <f t="shared" si="8631"/>
        <v>1340</v>
      </c>
      <c r="BA483" s="178">
        <f t="shared" si="8631"/>
        <v>1060</v>
      </c>
      <c r="BB483" s="238">
        <f t="shared" si="8631"/>
        <v>731</v>
      </c>
      <c r="BC483" s="179">
        <f t="shared" si="8631"/>
        <v>460</v>
      </c>
      <c r="BD483" s="177">
        <f t="shared" si="8631"/>
        <v>2465</v>
      </c>
      <c r="BE483" s="238">
        <f t="shared" si="8631"/>
        <v>2295</v>
      </c>
      <c r="BF483" s="158">
        <f>SUM(AF483,AH483,AJ483,AL483,AN483,AP483,AR483,AT483,AV483,AX483,AZ483,BB483,BD483)</f>
        <v>14983</v>
      </c>
      <c r="BG483" s="159">
        <f>SUM(AG483,AI483,AK483,AM483,AO483,AQ483,AS483,AU483,AW483,AY483,BA483,BC483,BE483)</f>
        <v>14899</v>
      </c>
      <c r="BI483" s="136" t="s">
        <v>25</v>
      </c>
      <c r="BJ483" s="128">
        <f>B483/B498</f>
        <v>5.844330729868031E-2</v>
      </c>
      <c r="BK483" s="129">
        <f t="shared" ref="BK483" si="8659">C483/C498</f>
        <v>7.3435931749749078E-2</v>
      </c>
      <c r="BL483" s="130">
        <f t="shared" ref="BL483" si="8660">D483/D498</f>
        <v>6.8279415974806759E-2</v>
      </c>
      <c r="BM483" s="131">
        <f t="shared" ref="BM483" si="8661">E483/E498</f>
        <v>5.1660516605166053E-2</v>
      </c>
      <c r="BN483" s="128">
        <f t="shared" ref="BN483" si="8662">F483/F498</f>
        <v>6.3929933269780748E-2</v>
      </c>
      <c r="BO483" s="129">
        <f t="shared" ref="BO483" si="8663">G483/G498</f>
        <v>4.3323034672159283E-2</v>
      </c>
      <c r="BP483" s="130">
        <f t="shared" ref="BP483" si="8664">H483/H498</f>
        <v>6.9037931487071796E-2</v>
      </c>
      <c r="BQ483" s="131">
        <f t="shared" ref="BQ483" si="8665">I483/I498</f>
        <v>5.4596665902466181E-2</v>
      </c>
      <c r="BR483" s="128">
        <f t="shared" ref="BR483" si="8666">J483/J498</f>
        <v>5.8994901675163872E-2</v>
      </c>
      <c r="BS483" s="129">
        <f t="shared" ref="BS483" si="8667">K483/K498</f>
        <v>5.1487048289094978E-2</v>
      </c>
      <c r="BT483" s="130">
        <f t="shared" ref="BT483" si="8668">L483/L498</f>
        <v>4.0236353404614518E-2</v>
      </c>
      <c r="BU483" s="128">
        <f t="shared" ref="BU483" si="8669">M483/M498</f>
        <v>0.10060897160991508</v>
      </c>
      <c r="BV483" s="132">
        <f t="shared" ref="BV483" si="8670">N483/N498</f>
        <v>5.4793521085655918E-2</v>
      </c>
      <c r="BW483" s="133">
        <f t="shared" ref="BW483" si="8671">O483/O498</f>
        <v>5.7316448283434594E-2</v>
      </c>
      <c r="BX483" s="128">
        <f t="shared" ref="BX483" si="8672">P483/P498</f>
        <v>7.1052436401394345E-2</v>
      </c>
      <c r="BY483" s="129">
        <f t="shared" ref="BY483" si="8673">Q483/Q498</f>
        <v>4.4237918215613382E-2</v>
      </c>
      <c r="BZ483" s="130">
        <f t="shared" ref="BZ483" si="8674">R483/R498</f>
        <v>7.0810342962241701E-2</v>
      </c>
      <c r="CA483" s="131">
        <f t="shared" ref="CA483" si="8675">S483/S498</f>
        <v>4.7155571748295426E-2</v>
      </c>
      <c r="CB483" s="128">
        <f t="shared" ref="CB483" si="8676">T483/T498</f>
        <v>4.2315175097276267E-2</v>
      </c>
      <c r="CC483" s="129">
        <f t="shared" ref="CC483" si="8677">U483/U498</f>
        <v>5.2428681572860444E-2</v>
      </c>
      <c r="CD483" s="130">
        <f t="shared" ref="CD483" si="8678">V483/V498</f>
        <v>4.4751150146382264E-2</v>
      </c>
      <c r="CE483" s="131">
        <f t="shared" ref="CE483" si="8679">W483/W498</f>
        <v>7.4175044016584313E-2</v>
      </c>
      <c r="CF483" s="128">
        <f t="shared" ref="CF483" si="8680">X483/X498</f>
        <v>6.2307552979532693E-2</v>
      </c>
      <c r="CG483" s="129">
        <f t="shared" ref="CG483" si="8681">Y483/Y498</f>
        <v>5.0240770465489568E-2</v>
      </c>
      <c r="CH483" s="130">
        <f t="shared" ref="CH483" si="8682">Z483/Z498</f>
        <v>6.2610930901523962E-2</v>
      </c>
      <c r="CI483" s="128">
        <f t="shared" ref="CI483" si="8683">AA483/AA498</f>
        <v>6.0353580600848118E-2</v>
      </c>
      <c r="CJ483" s="134">
        <f t="shared" ref="CJ483" si="8684">AB483/AB498</f>
        <v>6.1062987915730935E-2</v>
      </c>
      <c r="CK483" s="135">
        <f t="shared" ref="CK483" si="8685">AC483/AC498</f>
        <v>5.9365324321420547E-2</v>
      </c>
    </row>
    <row r="484" spans="1:89" ht="13.5" thickBot="1" x14ac:dyDescent="0.25">
      <c r="A484" s="145" t="s">
        <v>26</v>
      </c>
      <c r="B484" s="189">
        <v>1094</v>
      </c>
      <c r="C484" s="183">
        <v>1195</v>
      </c>
      <c r="D484" s="184">
        <v>443</v>
      </c>
      <c r="E484" s="185">
        <v>396</v>
      </c>
      <c r="F484" s="182">
        <v>860</v>
      </c>
      <c r="G484" s="186">
        <v>679</v>
      </c>
      <c r="H484" s="184">
        <v>1915</v>
      </c>
      <c r="I484" s="185">
        <v>1802</v>
      </c>
      <c r="J484" s="182">
        <v>140</v>
      </c>
      <c r="K484" s="183">
        <v>178</v>
      </c>
      <c r="L484" s="184">
        <v>468</v>
      </c>
      <c r="M484" s="182">
        <v>801</v>
      </c>
      <c r="N484" s="187">
        <v>1564</v>
      </c>
      <c r="O484" s="190">
        <v>1556</v>
      </c>
      <c r="P484" s="182">
        <v>1014</v>
      </c>
      <c r="Q484" s="183">
        <v>596</v>
      </c>
      <c r="R484" s="184">
        <v>1196</v>
      </c>
      <c r="S484" s="185">
        <v>932</v>
      </c>
      <c r="T484" s="182">
        <v>101</v>
      </c>
      <c r="U484" s="186">
        <v>124</v>
      </c>
      <c r="V484" s="184">
        <v>676</v>
      </c>
      <c r="W484" s="191">
        <v>1181</v>
      </c>
      <c r="X484" s="182">
        <v>688</v>
      </c>
      <c r="Y484" s="186">
        <v>308</v>
      </c>
      <c r="Z484" s="184">
        <v>1983</v>
      </c>
      <c r="AA484" s="182">
        <v>2398</v>
      </c>
      <c r="AB484" s="156">
        <f t="shared" si="8438"/>
        <v>12142</v>
      </c>
      <c r="AC484" s="157">
        <f t="shared" si="8439"/>
        <v>12146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5.8928090492862913E-2</v>
      </c>
      <c r="BK484" s="129">
        <f t="shared" ref="BK484" si="8686">C484/C498</f>
        <v>6.663321066131371E-2</v>
      </c>
      <c r="BL484" s="130">
        <f t="shared" ref="BL484" si="8687">D484/D498</f>
        <v>6.3412539364443174E-2</v>
      </c>
      <c r="BM484" s="131">
        <f t="shared" ref="BM484" si="8688">E484/E498</f>
        <v>5.6202100482543288E-2</v>
      </c>
      <c r="BN484" s="128">
        <f t="shared" ref="BN484" si="8689">F484/F498</f>
        <v>5.1239275500476647E-2</v>
      </c>
      <c r="BO484" s="129">
        <f t="shared" ref="BO484" si="8690">G484/G498</f>
        <v>4.6618606247854445E-2</v>
      </c>
      <c r="BP484" s="130">
        <f t="shared" ref="BP484" si="8691">H484/H498</f>
        <v>6.2836330227063919E-2</v>
      </c>
      <c r="BQ484" s="131">
        <f t="shared" ref="BQ484" si="8692">I484/I498</f>
        <v>5.9018111551436152E-2</v>
      </c>
      <c r="BR484" s="128">
        <f t="shared" ref="BR484" si="8693">J484/J498</f>
        <v>5.0983248361252731E-2</v>
      </c>
      <c r="BS484" s="129">
        <f t="shared" ref="BS484" si="8694">K484/K498</f>
        <v>5.6923568915893827E-2</v>
      </c>
      <c r="BT484" s="130">
        <f t="shared" ref="BT484" si="8695">L484/L498</f>
        <v>4.3894203714124932E-2</v>
      </c>
      <c r="BU484" s="128">
        <f t="shared" ref="BU484" si="8696">M484/M498</f>
        <v>6.8702290076335881E-2</v>
      </c>
      <c r="BV484" s="132">
        <f t="shared" ref="BV484" si="8697">N484/N498</f>
        <v>5.7055304246315483E-2</v>
      </c>
      <c r="BW484" s="133">
        <f t="shared" ref="BW484" si="8698">O484/O498</f>
        <v>5.6950442866554422E-2</v>
      </c>
      <c r="BX484" s="128">
        <f t="shared" ref="BX484" si="8699">P484/P498</f>
        <v>7.5205814729659565E-2</v>
      </c>
      <c r="BY484" s="129">
        <f t="shared" ref="BY484" si="8700">Q484/Q498</f>
        <v>4.4312267657992566E-2</v>
      </c>
      <c r="BZ484" s="130">
        <f t="shared" ref="BZ484" si="8701">R484/R498</f>
        <v>6.4697609001406475E-2</v>
      </c>
      <c r="CA484" s="131">
        <f t="shared" ref="CA484" si="8702">S484/S498</f>
        <v>4.8508822151668143E-2</v>
      </c>
      <c r="CB484" s="128">
        <f t="shared" ref="CB484" si="8703">T484/T498</f>
        <v>4.9124513618677042E-2</v>
      </c>
      <c r="CC484" s="129">
        <f t="shared" ref="CC484" si="8704">U484/U498</f>
        <v>4.7802621434078645E-2</v>
      </c>
      <c r="CD484" s="130">
        <f t="shared" ref="CD484" si="8705">V484/V498</f>
        <v>4.7121148752265439E-2</v>
      </c>
      <c r="CE484" s="131">
        <f t="shared" ref="CE484" si="8706">W484/W498</f>
        <v>6.7075594933833138E-2</v>
      </c>
      <c r="CF484" s="128">
        <f t="shared" ref="CF484" si="8707">X484/X498</f>
        <v>6.2307552979532693E-2</v>
      </c>
      <c r="CG484" s="129">
        <f t="shared" ref="CG484" si="8708">Y484/Y498</f>
        <v>4.9438202247191011E-2</v>
      </c>
      <c r="CH484" s="130">
        <f t="shared" ref="CH484" si="8709">Z484/Z498</f>
        <v>6.0683028337107536E-2</v>
      </c>
      <c r="CI484" s="128">
        <f t="shared" ref="CI484" si="8710">AA484/AA498</f>
        <v>7.1612016962312605E-2</v>
      </c>
      <c r="CJ484" s="134">
        <f t="shared" ref="CJ484" si="8711">AB484/AB498</f>
        <v>5.9021397808693282E-2</v>
      </c>
      <c r="CK484" s="135">
        <f t="shared" ref="CK484" si="8712">AC484/AC498</f>
        <v>5.9316488088842871E-2</v>
      </c>
    </row>
    <row r="485" spans="1:89" ht="14.25" thickTop="1" thickBot="1" x14ac:dyDescent="0.25">
      <c r="A485" s="136" t="s">
        <v>27</v>
      </c>
      <c r="B485" s="192">
        <v>1236</v>
      </c>
      <c r="C485" s="176">
        <v>1243</v>
      </c>
      <c r="D485" s="177">
        <v>487</v>
      </c>
      <c r="E485" s="178">
        <v>408</v>
      </c>
      <c r="F485" s="175">
        <v>961</v>
      </c>
      <c r="G485" s="179">
        <v>638</v>
      </c>
      <c r="H485" s="177">
        <v>1943</v>
      </c>
      <c r="I485" s="178">
        <v>1754</v>
      </c>
      <c r="J485" s="175">
        <v>135</v>
      </c>
      <c r="K485" s="176">
        <v>199</v>
      </c>
      <c r="L485" s="177">
        <v>507</v>
      </c>
      <c r="M485" s="175">
        <v>761</v>
      </c>
      <c r="N485" s="180">
        <v>1566</v>
      </c>
      <c r="O485" s="193">
        <v>1592</v>
      </c>
      <c r="P485" s="175">
        <v>955</v>
      </c>
      <c r="Q485" s="176">
        <v>745</v>
      </c>
      <c r="R485" s="177">
        <v>1367</v>
      </c>
      <c r="S485" s="178">
        <v>1340</v>
      </c>
      <c r="T485" s="175">
        <v>104</v>
      </c>
      <c r="U485" s="179">
        <v>110</v>
      </c>
      <c r="V485" s="177">
        <v>884</v>
      </c>
      <c r="W485" s="194">
        <v>1118</v>
      </c>
      <c r="X485" s="175">
        <v>649</v>
      </c>
      <c r="Y485" s="179">
        <v>338</v>
      </c>
      <c r="Z485" s="177">
        <v>2182</v>
      </c>
      <c r="AA485" s="175">
        <v>2289</v>
      </c>
      <c r="AB485" s="156">
        <f t="shared" si="8438"/>
        <v>12976</v>
      </c>
      <c r="AC485" s="157">
        <f t="shared" si="8439"/>
        <v>12535</v>
      </c>
      <c r="AE485" s="229" t="s">
        <v>13</v>
      </c>
      <c r="AF485" s="20">
        <f t="shared" ref="AF485:BG485" si="8713">SUM(AF482:AF484)</f>
        <v>3248</v>
      </c>
      <c r="AG485" s="21">
        <f t="shared" si="8713"/>
        <v>2668</v>
      </c>
      <c r="AH485" s="20">
        <f t="shared" si="8713"/>
        <v>884</v>
      </c>
      <c r="AI485" s="21">
        <f t="shared" si="8713"/>
        <v>1089</v>
      </c>
      <c r="AJ485" s="20">
        <f t="shared" si="8713"/>
        <v>2104</v>
      </c>
      <c r="AK485" s="21">
        <f t="shared" si="8713"/>
        <v>2184</v>
      </c>
      <c r="AL485" s="20">
        <f t="shared" si="8713"/>
        <v>4279</v>
      </c>
      <c r="AM485" s="21">
        <f t="shared" si="8713"/>
        <v>4729</v>
      </c>
      <c r="AN485" s="20">
        <f t="shared" si="8713"/>
        <v>486</v>
      </c>
      <c r="AO485" s="21">
        <f t="shared" si="8713"/>
        <v>313</v>
      </c>
      <c r="AP485" s="20">
        <f t="shared" si="8713"/>
        <v>2007</v>
      </c>
      <c r="AQ485" s="21">
        <f t="shared" si="8713"/>
        <v>1192</v>
      </c>
      <c r="AR485" s="20">
        <f t="shared" si="8713"/>
        <v>4000</v>
      </c>
      <c r="AS485" s="21">
        <f t="shared" si="8713"/>
        <v>3664</v>
      </c>
      <c r="AT485" s="20">
        <f t="shared" si="8713"/>
        <v>1647</v>
      </c>
      <c r="AU485" s="21">
        <f t="shared" si="8713"/>
        <v>2298</v>
      </c>
      <c r="AV485" s="20">
        <f t="shared" si="8713"/>
        <v>2086</v>
      </c>
      <c r="AW485" s="21">
        <f t="shared" si="8713"/>
        <v>3324</v>
      </c>
      <c r="AX485" s="20">
        <f t="shared" si="8713"/>
        <v>326</v>
      </c>
      <c r="AY485" s="21">
        <f t="shared" si="8713"/>
        <v>401</v>
      </c>
      <c r="AZ485" s="20">
        <f t="shared" si="8713"/>
        <v>2528</v>
      </c>
      <c r="BA485" s="21">
        <f t="shared" si="8713"/>
        <v>2362</v>
      </c>
      <c r="BB485" s="20">
        <f t="shared" si="8713"/>
        <v>1530</v>
      </c>
      <c r="BC485" s="21">
        <f t="shared" si="8713"/>
        <v>983</v>
      </c>
      <c r="BD485" s="20">
        <f t="shared" si="8713"/>
        <v>5070</v>
      </c>
      <c r="BE485" s="21">
        <f t="shared" si="8713"/>
        <v>4667</v>
      </c>
      <c r="BF485" s="160">
        <f t="shared" si="8713"/>
        <v>30195</v>
      </c>
      <c r="BG485" s="161">
        <f t="shared" si="8713"/>
        <v>29874</v>
      </c>
      <c r="BI485" s="136" t="s">
        <v>27</v>
      </c>
      <c r="BJ485" s="128">
        <f>B485/B498</f>
        <v>6.657689200107729E-2</v>
      </c>
      <c r="BK485" s="129">
        <f t="shared" ref="BK485" si="8714">C485/C498</f>
        <v>6.9309691089550568E-2</v>
      </c>
      <c r="BL485" s="130">
        <f t="shared" ref="BL485" si="8715">D485/D498</f>
        <v>6.9710850271972519E-2</v>
      </c>
      <c r="BM485" s="131">
        <f t="shared" ref="BM485" si="8716">E485/E498</f>
        <v>5.7905194436559747E-2</v>
      </c>
      <c r="BN485" s="128">
        <f t="shared" ref="BN485" si="8717">F485/F498</f>
        <v>5.7256911344137275E-2</v>
      </c>
      <c r="BO485" s="129">
        <f t="shared" ref="BO485" si="8718">G485/G498</f>
        <v>4.3803638860281498E-2</v>
      </c>
      <c r="BP485" s="130">
        <f t="shared" ref="BP485" si="8719">H485/H498</f>
        <v>6.3755085969287306E-2</v>
      </c>
      <c r="BQ485" s="131">
        <f t="shared" ref="BQ485" si="8720">I485/I498</f>
        <v>5.7446041987357942E-2</v>
      </c>
      <c r="BR485" s="128">
        <f t="shared" ref="BR485" si="8721">J485/J498</f>
        <v>4.9162418062636562E-2</v>
      </c>
      <c r="BS485" s="129">
        <f t="shared" ref="BS485" si="8722">K485/K498</f>
        <v>6.363927086664535E-2</v>
      </c>
      <c r="BT485" s="130">
        <f t="shared" ref="BT485" si="8723">L485/L498</f>
        <v>4.755205402363534E-2</v>
      </c>
      <c r="BU485" s="128">
        <f t="shared" ref="BU485" si="8724">M485/M498</f>
        <v>6.5271464104983273E-2</v>
      </c>
      <c r="BV485" s="132">
        <f t="shared" ref="BV485" si="8725">N485/N498</f>
        <v>5.7128264993433535E-2</v>
      </c>
      <c r="BW485" s="133">
        <f t="shared" ref="BW485" si="8726">O485/O498</f>
        <v>5.8268062367323036E-2</v>
      </c>
      <c r="BX485" s="128">
        <f t="shared" ref="BX485" si="8727">P485/P498</f>
        <v>7.0829933990951569E-2</v>
      </c>
      <c r="BY485" s="129">
        <f t="shared" ref="BY485" si="8728">Q485/Q498</f>
        <v>5.5390334572490707E-2</v>
      </c>
      <c r="BZ485" s="130">
        <f t="shared" ref="BZ485" si="8729">R485/R498</f>
        <v>7.3947852428865091E-2</v>
      </c>
      <c r="CA485" s="131">
        <f t="shared" ref="CA485" si="8730">S485/S498</f>
        <v>6.9744443866132308E-2</v>
      </c>
      <c r="CB485" s="128">
        <f t="shared" ref="CB485" si="8731">T485/T498</f>
        <v>5.0583657587548639E-2</v>
      </c>
      <c r="CC485" s="129">
        <f t="shared" ref="CC485" si="8732">U485/U498</f>
        <v>4.2405551272166539E-2</v>
      </c>
      <c r="CD485" s="130">
        <f t="shared" ref="CD485" si="8733">V485/V498</f>
        <v>6.1619963752962498E-2</v>
      </c>
      <c r="CE485" s="131">
        <f t="shared" ref="CE485" si="8734">W485/W498</f>
        <v>6.3497472596126536E-2</v>
      </c>
      <c r="CF485" s="128">
        <f t="shared" ref="CF485" si="8735">X485/X498</f>
        <v>5.8775584133309182E-2</v>
      </c>
      <c r="CG485" s="129">
        <f t="shared" ref="CG485" si="8736">Y485/Y498</f>
        <v>5.4253611556982342E-2</v>
      </c>
      <c r="CH485" s="130">
        <f t="shared" ref="CH485" si="8737">Z485/Z498</f>
        <v>6.6772752310422914E-2</v>
      </c>
      <c r="CI485" s="128">
        <f t="shared" ref="CI485" si="8738">AA485/AA498</f>
        <v>6.8356925282207492E-2</v>
      </c>
      <c r="CJ485" s="134">
        <f t="shared" ref="CJ485" si="8739">AB485/AB498</f>
        <v>6.3075412449810908E-2</v>
      </c>
      <c r="CK485" s="135">
        <f t="shared" ref="CK485" si="8740">AC485/AC498</f>
        <v>6.1216217536114392E-2</v>
      </c>
    </row>
    <row r="486" spans="1:89" ht="13.5" thickTop="1" x14ac:dyDescent="0.2">
      <c r="A486" s="145" t="s">
        <v>28</v>
      </c>
      <c r="B486" s="189">
        <v>1377</v>
      </c>
      <c r="C486" s="183">
        <v>1336</v>
      </c>
      <c r="D486" s="184">
        <v>496</v>
      </c>
      <c r="E486" s="185">
        <v>493</v>
      </c>
      <c r="F486" s="182">
        <v>866</v>
      </c>
      <c r="G486" s="186">
        <v>1079</v>
      </c>
      <c r="H486" s="184">
        <v>2031</v>
      </c>
      <c r="I486" s="185">
        <v>2377</v>
      </c>
      <c r="J486" s="182">
        <v>201</v>
      </c>
      <c r="K486" s="183">
        <v>175</v>
      </c>
      <c r="L486" s="184">
        <v>862</v>
      </c>
      <c r="M486" s="182">
        <v>695</v>
      </c>
      <c r="N486" s="187">
        <v>1836</v>
      </c>
      <c r="O486" s="190">
        <v>1643</v>
      </c>
      <c r="P486" s="182">
        <v>1031</v>
      </c>
      <c r="Q486" s="183">
        <v>841</v>
      </c>
      <c r="R486" s="184">
        <v>1338</v>
      </c>
      <c r="S486" s="185">
        <v>1202</v>
      </c>
      <c r="T486" s="182">
        <v>137</v>
      </c>
      <c r="U486" s="186">
        <v>94</v>
      </c>
      <c r="V486" s="184">
        <v>1117</v>
      </c>
      <c r="W486" s="191">
        <v>1113</v>
      </c>
      <c r="X486" s="182">
        <v>792</v>
      </c>
      <c r="Y486" s="186">
        <v>356</v>
      </c>
      <c r="Z486" s="184">
        <v>2362</v>
      </c>
      <c r="AA486" s="182">
        <v>2658</v>
      </c>
      <c r="AB486" s="156">
        <f t="shared" si="8438"/>
        <v>14446</v>
      </c>
      <c r="AC486" s="157">
        <f t="shared" si="8439"/>
        <v>14062</v>
      </c>
      <c r="BI486" s="145" t="s">
        <v>28</v>
      </c>
      <c r="BJ486" s="128">
        <f>B486/B498</f>
        <v>7.4171828709938062E-2</v>
      </c>
      <c r="BK486" s="129">
        <f t="shared" ref="BK486" si="8741">C486/C498</f>
        <v>7.4495371919259507E-2</v>
      </c>
      <c r="BL486" s="130">
        <f t="shared" ref="BL486" si="8742">D486/D498</f>
        <v>7.0999141139421698E-2</v>
      </c>
      <c r="BM486" s="131">
        <f t="shared" ref="BM486" si="8743">E486/E498</f>
        <v>6.9968776610843025E-2</v>
      </c>
      <c r="BN486" s="128">
        <f t="shared" ref="BN486" si="8744">F486/F498</f>
        <v>5.1596758817921827E-2</v>
      </c>
      <c r="BO486" s="129">
        <f t="shared" ref="BO486" si="8745">G486/G498</f>
        <v>7.4081702711980779E-2</v>
      </c>
      <c r="BP486" s="130">
        <f t="shared" ref="BP486" si="8746">H486/H498</f>
        <v>6.66426040162751E-2</v>
      </c>
      <c r="BQ486" s="131">
        <f t="shared" ref="BQ486" si="8747">I486/I498</f>
        <v>7.7850194871123046E-2</v>
      </c>
      <c r="BR486" s="128">
        <f t="shared" ref="BR486" si="8748">J486/J498</f>
        <v>7.3197378004369998E-2</v>
      </c>
      <c r="BS486" s="129">
        <f t="shared" ref="BS486" si="8749">K486/K498</f>
        <v>5.5964182922929324E-2</v>
      </c>
      <c r="BT486" s="130">
        <f t="shared" ref="BT486" si="8750">L486/L498</f>
        <v>8.0847870943537792E-2</v>
      </c>
      <c r="BU486" s="128">
        <f t="shared" ref="BU486" si="8751">M486/M498</f>
        <v>5.9610601252251483E-2</v>
      </c>
      <c r="BV486" s="132">
        <f t="shared" ref="BV486" si="8752">N486/N498</f>
        <v>6.6977965854370353E-2</v>
      </c>
      <c r="BW486" s="133">
        <f t="shared" ref="BW486" si="8753">O486/O498</f>
        <v>6.0134689993411899E-2</v>
      </c>
      <c r="BX486" s="128">
        <f t="shared" ref="BX486" si="8754">P486/P498</f>
        <v>7.6466661722168663E-2</v>
      </c>
      <c r="BY486" s="129">
        <f t="shared" ref="BY486" si="8755">Q486/Q498</f>
        <v>6.25278810408922E-2</v>
      </c>
      <c r="BZ486" s="130">
        <f t="shared" ref="BZ486" si="8756">R486/R498</f>
        <v>7.2379097695553396E-2</v>
      </c>
      <c r="CA486" s="131">
        <f t="shared" ref="CA486" si="8757">S486/S498</f>
        <v>6.2561807109769427E-2</v>
      </c>
      <c r="CB486" s="128">
        <f t="shared" ref="CB486" si="8758">T486/T498</f>
        <v>6.6634241245136186E-2</v>
      </c>
      <c r="CC486" s="129">
        <f t="shared" ref="CC486" si="8759">U486/U498</f>
        <v>3.6237471087124135E-2</v>
      </c>
      <c r="CD486" s="130">
        <f t="shared" ref="CD486" si="8760">V486/V498</f>
        <v>7.7861424787397188E-2</v>
      </c>
      <c r="CE486" s="131">
        <f t="shared" ref="CE486" si="8761">W486/W498</f>
        <v>6.3213494632816489E-2</v>
      </c>
      <c r="CF486" s="128">
        <f t="shared" ref="CF486" si="8762">X486/X498</f>
        <v>7.1726136569462057E-2</v>
      </c>
      <c r="CG486" s="129">
        <f t="shared" ref="CG486" si="8763">Y486/Y498</f>
        <v>5.7142857142857141E-2</v>
      </c>
      <c r="CH486" s="130">
        <f t="shared" ref="CH486" si="8764">Z486/Z498</f>
        <v>7.2281045351612699E-2</v>
      </c>
      <c r="CI486" s="128">
        <f t="shared" ref="CI486" si="8765">AA486/AA498</f>
        <v>7.9376455832288126E-2</v>
      </c>
      <c r="CJ486" s="134">
        <f t="shared" ref="CJ486" si="8766">AB486/AB498</f>
        <v>7.0220977824442699E-2</v>
      </c>
      <c r="CK486" s="135">
        <f t="shared" ref="CK486" si="8767">AC486/AC498</f>
        <v>6.8673510250725212E-2</v>
      </c>
    </row>
    <row r="487" spans="1:89" x14ac:dyDescent="0.2">
      <c r="A487" s="136" t="s">
        <v>29</v>
      </c>
      <c r="B487" s="192">
        <v>1525</v>
      </c>
      <c r="C487" s="176">
        <v>1492</v>
      </c>
      <c r="D487" s="177">
        <v>558</v>
      </c>
      <c r="E487" s="178">
        <v>536</v>
      </c>
      <c r="F487" s="175">
        <v>1118</v>
      </c>
      <c r="G487" s="179">
        <v>1135</v>
      </c>
      <c r="H487" s="177">
        <v>2098</v>
      </c>
      <c r="I487" s="178">
        <v>2400</v>
      </c>
      <c r="J487" s="175">
        <v>281</v>
      </c>
      <c r="K487" s="176">
        <v>147</v>
      </c>
      <c r="L487" s="177">
        <v>879</v>
      </c>
      <c r="M487" s="175">
        <v>668</v>
      </c>
      <c r="N487" s="180">
        <v>1924</v>
      </c>
      <c r="O487" s="193">
        <v>1847</v>
      </c>
      <c r="P487" s="175">
        <v>997</v>
      </c>
      <c r="Q487" s="176">
        <v>916</v>
      </c>
      <c r="R487" s="177">
        <v>1207</v>
      </c>
      <c r="S487" s="178">
        <v>1514</v>
      </c>
      <c r="T487" s="175">
        <v>152</v>
      </c>
      <c r="U487" s="179">
        <v>146</v>
      </c>
      <c r="V487" s="177">
        <v>1146</v>
      </c>
      <c r="W487" s="194">
        <v>1187</v>
      </c>
      <c r="X487" s="175">
        <v>827</v>
      </c>
      <c r="Y487" s="179">
        <v>447</v>
      </c>
      <c r="Z487" s="177">
        <v>2431</v>
      </c>
      <c r="AA487" s="175">
        <v>2623</v>
      </c>
      <c r="AB487" s="156">
        <f t="shared" si="8438"/>
        <v>15143</v>
      </c>
      <c r="AC487" s="157">
        <f t="shared" si="8439"/>
        <v>15058</v>
      </c>
      <c r="BI487" s="136" t="s">
        <v>29</v>
      </c>
      <c r="BJ487" s="128">
        <f>B487/B498</f>
        <v>8.2143819014274172E-2</v>
      </c>
      <c r="BK487" s="129">
        <f t="shared" ref="BK487" si="8768">C487/C498</f>
        <v>8.3193933311029325E-2</v>
      </c>
      <c r="BL487" s="130">
        <f t="shared" ref="BL487" si="8769">D487/D498</f>
        <v>7.9874033781849416E-2</v>
      </c>
      <c r="BM487" s="131">
        <f t="shared" ref="BM487" si="8770">E487/E498</f>
        <v>7.6071529946068694E-2</v>
      </c>
      <c r="BN487" s="128">
        <f t="shared" ref="BN487" si="8771">F487/F498</f>
        <v>6.6611058150619643E-2</v>
      </c>
      <c r="BO487" s="129">
        <f t="shared" ref="BO487" si="8772">G487/G498</f>
        <v>7.7926536216958456E-2</v>
      </c>
      <c r="BP487" s="130">
        <f t="shared" ref="BP487" si="8773">H487/H498</f>
        <v>6.8841055256595354E-2</v>
      </c>
      <c r="BQ487" s="131">
        <f t="shared" ref="BQ487" si="8774">I487/I498</f>
        <v>7.8603478203910518E-2</v>
      </c>
      <c r="BR487" s="128">
        <f t="shared" ref="BR487" si="8775">J487/J498</f>
        <v>0.1023306627822287</v>
      </c>
      <c r="BS487" s="129">
        <f t="shared" ref="BS487" si="8776">K487/K498</f>
        <v>4.7009913655260631E-2</v>
      </c>
      <c r="BT487" s="130">
        <f t="shared" ref="BT487" si="8777">L487/L498</f>
        <v>8.2442318514350021E-2</v>
      </c>
      <c r="BU487" s="128">
        <f t="shared" ref="BU487" si="8778">M487/M498</f>
        <v>5.7294793721588473E-2</v>
      </c>
      <c r="BV487" s="132">
        <f t="shared" ref="BV487" si="8779">N487/N498</f>
        <v>7.0188238727564564E-2</v>
      </c>
      <c r="BW487" s="133">
        <f t="shared" ref="BW487" si="8780">O487/O498</f>
        <v>6.7601200497767369E-2</v>
      </c>
      <c r="BX487" s="128">
        <f t="shared" ref="BX487" si="8781">P487/P498</f>
        <v>7.394496773715048E-2</v>
      </c>
      <c r="BY487" s="129">
        <f t="shared" ref="BY487" si="8782">Q487/Q498</f>
        <v>6.8104089219330852E-2</v>
      </c>
      <c r="BZ487" s="130">
        <f t="shared" ref="BZ487" si="8783">R487/R498</f>
        <v>6.529265390024884E-2</v>
      </c>
      <c r="CA487" s="131">
        <f t="shared" ref="CA487" si="8784">S487/S498</f>
        <v>7.8800811950242022E-2</v>
      </c>
      <c r="CB487" s="128">
        <f t="shared" ref="CB487" si="8785">T487/T498</f>
        <v>7.3929961089494164E-2</v>
      </c>
      <c r="CC487" s="129">
        <f t="shared" ref="CC487" si="8786">U487/U498</f>
        <v>5.6283731688511952E-2</v>
      </c>
      <c r="CD487" s="130">
        <f t="shared" ref="CD487" si="8787">V487/V498</f>
        <v>7.9882894186532827E-2</v>
      </c>
      <c r="CE487" s="131">
        <f t="shared" ref="CE487" si="8788">W487/W498</f>
        <v>6.7416368489805187E-2</v>
      </c>
      <c r="CF487" s="128">
        <f t="shared" ref="CF487" si="8789">X487/X498</f>
        <v>7.4895852200688284E-2</v>
      </c>
      <c r="CG487" s="129">
        <f t="shared" ref="CG487" si="8790">Y487/Y498</f>
        <v>7.1749598715890844E-2</v>
      </c>
      <c r="CH487" s="130">
        <f t="shared" ref="CH487" si="8791">Z487/Z498</f>
        <v>7.4392557684068786E-2</v>
      </c>
      <c r="CI487" s="128">
        <f t="shared" ref="CI487" si="8792">AA487/AA498</f>
        <v>7.8331242907483722E-2</v>
      </c>
      <c r="CJ487" s="134">
        <f t="shared" ref="CJ487" si="8793">AB487/AB498</f>
        <v>7.3609045216359942E-2</v>
      </c>
      <c r="CK487" s="135">
        <f t="shared" ref="CK487" si="8794">AC487/AC498</f>
        <v>7.3537599015461558E-2</v>
      </c>
    </row>
    <row r="488" spans="1:89" x14ac:dyDescent="0.2">
      <c r="A488" s="145" t="s">
        <v>30</v>
      </c>
      <c r="B488" s="189">
        <v>1622</v>
      </c>
      <c r="C488" s="183">
        <v>1387</v>
      </c>
      <c r="D488" s="184">
        <v>452</v>
      </c>
      <c r="E488" s="185">
        <v>500</v>
      </c>
      <c r="F488" s="182">
        <v>1095</v>
      </c>
      <c r="G488" s="186">
        <v>1029</v>
      </c>
      <c r="H488" s="184">
        <v>2187</v>
      </c>
      <c r="I488" s="185">
        <v>2381</v>
      </c>
      <c r="J488" s="182">
        <v>208</v>
      </c>
      <c r="K488" s="183">
        <v>157</v>
      </c>
      <c r="L488" s="184">
        <v>910</v>
      </c>
      <c r="M488" s="182">
        <v>636</v>
      </c>
      <c r="N488" s="187">
        <v>2031</v>
      </c>
      <c r="O488" s="190">
        <v>1772</v>
      </c>
      <c r="P488" s="182">
        <v>841</v>
      </c>
      <c r="Q488" s="183">
        <v>1091</v>
      </c>
      <c r="R488" s="184">
        <v>1115</v>
      </c>
      <c r="S488" s="185">
        <v>1613</v>
      </c>
      <c r="T488" s="182">
        <v>159</v>
      </c>
      <c r="U488" s="186">
        <v>212</v>
      </c>
      <c r="V488" s="184">
        <v>1188</v>
      </c>
      <c r="W488" s="191">
        <v>1302</v>
      </c>
      <c r="X488" s="182">
        <v>799</v>
      </c>
      <c r="Y488" s="186">
        <v>523</v>
      </c>
      <c r="Z488" s="184">
        <v>2605</v>
      </c>
      <c r="AA488" s="182">
        <v>2372</v>
      </c>
      <c r="AB488" s="156">
        <f t="shared" si="8438"/>
        <v>15212</v>
      </c>
      <c r="AC488" s="157">
        <f t="shared" si="8439"/>
        <v>14975</v>
      </c>
      <c r="BI488" s="145" t="s">
        <v>30</v>
      </c>
      <c r="BJ488" s="128">
        <f>B488/B498</f>
        <v>8.7368704551575541E-2</v>
      </c>
      <c r="BK488" s="129">
        <f t="shared" ref="BK488" si="8795">C488/C498</f>
        <v>7.7339132374261182E-2</v>
      </c>
      <c r="BL488" s="130">
        <f t="shared" ref="BL488" si="8796">D488/D498</f>
        <v>6.4700830231892353E-2</v>
      </c>
      <c r="BM488" s="131">
        <f t="shared" ref="BM488" si="8797">E488/E498</f>
        <v>7.0962248084019297E-2</v>
      </c>
      <c r="BN488" s="128">
        <f t="shared" ref="BN488" si="8798">F488/F498</f>
        <v>6.5240705433746424E-2</v>
      </c>
      <c r="BO488" s="129">
        <f t="shared" ref="BO488" si="8799">G488/G498</f>
        <v>7.0648815653964983E-2</v>
      </c>
      <c r="BP488" s="130">
        <f t="shared" ref="BP488" si="8800">H488/H498</f>
        <v>7.1761386008662553E-2</v>
      </c>
      <c r="BQ488" s="131">
        <f t="shared" ref="BQ488" si="8801">I488/I498</f>
        <v>7.7981200668129566E-2</v>
      </c>
      <c r="BR488" s="128">
        <f t="shared" ref="BR488" si="8802">J488/J498</f>
        <v>7.5746540422432632E-2</v>
      </c>
      <c r="BS488" s="129">
        <f t="shared" ref="BS488" si="8803">K488/K498</f>
        <v>5.020786696514231E-2</v>
      </c>
      <c r="BT488" s="130">
        <f t="shared" ref="BT488" si="8804">L488/L498</f>
        <v>8.5349840555242917E-2</v>
      </c>
      <c r="BU488" s="128">
        <f t="shared" ref="BU488" si="8805">M488/M498</f>
        <v>5.4550132944506391E-2</v>
      </c>
      <c r="BV488" s="132">
        <f t="shared" ref="BV488" si="8806">N488/N498</f>
        <v>7.4091638698380272E-2</v>
      </c>
      <c r="BW488" s="133">
        <f t="shared" ref="BW488" si="8807">O488/O498</f>
        <v>6.4856159871166094E-2</v>
      </c>
      <c r="BX488" s="128">
        <f t="shared" ref="BX488" si="8808">P488/P498</f>
        <v>6.2374842394125933E-2</v>
      </c>
      <c r="BY488" s="129">
        <f t="shared" ref="BY488" si="8809">Q488/Q498</f>
        <v>8.1115241635687729E-2</v>
      </c>
      <c r="BZ488" s="130">
        <f t="shared" ref="BZ488" si="8810">R488/R498</f>
        <v>6.031591474629449E-2</v>
      </c>
      <c r="CA488" s="131">
        <f t="shared" ref="CA488" si="8811">S488/S498</f>
        <v>8.3953573101545831E-2</v>
      </c>
      <c r="CB488" s="128">
        <f t="shared" ref="CB488" si="8812">T488/T498</f>
        <v>7.7334630350194555E-2</v>
      </c>
      <c r="CC488" s="129">
        <f t="shared" ref="CC488" si="8813">U488/U498</f>
        <v>8.1727062451811869E-2</v>
      </c>
      <c r="CD488" s="130">
        <f t="shared" ref="CD488" si="8814">V488/V498</f>
        <v>8.2810539523212046E-2</v>
      </c>
      <c r="CE488" s="131">
        <f t="shared" ref="CE488" si="8815">W488/W498</f>
        <v>7.394786164593628E-2</v>
      </c>
      <c r="CF488" s="128">
        <f t="shared" ref="CF488" si="8816">X488/X498</f>
        <v>7.2360079695707305E-2</v>
      </c>
      <c r="CG488" s="129">
        <f t="shared" ref="CG488" si="8817">Y488/Y498</f>
        <v>8.3948635634028893E-2</v>
      </c>
      <c r="CH488" s="130">
        <f t="shared" ref="CH488" si="8818">Z488/Z498</f>
        <v>7.9717240957218924E-2</v>
      </c>
      <c r="CI488" s="128">
        <f t="shared" ref="CI488" si="8819">AA488/AA498</f>
        <v>7.0835573075315059E-2</v>
      </c>
      <c r="CJ488" s="134">
        <f t="shared" ref="CJ488" si="8820">AB488/AB498</f>
        <v>7.3944449305373278E-2</v>
      </c>
      <c r="CK488" s="135">
        <f t="shared" ref="CK488" si="8821">AC488/AC498</f>
        <v>7.3132258285066851E-2</v>
      </c>
    </row>
    <row r="489" spans="1:89" x14ac:dyDescent="0.2">
      <c r="A489" s="136" t="s">
        <v>31</v>
      </c>
      <c r="B489" s="192">
        <v>1626</v>
      </c>
      <c r="C489" s="176">
        <v>1281</v>
      </c>
      <c r="D489" s="177">
        <v>432</v>
      </c>
      <c r="E489" s="178">
        <v>589</v>
      </c>
      <c r="F489" s="175">
        <v>1009</v>
      </c>
      <c r="G489" s="179">
        <v>1155</v>
      </c>
      <c r="H489" s="177">
        <v>2092</v>
      </c>
      <c r="I489" s="178">
        <v>2348</v>
      </c>
      <c r="J489" s="175">
        <v>278</v>
      </c>
      <c r="K489" s="176">
        <v>156</v>
      </c>
      <c r="L489" s="177">
        <v>1097</v>
      </c>
      <c r="M489" s="175">
        <v>556</v>
      </c>
      <c r="N489" s="180">
        <v>1969</v>
      </c>
      <c r="O489" s="193">
        <v>1892</v>
      </c>
      <c r="P489" s="175">
        <v>806</v>
      </c>
      <c r="Q489" s="176">
        <v>1207</v>
      </c>
      <c r="R489" s="177">
        <v>971</v>
      </c>
      <c r="S489" s="178">
        <v>1711</v>
      </c>
      <c r="T489" s="175">
        <v>167</v>
      </c>
      <c r="U489" s="179">
        <v>189</v>
      </c>
      <c r="V489" s="177">
        <v>1340</v>
      </c>
      <c r="W489" s="194">
        <v>1060</v>
      </c>
      <c r="X489" s="175">
        <v>731</v>
      </c>
      <c r="Y489" s="179">
        <v>460</v>
      </c>
      <c r="Z489" s="177">
        <v>2465</v>
      </c>
      <c r="AA489" s="175">
        <v>2295</v>
      </c>
      <c r="AB489" s="156">
        <f t="shared" si="8438"/>
        <v>14983</v>
      </c>
      <c r="AC489" s="157">
        <f t="shared" si="8439"/>
        <v>14899</v>
      </c>
      <c r="BI489" s="136" t="s">
        <v>31</v>
      </c>
      <c r="BJ489" s="128">
        <f>B489/B498</f>
        <v>8.7584163748990029E-2</v>
      </c>
      <c r="BK489" s="129">
        <f t="shared" ref="BK489" si="8822">C489/C498</f>
        <v>7.1428571428571425E-2</v>
      </c>
      <c r="BL489" s="130">
        <f t="shared" ref="BL489" si="8823">D489/D498</f>
        <v>6.1837961637560834E-2</v>
      </c>
      <c r="BM489" s="131">
        <f t="shared" ref="BM489" si="8824">E489/E498</f>
        <v>8.3593528242974738E-2</v>
      </c>
      <c r="BN489" s="128">
        <f t="shared" ref="BN489" si="8825">F489/F498</f>
        <v>6.0116777883698763E-2</v>
      </c>
      <c r="BO489" s="129">
        <f t="shared" ref="BO489" si="8826">G489/G498</f>
        <v>7.929969104016478E-2</v>
      </c>
      <c r="BP489" s="130">
        <f t="shared" ref="BP489" si="8827">H489/H498</f>
        <v>6.8644179026118912E-2</v>
      </c>
      <c r="BQ489" s="131">
        <f t="shared" ref="BQ489" si="8828">I489/I498</f>
        <v>7.6900402842825802E-2</v>
      </c>
      <c r="BR489" s="128">
        <f t="shared" ref="BR489" si="8829">J489/J498</f>
        <v>0.101238164603059</v>
      </c>
      <c r="BS489" s="129">
        <f t="shared" ref="BS489" si="8830">K489/K498</f>
        <v>4.9888071634154138E-2</v>
      </c>
      <c r="BT489" s="130">
        <f t="shared" ref="BT489" si="8831">L489/L498</f>
        <v>0.10288876383417746</v>
      </c>
      <c r="BU489" s="128">
        <f t="shared" ref="BU489" si="8832">M489/M498</f>
        <v>4.7688481001801182E-2</v>
      </c>
      <c r="BV489" s="132">
        <f t="shared" ref="BV489" si="8833">N489/N498</f>
        <v>7.1829855537720713E-2</v>
      </c>
      <c r="BW489" s="133">
        <f t="shared" ref="BW489" si="8834">O489/O498</f>
        <v>6.9248224873728129E-2</v>
      </c>
      <c r="BX489" s="128">
        <f t="shared" ref="BX489" si="8835">P489/P498</f>
        <v>5.9778980938960169E-2</v>
      </c>
      <c r="BY489" s="129">
        <f t="shared" ref="BY489" si="8836">Q489/Q498</f>
        <v>8.9739776951672859E-2</v>
      </c>
      <c r="BZ489" s="130">
        <f t="shared" ref="BZ489" si="8837">R489/R498</f>
        <v>5.252623607053987E-2</v>
      </c>
      <c r="CA489" s="131">
        <f t="shared" ref="CA489" si="8838">S489/S498</f>
        <v>8.9054286160412222E-2</v>
      </c>
      <c r="CB489" s="128">
        <f t="shared" ref="CB489" si="8839">T489/T498</f>
        <v>8.1225680933852143E-2</v>
      </c>
      <c r="CC489" s="129">
        <f t="shared" ref="CC489" si="8840">U489/U498</f>
        <v>7.2860447185813415E-2</v>
      </c>
      <c r="CD489" s="130">
        <f t="shared" ref="CD489" si="8841">V489/V498</f>
        <v>9.340582740833682E-2</v>
      </c>
      <c r="CE489" s="131">
        <f t="shared" ref="CE489" si="8842">W489/W498</f>
        <v>6.0203328221729996E-2</v>
      </c>
      <c r="CF489" s="128">
        <f t="shared" ref="CF489" si="8843">X489/X498</f>
        <v>6.6201775040753488E-2</v>
      </c>
      <c r="CG489" s="129">
        <f t="shared" ref="CG489" si="8844">Y489/Y498</f>
        <v>7.3836276083467101E-2</v>
      </c>
      <c r="CH489" s="130">
        <f t="shared" ref="CH489" si="8845">Z489/Z498</f>
        <v>7.5433013036293531E-2</v>
      </c>
      <c r="CI489" s="128">
        <f t="shared" ref="CI489" si="8846">AA489/AA498</f>
        <v>6.8536104640745388E-2</v>
      </c>
      <c r="CJ489" s="134">
        <f t="shared" ref="CJ489" si="8847">AB489/AB498</f>
        <v>7.2831296604155119E-2</v>
      </c>
      <c r="CK489" s="135">
        <f t="shared" ref="CK489" si="8848">AC489/AC498</f>
        <v>7.2761102917476533E-2</v>
      </c>
    </row>
    <row r="490" spans="1:89" x14ac:dyDescent="0.2">
      <c r="A490" s="145" t="s">
        <v>32</v>
      </c>
      <c r="B490" s="189">
        <v>1566</v>
      </c>
      <c r="C490" s="183">
        <v>1192</v>
      </c>
      <c r="D490" s="184">
        <v>455</v>
      </c>
      <c r="E490" s="185">
        <v>508</v>
      </c>
      <c r="F490" s="182">
        <v>942</v>
      </c>
      <c r="G490" s="186">
        <v>1205</v>
      </c>
      <c r="H490" s="184">
        <v>2097</v>
      </c>
      <c r="I490" s="185">
        <v>2342</v>
      </c>
      <c r="J490" s="182">
        <v>216</v>
      </c>
      <c r="K490" s="183">
        <v>119</v>
      </c>
      <c r="L490" s="184">
        <v>990</v>
      </c>
      <c r="M490" s="182">
        <v>474</v>
      </c>
      <c r="N490" s="187">
        <v>1953</v>
      </c>
      <c r="O490" s="190">
        <v>1932</v>
      </c>
      <c r="P490" s="182">
        <v>570</v>
      </c>
      <c r="Q490" s="183">
        <v>1323</v>
      </c>
      <c r="R490" s="184">
        <v>904</v>
      </c>
      <c r="S490" s="185">
        <v>1779</v>
      </c>
      <c r="T490" s="182">
        <v>117</v>
      </c>
      <c r="U490" s="186">
        <v>185</v>
      </c>
      <c r="V490" s="184">
        <v>1440</v>
      </c>
      <c r="W490" s="191">
        <v>977</v>
      </c>
      <c r="X490" s="182">
        <v>653</v>
      </c>
      <c r="Y490" s="186">
        <v>467</v>
      </c>
      <c r="Z490" s="184">
        <v>2158</v>
      </c>
      <c r="AA490" s="182">
        <v>2203</v>
      </c>
      <c r="AB490" s="156">
        <f t="shared" si="8438"/>
        <v>14061</v>
      </c>
      <c r="AC490" s="157">
        <f t="shared" si="8439"/>
        <v>14706</v>
      </c>
      <c r="BI490" s="145" t="s">
        <v>32</v>
      </c>
      <c r="BJ490" s="128">
        <f>B490/B498</f>
        <v>8.4352275787772685E-2</v>
      </c>
      <c r="BK490" s="129">
        <f t="shared" ref="BK490" si="8849">C490/C498</f>
        <v>6.6465930634548906E-2</v>
      </c>
      <c r="BL490" s="130">
        <f t="shared" ref="BL490" si="8850">D490/D498</f>
        <v>6.513026052104208E-2</v>
      </c>
      <c r="BM490" s="131">
        <f t="shared" ref="BM490" si="8851">E490/E498</f>
        <v>7.2097644053363608E-2</v>
      </c>
      <c r="BN490" s="128">
        <f t="shared" ref="BN490" si="8852">F490/F498</f>
        <v>5.6124880838894185E-2</v>
      </c>
      <c r="BO490" s="129">
        <f t="shared" ref="BO490" si="8853">G490/G498</f>
        <v>8.2732578098180576E-2</v>
      </c>
      <c r="BP490" s="130">
        <f t="shared" ref="BP490" si="8854">H490/H498</f>
        <v>6.880824255151595E-2</v>
      </c>
      <c r="BQ490" s="131">
        <f t="shared" ref="BQ490" si="8855">I490/I498</f>
        <v>7.6703894147316015E-2</v>
      </c>
      <c r="BR490" s="128">
        <f t="shared" ref="BR490" si="8856">J490/J498</f>
        <v>7.8659868900218505E-2</v>
      </c>
      <c r="BS490" s="129">
        <f t="shared" ref="BS490" si="8857">K490/K498</f>
        <v>3.8055644387591944E-2</v>
      </c>
      <c r="BT490" s="130">
        <f t="shared" ref="BT490" si="8858">L490/L498</f>
        <v>9.2853123241418117E-2</v>
      </c>
      <c r="BU490" s="128">
        <f t="shared" ref="BU490" si="8859">M490/M498</f>
        <v>4.0655287760528347E-2</v>
      </c>
      <c r="BV490" s="132">
        <f t="shared" ref="BV490" si="8860">N490/N498</f>
        <v>7.1246169560776298E-2</v>
      </c>
      <c r="BW490" s="133">
        <f t="shared" ref="BW490" si="8861">O490/O498</f>
        <v>7.0712246541248816E-2</v>
      </c>
      <c r="BX490" s="128">
        <f t="shared" ref="BX490" si="8862">P490/P498</f>
        <v>4.2275457984128163E-2</v>
      </c>
      <c r="BY490" s="129">
        <f t="shared" ref="BY490" si="8863">Q490/Q498</f>
        <v>9.8364312267657988E-2</v>
      </c>
      <c r="BZ490" s="130">
        <f t="shared" ref="BZ490" si="8864">R490/R498</f>
        <v>4.8901871686681815E-2</v>
      </c>
      <c r="CA490" s="131">
        <f t="shared" ref="CA490" si="8865">S490/S498</f>
        <v>9.2593556446156244E-2</v>
      </c>
      <c r="CB490" s="128">
        <f t="shared" ref="CB490" si="8866">T490/T498</f>
        <v>5.6906614785992217E-2</v>
      </c>
      <c r="CC490" s="129">
        <f t="shared" ref="CC490" si="8867">U490/U498</f>
        <v>7.1318427139552817E-2</v>
      </c>
      <c r="CD490" s="130">
        <f t="shared" ref="CD490" si="8868">V490/V498</f>
        <v>0.10037641154328733</v>
      </c>
      <c r="CE490" s="131">
        <f t="shared" ref="CE490" si="8869">W490/W498</f>
        <v>5.5489294030783211E-2</v>
      </c>
      <c r="CF490" s="128">
        <f t="shared" ref="CF490" si="8870">X490/X498</f>
        <v>5.9137837348306466E-2</v>
      </c>
      <c r="CG490" s="129">
        <f t="shared" ref="CG490" si="8871">Y490/Y498</f>
        <v>7.495987158908507E-2</v>
      </c>
      <c r="CH490" s="130">
        <f t="shared" ref="CH490" si="8872">Z490/Z498</f>
        <v>6.6038313238264271E-2</v>
      </c>
      <c r="CI490" s="128">
        <f t="shared" ref="CI490" si="8873">AA490/AA498</f>
        <v>6.5788687809830979E-2</v>
      </c>
      <c r="CJ490" s="134">
        <f t="shared" ref="CJ490" si="8874">AB490/AB498</f>
        <v>6.8349520226324845E-2</v>
      </c>
      <c r="CK490" s="135">
        <f t="shared" ref="CK490" si="8875">AC490/AC498</f>
        <v>7.1818563628727419E-2</v>
      </c>
    </row>
    <row r="491" spans="1:89" x14ac:dyDescent="0.2">
      <c r="A491" s="136" t="s">
        <v>33</v>
      </c>
      <c r="B491" s="192">
        <v>1319</v>
      </c>
      <c r="C491" s="176">
        <v>956</v>
      </c>
      <c r="D491" s="177">
        <v>297</v>
      </c>
      <c r="E491" s="178">
        <v>446</v>
      </c>
      <c r="F491" s="175">
        <v>825</v>
      </c>
      <c r="G491" s="179">
        <v>997</v>
      </c>
      <c r="H491" s="177">
        <v>1820</v>
      </c>
      <c r="I491" s="178">
        <v>2031</v>
      </c>
      <c r="J491" s="175">
        <v>229</v>
      </c>
      <c r="K491" s="176">
        <v>101</v>
      </c>
      <c r="L491" s="177">
        <v>845</v>
      </c>
      <c r="M491" s="175">
        <v>425</v>
      </c>
      <c r="N491" s="180">
        <v>1582</v>
      </c>
      <c r="O491" s="193">
        <v>1548</v>
      </c>
      <c r="P491" s="175">
        <v>461</v>
      </c>
      <c r="Q491" s="176">
        <v>1292</v>
      </c>
      <c r="R491" s="177">
        <v>732</v>
      </c>
      <c r="S491" s="178">
        <v>1378</v>
      </c>
      <c r="T491" s="175">
        <v>94</v>
      </c>
      <c r="U491" s="179">
        <v>147</v>
      </c>
      <c r="V491" s="177">
        <v>1328</v>
      </c>
      <c r="W491" s="194">
        <v>871</v>
      </c>
      <c r="X491" s="175">
        <v>512</v>
      </c>
      <c r="Y491" s="179">
        <v>441</v>
      </c>
      <c r="Z491" s="177">
        <v>2099</v>
      </c>
      <c r="AA491" s="175">
        <v>1775</v>
      </c>
      <c r="AB491" s="156">
        <f t="shared" si="8438"/>
        <v>12143</v>
      </c>
      <c r="AC491" s="157">
        <f t="shared" si="8439"/>
        <v>12408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7.1047670347427955E-2</v>
      </c>
      <c r="BK491" s="129">
        <f t="shared" ref="BK491" si="8876">C491/C498</f>
        <v>5.3306568529050961E-2</v>
      </c>
      <c r="BL491" s="130">
        <f t="shared" ref="BL491" si="8877">D491/D498</f>
        <v>4.2513598625823074E-2</v>
      </c>
      <c r="BM491" s="131">
        <f t="shared" ref="BM491" si="8878">E491/E498</f>
        <v>6.3298325290945215E-2</v>
      </c>
      <c r="BN491" s="128">
        <f t="shared" ref="BN491" si="8879">F491/F498</f>
        <v>4.9153956148713061E-2</v>
      </c>
      <c r="BO491" s="129">
        <f t="shared" ref="BO491" si="8880">G491/G498</f>
        <v>6.8451767936834884E-2</v>
      </c>
      <c r="BP491" s="130">
        <f t="shared" ref="BP491" si="8881">H491/H498</f>
        <v>5.9719123244520278E-2</v>
      </c>
      <c r="BQ491" s="131">
        <f t="shared" ref="BQ491" si="8882">I491/I498</f>
        <v>6.6518193430059283E-2</v>
      </c>
      <c r="BR491" s="128">
        <f t="shared" ref="BR491" si="8883">J491/J498</f>
        <v>8.3394027676620533E-2</v>
      </c>
      <c r="BS491" s="129">
        <f t="shared" ref="BS491" si="8884">K491/K498</f>
        <v>3.2299328429804923E-2</v>
      </c>
      <c r="BT491" s="130">
        <f t="shared" ref="BT491" si="8885">L491/L498</f>
        <v>7.9253423372725562E-2</v>
      </c>
      <c r="BU491" s="128">
        <f t="shared" ref="BU491" si="8886">M491/M498</f>
        <v>3.6452525945621407E-2</v>
      </c>
      <c r="BV491" s="132">
        <f t="shared" ref="BV491" si="8887">N491/N498</f>
        <v>5.7711950970377936E-2</v>
      </c>
      <c r="BW491" s="133">
        <f t="shared" ref="BW491" si="8888">O491/O498</f>
        <v>5.6657638533050288E-2</v>
      </c>
      <c r="BX491" s="128">
        <f t="shared" ref="BX491" si="8889">P491/P498</f>
        <v>3.4191203738040493E-2</v>
      </c>
      <c r="BY491" s="129">
        <f t="shared" ref="BY491" si="8890">Q491/Q498</f>
        <v>9.6059479553903343E-2</v>
      </c>
      <c r="BZ491" s="130">
        <f t="shared" ref="BZ491" si="8891">R491/R498</f>
        <v>3.9597533268419347E-2</v>
      </c>
      <c r="CA491" s="131">
        <f t="shared" ref="CA491" si="8892">S491/S498</f>
        <v>7.1722271378753963E-2</v>
      </c>
      <c r="CB491" s="128">
        <f t="shared" ref="CB491" si="8893">T491/T498</f>
        <v>4.5719844357976651E-2</v>
      </c>
      <c r="CC491" s="129">
        <f t="shared" ref="CC491" si="8894">U491/U498</f>
        <v>5.6669236700077098E-2</v>
      </c>
      <c r="CD491" s="130">
        <f t="shared" ref="CD491" si="8895">V491/V498</f>
        <v>9.2569357312142761E-2</v>
      </c>
      <c r="CE491" s="131">
        <f t="shared" ref="CE491" si="8896">W491/W498</f>
        <v>4.9468961208610211E-2</v>
      </c>
      <c r="CF491" s="128">
        <f t="shared" ref="CF491" si="8897">X491/X498</f>
        <v>4.6368411519652236E-2</v>
      </c>
      <c r="CG491" s="129">
        <f t="shared" ref="CG491" si="8898">Y491/Y498</f>
        <v>7.0786516853932585E-2</v>
      </c>
      <c r="CH491" s="130">
        <f t="shared" ref="CH491" si="8899">Z491/Z498</f>
        <v>6.4232817185874286E-2</v>
      </c>
      <c r="CI491" s="128">
        <f t="shared" ref="CI491" si="8900">AA491/AA498</f>
        <v>5.300722690079436E-2</v>
      </c>
      <c r="CJ491" s="134">
        <f t="shared" ref="CJ491" si="8901">AB491/AB498</f>
        <v>5.9026258737519564E-2</v>
      </c>
      <c r="CK491" s="135">
        <f t="shared" ref="CK491" si="8902">AC491/AC498</f>
        <v>6.0595997382377934E-2</v>
      </c>
    </row>
    <row r="492" spans="1:89" x14ac:dyDescent="0.2">
      <c r="A492" s="145" t="s">
        <v>34</v>
      </c>
      <c r="B492" s="189">
        <v>400</v>
      </c>
      <c r="C492" s="183">
        <v>968</v>
      </c>
      <c r="D492" s="184">
        <v>140</v>
      </c>
      <c r="E492" s="185">
        <v>469</v>
      </c>
      <c r="F492" s="182">
        <v>292</v>
      </c>
      <c r="G492" s="186">
        <v>970</v>
      </c>
      <c r="H492" s="184">
        <v>1037</v>
      </c>
      <c r="I492" s="185">
        <v>1753</v>
      </c>
      <c r="J492" s="182">
        <v>238</v>
      </c>
      <c r="K492" s="183">
        <v>97</v>
      </c>
      <c r="L492" s="184">
        <v>675</v>
      </c>
      <c r="M492" s="182">
        <v>293</v>
      </c>
      <c r="N492" s="187">
        <v>1553</v>
      </c>
      <c r="O492" s="190">
        <v>1395</v>
      </c>
      <c r="P492" s="182">
        <v>332</v>
      </c>
      <c r="Q492" s="183">
        <v>942</v>
      </c>
      <c r="R492" s="184">
        <v>597</v>
      </c>
      <c r="S492" s="185">
        <v>1186</v>
      </c>
      <c r="T492" s="182">
        <v>92</v>
      </c>
      <c r="U492" s="186">
        <v>132</v>
      </c>
      <c r="V492" s="184">
        <v>1172</v>
      </c>
      <c r="W492" s="191">
        <v>635</v>
      </c>
      <c r="X492" s="182">
        <v>338</v>
      </c>
      <c r="Y492" s="186">
        <v>339</v>
      </c>
      <c r="Z492" s="184">
        <v>1534</v>
      </c>
      <c r="AA492" s="182">
        <v>1682</v>
      </c>
      <c r="AB492" s="156">
        <f t="shared" si="8438"/>
        <v>8400</v>
      </c>
      <c r="AC492" s="157">
        <f t="shared" si="8439"/>
        <v>10861</v>
      </c>
      <c r="BI492" s="145" t="s">
        <v>34</v>
      </c>
      <c r="BJ492" s="128">
        <f>B492/B498</f>
        <v>2.1545919741448961E-2</v>
      </c>
      <c r="BK492" s="129">
        <f t="shared" ref="BK492" si="8903">C492/C498</f>
        <v>5.3975688636110179E-2</v>
      </c>
      <c r="BL492" s="130">
        <f t="shared" ref="BL492" si="8904">D492/D498</f>
        <v>2.004008016032064E-2</v>
      </c>
      <c r="BM492" s="131">
        <f t="shared" ref="BM492" si="8905">E492/E498</f>
        <v>6.6562588702810108E-2</v>
      </c>
      <c r="BN492" s="128">
        <f t="shared" ref="BN492" si="8906">F492/F498</f>
        <v>1.7397521448999045E-2</v>
      </c>
      <c r="BO492" s="129">
        <f t="shared" ref="BO492" si="8907">G492/G498</f>
        <v>6.6598008925506352E-2</v>
      </c>
      <c r="BP492" s="130">
        <f t="shared" ref="BP492" si="8908">H492/H498</f>
        <v>3.4026775167344793E-2</v>
      </c>
      <c r="BQ492" s="131">
        <f t="shared" ref="BQ492" si="8909">I492/I498</f>
        <v>5.7413290538106308E-2</v>
      </c>
      <c r="BR492" s="128">
        <f t="shared" ref="BR492" si="8910">J492/J498</f>
        <v>8.6671522214129645E-2</v>
      </c>
      <c r="BS492" s="129">
        <f t="shared" ref="BS492" si="8911">K492/K498</f>
        <v>3.1020147105852255E-2</v>
      </c>
      <c r="BT492" s="130">
        <f t="shared" ref="BT492" si="8912">L492/L498</f>
        <v>6.3308947664603266E-2</v>
      </c>
      <c r="BU492" s="128">
        <f t="shared" ref="BU492" si="8913">M492/M498</f>
        <v>2.5130800240157819E-2</v>
      </c>
      <c r="BV492" s="132">
        <f t="shared" ref="BV492" si="8914">N492/N498</f>
        <v>5.6654020137166201E-2</v>
      </c>
      <c r="BW492" s="133">
        <f t="shared" ref="BW492" si="8915">O492/O498</f>
        <v>5.1057755654783689E-2</v>
      </c>
      <c r="BX492" s="128">
        <f t="shared" ref="BX492" si="8916">P492/P498</f>
        <v>2.4623600089000965E-2</v>
      </c>
      <c r="BY492" s="129">
        <f t="shared" ref="BY492" si="8917">Q492/Q498</f>
        <v>7.0037174721189588E-2</v>
      </c>
      <c r="BZ492" s="130">
        <f t="shared" ref="BZ492" si="8918">R492/R498</f>
        <v>3.2294709509899384E-2</v>
      </c>
      <c r="CA492" s="131">
        <f t="shared" ref="CA492" si="8919">S492/S498</f>
        <v>6.1729037630770832E-2</v>
      </c>
      <c r="CB492" s="128">
        <f t="shared" ref="CB492" si="8920">T492/T498</f>
        <v>4.4747081712062257E-2</v>
      </c>
      <c r="CC492" s="129">
        <f t="shared" ref="CC492" si="8921">U492/U498</f>
        <v>5.0886661526599847E-2</v>
      </c>
      <c r="CD492" s="130">
        <f t="shared" ref="CD492" si="8922">V492/V498</f>
        <v>8.1695246061619958E-2</v>
      </c>
      <c r="CE492" s="131">
        <f t="shared" ref="CE492" si="8923">W492/W498</f>
        <v>3.6065201340375989E-2</v>
      </c>
      <c r="CF492" s="128">
        <f t="shared" ref="CF492" si="8924">X492/X498</f>
        <v>3.0610396667270421E-2</v>
      </c>
      <c r="CG492" s="129">
        <f t="shared" ref="CG492" si="8925">Y492/Y498</f>
        <v>5.4414125200642052E-2</v>
      </c>
      <c r="CH492" s="130">
        <f t="shared" ref="CH492" si="8926">Z492/Z498</f>
        <v>4.6942897362139663E-2</v>
      </c>
      <c r="CI492" s="128">
        <f t="shared" ref="CI492" si="8927">AA492/AA498</f>
        <v>5.0229946843456968E-2</v>
      </c>
      <c r="CJ492" s="134">
        <f t="shared" ref="CJ492" si="8928">AB492/AB498</f>
        <v>4.0831802140753055E-2</v>
      </c>
      <c r="CK492" s="135">
        <f t="shared" ref="CK492" si="8929">AC492/AC498</f>
        <v>5.3041032202611763E-2</v>
      </c>
    </row>
    <row r="493" spans="1:89" x14ac:dyDescent="0.2">
      <c r="A493" s="136" t="s">
        <v>35</v>
      </c>
      <c r="B493" s="192">
        <v>0</v>
      </c>
      <c r="C493" s="176">
        <v>414</v>
      </c>
      <c r="D493" s="177">
        <v>1</v>
      </c>
      <c r="E493" s="178">
        <v>269</v>
      </c>
      <c r="F493" s="175">
        <v>4</v>
      </c>
      <c r="G493" s="179">
        <v>654</v>
      </c>
      <c r="H493" s="177">
        <v>68</v>
      </c>
      <c r="I493" s="178">
        <v>807</v>
      </c>
      <c r="J493" s="175">
        <v>50</v>
      </c>
      <c r="K493" s="176">
        <v>45</v>
      </c>
      <c r="L493" s="177">
        <v>570</v>
      </c>
      <c r="M493" s="175">
        <v>69</v>
      </c>
      <c r="N493" s="180">
        <v>413</v>
      </c>
      <c r="O493" s="193">
        <v>246</v>
      </c>
      <c r="P493" s="175">
        <v>51</v>
      </c>
      <c r="Q493" s="176">
        <v>202</v>
      </c>
      <c r="R493" s="177">
        <v>129</v>
      </c>
      <c r="S493" s="178">
        <v>140</v>
      </c>
      <c r="T493" s="175">
        <v>13</v>
      </c>
      <c r="U493" s="179">
        <v>9</v>
      </c>
      <c r="V493" s="177">
        <v>324</v>
      </c>
      <c r="W493" s="194">
        <v>20</v>
      </c>
      <c r="X493" s="175">
        <v>38</v>
      </c>
      <c r="Y493" s="179">
        <v>8</v>
      </c>
      <c r="Z493" s="177">
        <v>54</v>
      </c>
      <c r="AA493" s="175">
        <v>46</v>
      </c>
      <c r="AB493" s="156">
        <f t="shared" si="8438"/>
        <v>1715</v>
      </c>
      <c r="AC493" s="157">
        <f t="shared" si="8439"/>
        <v>2929</v>
      </c>
      <c r="BI493" s="136" t="s">
        <v>35</v>
      </c>
      <c r="BJ493" s="128">
        <f>B493/B498</f>
        <v>0</v>
      </c>
      <c r="BK493" s="129">
        <f t="shared" ref="BK493" si="8930">C493/C498</f>
        <v>2.3084643693542992E-2</v>
      </c>
      <c r="BL493" s="130">
        <f t="shared" ref="BL493" si="8931">D493/D498</f>
        <v>1.43143429716576E-4</v>
      </c>
      <c r="BM493" s="131">
        <f t="shared" ref="BM493" si="8932">E493/E498</f>
        <v>3.8177689469202386E-2</v>
      </c>
      <c r="BN493" s="128">
        <f t="shared" ref="BN493" si="8933">F493/F498</f>
        <v>2.3832221163012392E-4</v>
      </c>
      <c r="BO493" s="129">
        <f t="shared" ref="BO493" si="8934">G493/G498</f>
        <v>4.4902162718846547E-2</v>
      </c>
      <c r="BP493" s="130">
        <f t="shared" ref="BP493" si="8935">H493/H498</f>
        <v>2.2312639453996586E-3</v>
      </c>
      <c r="BQ493" s="131">
        <f t="shared" ref="BQ493" si="8936">I493/I498</f>
        <v>2.6430419546064912E-2</v>
      </c>
      <c r="BR493" s="128">
        <f t="shared" ref="BR493" si="8937">J493/J498</f>
        <v>1.820830298616169E-2</v>
      </c>
      <c r="BS493" s="129">
        <f t="shared" ref="BS493" si="8938">K493/K498</f>
        <v>1.4390789894467541E-2</v>
      </c>
      <c r="BT493" s="130">
        <f t="shared" ref="BT493" si="8939">L493/L498</f>
        <v>5.346088913899831E-2</v>
      </c>
      <c r="BU493" s="128">
        <f t="shared" ref="BU493" si="8940">M493/M498</f>
        <v>5.9181748005832403E-3</v>
      </c>
      <c r="BV493" s="132">
        <f t="shared" ref="BV493" si="8941">N493/N498</f>
        <v>1.5066394279877425E-2</v>
      </c>
      <c r="BW493" s="133">
        <f t="shared" ref="BW493" si="8942">O493/O498</f>
        <v>9.0037332552521769E-3</v>
      </c>
      <c r="BX493" s="128">
        <f t="shared" ref="BX493" si="8943">P493/P498</f>
        <v>3.7825409775272567E-3</v>
      </c>
      <c r="BY493" s="129">
        <f t="shared" ref="BY493" si="8944">Q493/Q498</f>
        <v>1.5018587360594795E-2</v>
      </c>
      <c r="BZ493" s="130">
        <f t="shared" ref="BZ493" si="8945">R493/R498</f>
        <v>6.9782538136968515E-3</v>
      </c>
      <c r="CA493" s="131">
        <f t="shared" ref="CA493" si="8946">S493/S498</f>
        <v>7.2867329412377039E-3</v>
      </c>
      <c r="CB493" s="128">
        <f t="shared" ref="CB493" si="8947">T493/T498</f>
        <v>6.3229571984435799E-3</v>
      </c>
      <c r="CC493" s="129">
        <f t="shared" ref="CC493" si="8948">U493/U498</f>
        <v>3.4695451040863529E-3</v>
      </c>
      <c r="CD493" s="130">
        <f t="shared" ref="CD493" si="8949">V493/V498</f>
        <v>2.258469259723965E-2</v>
      </c>
      <c r="CE493" s="131">
        <f t="shared" ref="CE493" si="8950">W493/W498</f>
        <v>1.1359118532401887E-3</v>
      </c>
      <c r="CF493" s="128">
        <f t="shared" ref="CF493" si="8951">X493/X498</f>
        <v>3.4414055424741895E-3</v>
      </c>
      <c r="CG493" s="129">
        <f t="shared" ref="CG493" si="8952">Y493/Y498</f>
        <v>1.2841091492776886E-3</v>
      </c>
      <c r="CH493" s="130">
        <f t="shared" ref="CH493" si="8953">Z493/Z498</f>
        <v>1.6524879123569374E-3</v>
      </c>
      <c r="CI493" s="128">
        <f t="shared" ref="CI493" si="8954">AA493/AA498</f>
        <v>1.3737084154572059E-3</v>
      </c>
      <c r="CJ493" s="134">
        <f t="shared" ref="CJ493" si="8955">AB493/AB498</f>
        <v>8.3364929370704152E-3</v>
      </c>
      <c r="CK493" s="135">
        <f t="shared" ref="CK493" si="8956">AC493/AC498</f>
        <v>1.4304132522000723E-2</v>
      </c>
    </row>
    <row r="494" spans="1:89" x14ac:dyDescent="0.2">
      <c r="A494" s="145" t="s">
        <v>36</v>
      </c>
      <c r="B494" s="189">
        <v>0</v>
      </c>
      <c r="C494" s="183">
        <v>0</v>
      </c>
      <c r="D494" s="184">
        <v>0</v>
      </c>
      <c r="E494" s="185">
        <v>0</v>
      </c>
      <c r="F494" s="182">
        <v>0</v>
      </c>
      <c r="G494" s="186">
        <v>0</v>
      </c>
      <c r="H494" s="184">
        <v>0</v>
      </c>
      <c r="I494" s="185">
        <v>0</v>
      </c>
      <c r="J494" s="182">
        <v>0</v>
      </c>
      <c r="K494" s="186">
        <v>0</v>
      </c>
      <c r="L494" s="184">
        <v>0</v>
      </c>
      <c r="M494" s="182">
        <v>0</v>
      </c>
      <c r="N494" s="187">
        <v>0</v>
      </c>
      <c r="O494" s="190">
        <v>0</v>
      </c>
      <c r="P494" s="182">
        <v>0</v>
      </c>
      <c r="Q494" s="186">
        <v>0</v>
      </c>
      <c r="R494" s="184">
        <v>0</v>
      </c>
      <c r="S494" s="185">
        <v>0</v>
      </c>
      <c r="T494" s="182">
        <v>0</v>
      </c>
      <c r="U494" s="186">
        <v>0</v>
      </c>
      <c r="V494" s="184">
        <v>0</v>
      </c>
      <c r="W494" s="185">
        <v>0</v>
      </c>
      <c r="X494" s="182">
        <v>0</v>
      </c>
      <c r="Y494" s="186">
        <v>0</v>
      </c>
      <c r="Z494" s="184">
        <v>0</v>
      </c>
      <c r="AA494" s="182">
        <v>0</v>
      </c>
      <c r="AB494" s="156">
        <f t="shared" si="8438"/>
        <v>0</v>
      </c>
      <c r="AC494" s="157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29" t="s">
        <v>13</v>
      </c>
      <c r="B498" s="20">
        <f t="shared" ref="B498:AA498" si="9067">SUM(B475:B497)</f>
        <v>18565</v>
      </c>
      <c r="C498" s="21">
        <f t="shared" si="9067"/>
        <v>17934</v>
      </c>
      <c r="D498" s="20">
        <f t="shared" si="9067"/>
        <v>6986</v>
      </c>
      <c r="E498" s="21">
        <f t="shared" si="9067"/>
        <v>7046</v>
      </c>
      <c r="F498" s="20">
        <f t="shared" si="9067"/>
        <v>16784</v>
      </c>
      <c r="G498" s="21">
        <f t="shared" si="9067"/>
        <v>14565</v>
      </c>
      <c r="H498" s="20">
        <f t="shared" si="9067"/>
        <v>30476</v>
      </c>
      <c r="I498" s="21">
        <f t="shared" si="9067"/>
        <v>30533</v>
      </c>
      <c r="J498" s="20">
        <f t="shared" si="9067"/>
        <v>2746</v>
      </c>
      <c r="K498" s="21">
        <f t="shared" si="9067"/>
        <v>3127</v>
      </c>
      <c r="L498" s="20">
        <f t="shared" si="9067"/>
        <v>10662</v>
      </c>
      <c r="M498" s="21">
        <f t="shared" si="9067"/>
        <v>11659</v>
      </c>
      <c r="N498" s="20">
        <f t="shared" si="9067"/>
        <v>27412</v>
      </c>
      <c r="O498" s="21">
        <f t="shared" si="9067"/>
        <v>27322</v>
      </c>
      <c r="P498" s="20">
        <f t="shared" si="9067"/>
        <v>13483</v>
      </c>
      <c r="Q498" s="21">
        <f t="shared" si="9067"/>
        <v>13450</v>
      </c>
      <c r="R498" s="20">
        <f t="shared" si="9067"/>
        <v>18486</v>
      </c>
      <c r="S498" s="21">
        <f t="shared" si="9067"/>
        <v>19213</v>
      </c>
      <c r="T498" s="20">
        <f t="shared" si="9067"/>
        <v>2056</v>
      </c>
      <c r="U498" s="21">
        <f t="shared" si="9067"/>
        <v>2594</v>
      </c>
      <c r="V498" s="20">
        <f t="shared" si="9067"/>
        <v>14346</v>
      </c>
      <c r="W498" s="21">
        <f t="shared" si="9067"/>
        <v>17607</v>
      </c>
      <c r="X498" s="20">
        <f t="shared" si="9067"/>
        <v>11042</v>
      </c>
      <c r="Y498" s="21">
        <f t="shared" si="9067"/>
        <v>6230</v>
      </c>
      <c r="Z498" s="20">
        <f t="shared" si="9067"/>
        <v>32678</v>
      </c>
      <c r="AA498" s="21">
        <f t="shared" si="9067"/>
        <v>33486</v>
      </c>
      <c r="AB498" s="160">
        <f t="shared" ref="AB498:AC498" si="9068">SUM(AB474:AB497)</f>
        <v>205722</v>
      </c>
      <c r="AC498" s="161">
        <f t="shared" si="9068"/>
        <v>204766</v>
      </c>
      <c r="BI498" s="229" t="s">
        <v>13</v>
      </c>
      <c r="BJ498" s="154">
        <f>SUM(BJ474:BJ497)</f>
        <v>1</v>
      </c>
      <c r="BK498" s="155">
        <f t="shared" ref="BK498:CK498" si="9069">SUM(BK474:BK497)</f>
        <v>0.99999999999999989</v>
      </c>
      <c r="BL498" s="154">
        <f t="shared" si="9069"/>
        <v>1</v>
      </c>
      <c r="BM498" s="155">
        <f t="shared" si="9069"/>
        <v>1</v>
      </c>
      <c r="BN498" s="154">
        <f t="shared" si="9069"/>
        <v>1</v>
      </c>
      <c r="BO498" s="155">
        <f t="shared" si="9069"/>
        <v>1</v>
      </c>
      <c r="BP498" s="154">
        <f t="shared" si="9069"/>
        <v>0.99999999999999989</v>
      </c>
      <c r="BQ498" s="155">
        <f t="shared" si="9069"/>
        <v>1</v>
      </c>
      <c r="BR498" s="154">
        <f t="shared" si="9069"/>
        <v>1</v>
      </c>
      <c r="BS498" s="155">
        <f t="shared" si="9069"/>
        <v>0.99999999999999989</v>
      </c>
      <c r="BT498" s="154">
        <f t="shared" si="9069"/>
        <v>0.99999999999999989</v>
      </c>
      <c r="BU498" s="155">
        <f t="shared" si="9069"/>
        <v>1.0000000000000002</v>
      </c>
      <c r="BV498" s="154">
        <f t="shared" si="9069"/>
        <v>1</v>
      </c>
      <c r="BW498" s="155">
        <f t="shared" si="9069"/>
        <v>1.0000000000000002</v>
      </c>
      <c r="BX498" s="154">
        <f t="shared" si="9069"/>
        <v>1.0000000000000002</v>
      </c>
      <c r="BY498" s="155">
        <f t="shared" si="9069"/>
        <v>1</v>
      </c>
      <c r="BZ498" s="154">
        <f t="shared" si="9069"/>
        <v>1</v>
      </c>
      <c r="CA498" s="155">
        <f t="shared" si="9069"/>
        <v>0.99999999999999989</v>
      </c>
      <c r="CB498" s="154">
        <f t="shared" si="9069"/>
        <v>0.99999999999999989</v>
      </c>
      <c r="CC498" s="155">
        <f t="shared" si="9069"/>
        <v>0.99999999999999989</v>
      </c>
      <c r="CD498" s="154">
        <f t="shared" si="9069"/>
        <v>1</v>
      </c>
      <c r="CE498" s="155">
        <f t="shared" si="9069"/>
        <v>0.99999999999999989</v>
      </c>
      <c r="CF498" s="154">
        <f t="shared" si="9069"/>
        <v>1.0000000000000002</v>
      </c>
      <c r="CG498" s="155">
        <f t="shared" si="9069"/>
        <v>1</v>
      </c>
      <c r="CH498" s="154">
        <f t="shared" si="9069"/>
        <v>1</v>
      </c>
      <c r="CI498" s="155">
        <f t="shared" si="9069"/>
        <v>1</v>
      </c>
      <c r="CJ498" s="154">
        <f t="shared" si="9069"/>
        <v>1</v>
      </c>
      <c r="CK498" s="155">
        <f t="shared" si="9069"/>
        <v>1</v>
      </c>
    </row>
    <row r="499" spans="1:89" ht="13.5" thickTop="1" x14ac:dyDescent="0.2">
      <c r="A499" s="173"/>
    </row>
    <row r="501" spans="1:89" x14ac:dyDescent="0.2">
      <c r="A501" s="303">
        <f>+A470+1</f>
        <v>44851</v>
      </c>
      <c r="B501" s="303"/>
      <c r="C501" s="303"/>
      <c r="D501" s="303"/>
      <c r="BI501" s="308">
        <f>+BI470+1</f>
        <v>44851</v>
      </c>
      <c r="BJ501" s="308"/>
      <c r="BK501" s="308"/>
      <c r="BL501" s="308"/>
    </row>
    <row r="502" spans="1:89" ht="13.5" thickBot="1" x14ac:dyDescent="0.25">
      <c r="AE502" s="232" t="s">
        <v>84</v>
      </c>
    </row>
    <row r="503" spans="1:89" ht="14.25" thickTop="1" thickBot="1" x14ac:dyDescent="0.25">
      <c r="A503" s="299" t="s">
        <v>0</v>
      </c>
      <c r="B503" s="301" t="s">
        <v>1</v>
      </c>
      <c r="C503" s="302"/>
      <c r="D503" s="301" t="s">
        <v>2</v>
      </c>
      <c r="E503" s="302"/>
      <c r="F503" s="301" t="s">
        <v>3</v>
      </c>
      <c r="G503" s="302"/>
      <c r="H503" s="301" t="s">
        <v>4</v>
      </c>
      <c r="I503" s="302"/>
      <c r="J503" s="301" t="s">
        <v>5</v>
      </c>
      <c r="K503" s="302"/>
      <c r="L503" s="301" t="s">
        <v>6</v>
      </c>
      <c r="M503" s="302"/>
      <c r="N503" s="301" t="s">
        <v>7</v>
      </c>
      <c r="O503" s="302"/>
      <c r="P503" s="301" t="s">
        <v>8</v>
      </c>
      <c r="Q503" s="302"/>
      <c r="R503" s="301" t="s">
        <v>9</v>
      </c>
      <c r="S503" s="302"/>
      <c r="T503" s="301" t="s">
        <v>10</v>
      </c>
      <c r="U503" s="302"/>
      <c r="V503" s="301" t="s">
        <v>11</v>
      </c>
      <c r="W503" s="302"/>
      <c r="X503" s="301" t="s">
        <v>12</v>
      </c>
      <c r="Y503" s="302"/>
      <c r="Z503" s="304" t="s">
        <v>40</v>
      </c>
      <c r="AA503" s="305"/>
      <c r="AB503" s="306" t="s">
        <v>41</v>
      </c>
      <c r="AC503" s="307"/>
      <c r="AE503" s="299" t="s">
        <v>0</v>
      </c>
      <c r="AF503" s="301" t="s">
        <v>1</v>
      </c>
      <c r="AG503" s="302"/>
      <c r="AH503" s="301" t="s">
        <v>2</v>
      </c>
      <c r="AI503" s="302"/>
      <c r="AJ503" s="301" t="s">
        <v>3</v>
      </c>
      <c r="AK503" s="302"/>
      <c r="AL503" s="301" t="s">
        <v>4</v>
      </c>
      <c r="AM503" s="302"/>
      <c r="AN503" s="301" t="s">
        <v>5</v>
      </c>
      <c r="AO503" s="302"/>
      <c r="AP503" s="301" t="s">
        <v>6</v>
      </c>
      <c r="AQ503" s="302"/>
      <c r="AR503" s="301" t="s">
        <v>7</v>
      </c>
      <c r="AS503" s="302"/>
      <c r="AT503" s="301" t="s">
        <v>8</v>
      </c>
      <c r="AU503" s="302"/>
      <c r="AV503" s="301" t="s">
        <v>9</v>
      </c>
      <c r="AW503" s="302"/>
      <c r="AX503" s="301" t="s">
        <v>10</v>
      </c>
      <c r="AY503" s="302"/>
      <c r="AZ503" s="301" t="s">
        <v>11</v>
      </c>
      <c r="BA503" s="302"/>
      <c r="BB503" s="301" t="s">
        <v>12</v>
      </c>
      <c r="BC503" s="302"/>
      <c r="BD503" s="304" t="s">
        <v>40</v>
      </c>
      <c r="BE503" s="305"/>
      <c r="BF503" s="306" t="s">
        <v>41</v>
      </c>
      <c r="BG503" s="307"/>
      <c r="BI503" s="299" t="s">
        <v>0</v>
      </c>
      <c r="BJ503" s="301" t="s">
        <v>1</v>
      </c>
      <c r="BK503" s="302"/>
      <c r="BL503" s="301" t="s">
        <v>2</v>
      </c>
      <c r="BM503" s="302"/>
      <c r="BN503" s="301" t="s">
        <v>3</v>
      </c>
      <c r="BO503" s="302"/>
      <c r="BP503" s="301" t="s">
        <v>4</v>
      </c>
      <c r="BQ503" s="302"/>
      <c r="BR503" s="301" t="s">
        <v>5</v>
      </c>
      <c r="BS503" s="302"/>
      <c r="BT503" s="301" t="s">
        <v>6</v>
      </c>
      <c r="BU503" s="302"/>
      <c r="BV503" s="301" t="s">
        <v>7</v>
      </c>
      <c r="BW503" s="302"/>
      <c r="BX503" s="301" t="s">
        <v>8</v>
      </c>
      <c r="BY503" s="302"/>
      <c r="BZ503" s="301" t="s">
        <v>9</v>
      </c>
      <c r="CA503" s="302"/>
      <c r="CB503" s="301" t="s">
        <v>10</v>
      </c>
      <c r="CC503" s="302"/>
      <c r="CD503" s="301" t="s">
        <v>11</v>
      </c>
      <c r="CE503" s="302"/>
      <c r="CF503" s="301" t="s">
        <v>12</v>
      </c>
      <c r="CG503" s="302"/>
      <c r="CH503" s="304" t="s">
        <v>40</v>
      </c>
      <c r="CI503" s="305"/>
      <c r="CJ503" s="301" t="s">
        <v>41</v>
      </c>
      <c r="CK503" s="302"/>
    </row>
    <row r="504" spans="1:89" ht="15" thickTop="1" thickBot="1" x14ac:dyDescent="0.3">
      <c r="A504" s="300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0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0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3279</v>
      </c>
      <c r="AG505" s="172">
        <f t="shared" ref="AG505:AV506" si="9070">SUMIF($A$9:$A$32,$AE505,C$505:C$528)</f>
        <v>931</v>
      </c>
      <c r="AH505" s="126">
        <f t="shared" si="9070"/>
        <v>1448</v>
      </c>
      <c r="AI505" s="166">
        <f t="shared" si="9070"/>
        <v>1107</v>
      </c>
      <c r="AJ505" s="125">
        <f t="shared" si="9070"/>
        <v>3306</v>
      </c>
      <c r="AK505" s="127">
        <f t="shared" si="9070"/>
        <v>1144</v>
      </c>
      <c r="AL505" s="126">
        <f t="shared" si="9070"/>
        <v>4138</v>
      </c>
      <c r="AM505" s="166">
        <f t="shared" si="9070"/>
        <v>2136</v>
      </c>
      <c r="AN505" s="125">
        <f t="shared" si="9070"/>
        <v>300</v>
      </c>
      <c r="AO505" s="127">
        <f t="shared" si="9070"/>
        <v>1018</v>
      </c>
      <c r="AP505" s="126">
        <f t="shared" si="9070"/>
        <v>828</v>
      </c>
      <c r="AQ505" s="125">
        <f t="shared" si="9070"/>
        <v>3487</v>
      </c>
      <c r="AR505" s="165">
        <f t="shared" si="9070"/>
        <v>2748</v>
      </c>
      <c r="AS505" s="167">
        <f t="shared" si="9070"/>
        <v>4362</v>
      </c>
      <c r="AT505" s="125">
        <f t="shared" si="9070"/>
        <v>2039</v>
      </c>
      <c r="AU505" s="127">
        <f t="shared" si="9070"/>
        <v>2200</v>
      </c>
      <c r="AV505" s="126">
        <f t="shared" si="9070"/>
        <v>2484</v>
      </c>
      <c r="AW505" s="166">
        <f t="shared" ref="AW505:BE506" si="9071">SUMIF($A$9:$A$32,$AE505,S$505:S$528)</f>
        <v>1978</v>
      </c>
      <c r="AX505" s="125">
        <f t="shared" si="9071"/>
        <v>275</v>
      </c>
      <c r="AY505" s="127">
        <f t="shared" si="9071"/>
        <v>1731</v>
      </c>
      <c r="AZ505" s="126">
        <f t="shared" si="9071"/>
        <v>789</v>
      </c>
      <c r="BA505" s="166">
        <f t="shared" si="9071"/>
        <v>3369</v>
      </c>
      <c r="BB505" s="125">
        <f t="shared" si="9071"/>
        <v>2014</v>
      </c>
      <c r="BC505" s="127">
        <f t="shared" si="9071"/>
        <v>1944</v>
      </c>
      <c r="BD505" s="170">
        <f t="shared" si="9071"/>
        <v>4284</v>
      </c>
      <c r="BE505" s="171">
        <f t="shared" si="9071"/>
        <v>2723</v>
      </c>
      <c r="BF505" s="156">
        <f>AF505+AH505+AJ505+AL505+AN505+AP505+AR505+AT505+AV505+AX505+AZ505+BB505+BD505</f>
        <v>27932</v>
      </c>
      <c r="BG505" s="157">
        <f>AG505+AI505+AK505+AM505+AO505+AQ505+AS505+AU505+AW505+AY505+BA505+BC505+BE505</f>
        <v>28130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75">
        <v>572</v>
      </c>
      <c r="C506" s="176">
        <v>0</v>
      </c>
      <c r="D506" s="177">
        <v>452</v>
      </c>
      <c r="E506" s="178">
        <v>5</v>
      </c>
      <c r="F506" s="175">
        <v>1255</v>
      </c>
      <c r="G506" s="179">
        <v>11</v>
      </c>
      <c r="H506" s="177">
        <v>770</v>
      </c>
      <c r="I506" s="178">
        <v>79</v>
      </c>
      <c r="J506" s="175">
        <v>9</v>
      </c>
      <c r="K506" s="179">
        <v>44</v>
      </c>
      <c r="L506" s="177">
        <v>104</v>
      </c>
      <c r="M506" s="175">
        <v>164</v>
      </c>
      <c r="N506" s="180">
        <v>398</v>
      </c>
      <c r="O506" s="181">
        <v>313</v>
      </c>
      <c r="P506" s="175">
        <v>80</v>
      </c>
      <c r="Q506" s="179">
        <v>71</v>
      </c>
      <c r="R506" s="177">
        <v>26</v>
      </c>
      <c r="S506" s="178">
        <v>120</v>
      </c>
      <c r="T506" s="175">
        <v>2</v>
      </c>
      <c r="U506" s="179">
        <v>32</v>
      </c>
      <c r="V506" s="177">
        <v>3</v>
      </c>
      <c r="W506" s="178">
        <v>0</v>
      </c>
      <c r="X506" s="175">
        <v>1</v>
      </c>
      <c r="Y506" s="179">
        <v>0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3672</v>
      </c>
      <c r="AC506" s="157">
        <f t="shared" ref="AC506:AC525" si="9100">C506+E506+G506+I506+K506+M506+O506+Q506+S506+U506+W506+Y506+AA506</f>
        <v>839</v>
      </c>
      <c r="AE506" s="237" t="str">
        <f>$AE$10</f>
        <v>08:00 - 08:59</v>
      </c>
      <c r="AF506" s="125">
        <f>SUMIF($A$9:$A$32,$AE506,B$505:B$528)</f>
        <v>2880</v>
      </c>
      <c r="AG506" s="176">
        <f t="shared" si="9070"/>
        <v>911</v>
      </c>
      <c r="AH506" s="177">
        <f t="shared" si="9070"/>
        <v>1244</v>
      </c>
      <c r="AI506" s="178">
        <f t="shared" si="9070"/>
        <v>865</v>
      </c>
      <c r="AJ506" s="238">
        <f t="shared" si="9070"/>
        <v>2757</v>
      </c>
      <c r="AK506" s="179">
        <f t="shared" si="9070"/>
        <v>968</v>
      </c>
      <c r="AL506" s="177">
        <f t="shared" si="9070"/>
        <v>3505</v>
      </c>
      <c r="AM506" s="178">
        <f t="shared" si="9070"/>
        <v>2070</v>
      </c>
      <c r="AN506" s="238">
        <f t="shared" si="9070"/>
        <v>231</v>
      </c>
      <c r="AO506" s="179">
        <f t="shared" si="9070"/>
        <v>944</v>
      </c>
      <c r="AP506" s="177">
        <f t="shared" si="9070"/>
        <v>767</v>
      </c>
      <c r="AQ506" s="238">
        <f t="shared" si="9070"/>
        <v>3149</v>
      </c>
      <c r="AR506" s="180">
        <f t="shared" si="9070"/>
        <v>2020</v>
      </c>
      <c r="AS506" s="181">
        <f t="shared" si="9070"/>
        <v>4464</v>
      </c>
      <c r="AT506" s="238">
        <f t="shared" si="9070"/>
        <v>1546</v>
      </c>
      <c r="AU506" s="179">
        <f t="shared" si="9070"/>
        <v>1911</v>
      </c>
      <c r="AV506" s="177">
        <f t="shared" si="9070"/>
        <v>2091</v>
      </c>
      <c r="AW506" s="178">
        <f t="shared" si="9071"/>
        <v>1692</v>
      </c>
      <c r="AX506" s="238">
        <f t="shared" si="9071"/>
        <v>228</v>
      </c>
      <c r="AY506" s="179">
        <f t="shared" si="9071"/>
        <v>1178</v>
      </c>
      <c r="AZ506" s="177">
        <f t="shared" si="9071"/>
        <v>604</v>
      </c>
      <c r="BA506" s="178">
        <f t="shared" si="9071"/>
        <v>2731</v>
      </c>
      <c r="BB506" s="238">
        <f t="shared" si="9071"/>
        <v>1783</v>
      </c>
      <c r="BC506" s="179">
        <f t="shared" si="9071"/>
        <v>1729</v>
      </c>
      <c r="BD506" s="177">
        <f t="shared" si="9071"/>
        <v>3530</v>
      </c>
      <c r="BE506" s="238">
        <f t="shared" si="9071"/>
        <v>2285</v>
      </c>
      <c r="BF506" s="158">
        <f>SUM(AF506,AH506,AJ506,AL506,AN506,AP506,AR506,AT506,AV506,AX506,AZ506,BB506,BD506)</f>
        <v>23186</v>
      </c>
      <c r="BG506" s="159">
        <f>SUM(AG506,AI506,AK506,AM506,AO506,AQ506,AS506,AU506,AW506,AY506,BA506,BC506,BE506)</f>
        <v>24897</v>
      </c>
      <c r="BI506" s="136" t="s">
        <v>17</v>
      </c>
      <c r="BJ506" s="128">
        <f>B506/B529</f>
        <v>1.9516855466084344E-2</v>
      </c>
      <c r="BK506" s="129">
        <f t="shared" ref="BK506" si="9101">C506/C529</f>
        <v>0</v>
      </c>
      <c r="BL506" s="130">
        <f t="shared" ref="BL506" si="9102">D506/D529</f>
        <v>3.2515646356377242E-2</v>
      </c>
      <c r="BM506" s="131">
        <f t="shared" ref="BM506" si="9103">E506/E529</f>
        <v>3.9761431411530816E-4</v>
      </c>
      <c r="BN506" s="128">
        <f t="shared" ref="BN506" si="9104">F506/F529</f>
        <v>4.046690097700964E-2</v>
      </c>
      <c r="BO506" s="129">
        <f t="shared" ref="BO506" si="9105">G506/G529</f>
        <v>4.9533930742558653E-4</v>
      </c>
      <c r="BP506" s="130">
        <f t="shared" ref="BP506" si="9106">H506/H529</f>
        <v>1.8220970680801724E-2</v>
      </c>
      <c r="BQ506" s="131">
        <f t="shared" ref="BQ506" si="9107">I506/I529</f>
        <v>1.8665532558359323E-3</v>
      </c>
      <c r="BR506" s="128">
        <f t="shared" ref="BR506" si="9108">J506/J529</f>
        <v>1.5042620758816648E-3</v>
      </c>
      <c r="BS506" s="129">
        <f t="shared" ref="BS506" si="9109">K506/K529</f>
        <v>6.2517760727479402E-3</v>
      </c>
      <c r="BT506" s="130">
        <f t="shared" ref="BT506" si="9110">L506/L529</f>
        <v>4.6501229599821151E-3</v>
      </c>
      <c r="BU506" s="128">
        <f t="shared" ref="BU506" si="9111">M506/M529</f>
        <v>6.8401735068401737E-3</v>
      </c>
      <c r="BV506" s="132">
        <f t="shared" ref="BV506" si="9112">N506/N529</f>
        <v>9.7479732543045393E-3</v>
      </c>
      <c r="BW506" s="133">
        <f t="shared" ref="BW506" si="9113">O506/O529</f>
        <v>7.0670580266425833E-3</v>
      </c>
      <c r="BX506" s="128">
        <f t="shared" ref="BX506" si="9114">P506/P529</f>
        <v>3.6666972224768538E-3</v>
      </c>
      <c r="BY506" s="129">
        <f t="shared" ref="BY506" si="9115">Q506/Q529</f>
        <v>2.9766895857789703E-3</v>
      </c>
      <c r="BZ506" s="130">
        <f t="shared" ref="BZ506" si="9116">R506/R529</f>
        <v>1.0402080416083218E-3</v>
      </c>
      <c r="CA506" s="131">
        <f t="shared" ref="CA506" si="9117">S506/S529</f>
        <v>4.3219881145326851E-3</v>
      </c>
      <c r="CB506" s="128">
        <f t="shared" ref="CB506" si="9118">T506/T529</f>
        <v>2.8768699654775604E-4</v>
      </c>
      <c r="CC506" s="129">
        <f t="shared" ref="CC506" si="9119">U506/U529</f>
        <v>3.7174721189591076E-3</v>
      </c>
      <c r="CD506" s="130">
        <f t="shared" ref="CD506" si="9120">V506/V529</f>
        <v>1.2983078720733976E-4</v>
      </c>
      <c r="CE506" s="131">
        <f t="shared" ref="CE506" si="9121">W506/W529</f>
        <v>0</v>
      </c>
      <c r="CF506" s="128">
        <f t="shared" ref="CF506" si="9122">X506/X529</f>
        <v>4.4292864419542011E-5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1.1186868225272817E-2</v>
      </c>
      <c r="CK506" s="135">
        <f t="shared" ref="CK506" si="9127">AC506/AC529</f>
        <v>2.5654040434926187E-3</v>
      </c>
    </row>
    <row r="507" spans="1:89" ht="13.5" thickBot="1" x14ac:dyDescent="0.25">
      <c r="A507" s="145" t="s">
        <v>18</v>
      </c>
      <c r="B507" s="182">
        <v>2087</v>
      </c>
      <c r="C507" s="183">
        <v>226</v>
      </c>
      <c r="D507" s="184">
        <v>1110</v>
      </c>
      <c r="E507" s="185">
        <v>279</v>
      </c>
      <c r="F507" s="182">
        <v>3180</v>
      </c>
      <c r="G507" s="186">
        <v>361</v>
      </c>
      <c r="H507" s="184">
        <v>2638</v>
      </c>
      <c r="I507" s="185">
        <v>769</v>
      </c>
      <c r="J507" s="182">
        <v>85</v>
      </c>
      <c r="K507" s="186">
        <v>412</v>
      </c>
      <c r="L507" s="184">
        <v>431</v>
      </c>
      <c r="M507" s="182">
        <v>1153</v>
      </c>
      <c r="N507" s="187">
        <v>1718</v>
      </c>
      <c r="O507" s="188">
        <v>2646</v>
      </c>
      <c r="P507" s="182">
        <v>709</v>
      </c>
      <c r="Q507" s="186">
        <v>1175</v>
      </c>
      <c r="R507" s="184">
        <v>1025</v>
      </c>
      <c r="S507" s="185">
        <v>1387</v>
      </c>
      <c r="T507" s="182">
        <v>96</v>
      </c>
      <c r="U507" s="186">
        <v>571</v>
      </c>
      <c r="V507" s="184">
        <v>470</v>
      </c>
      <c r="W507" s="185">
        <v>1637</v>
      </c>
      <c r="X507" s="182">
        <v>1140</v>
      </c>
      <c r="Y507" s="186">
        <v>822</v>
      </c>
      <c r="Z507" s="184">
        <v>2560</v>
      </c>
      <c r="AA507" s="182">
        <v>1581</v>
      </c>
      <c r="AB507" s="156">
        <f t="shared" si="9099"/>
        <v>17249</v>
      </c>
      <c r="AC507" s="157">
        <f t="shared" si="9100"/>
        <v>13019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7.1209226149856697E-2</v>
      </c>
      <c r="BK507" s="129">
        <f t="shared" ref="BK507" si="9128">C507/C529</f>
        <v>8.8888888888888889E-3</v>
      </c>
      <c r="BL507" s="130">
        <f t="shared" ref="BL507" si="9129">D507/D529</f>
        <v>7.9850370476944099E-2</v>
      </c>
      <c r="BM507" s="131">
        <f t="shared" ref="BM507" si="9130">E507/E529</f>
        <v>2.2186878727634196E-2</v>
      </c>
      <c r="BN507" s="128">
        <f t="shared" ref="BN507" si="9131">F507/F529</f>
        <v>0.10253764550349853</v>
      </c>
      <c r="BO507" s="129">
        <f t="shared" ref="BO507" si="9132">G507/G529</f>
        <v>1.6256135452785158E-2</v>
      </c>
      <c r="BP507" s="130">
        <f t="shared" ref="BP507" si="9133">H507/H529</f>
        <v>6.2424572280460965E-2</v>
      </c>
      <c r="BQ507" s="131">
        <f t="shared" ref="BQ507" si="9134">I507/I529</f>
        <v>1.8169360173896608E-2</v>
      </c>
      <c r="BR507" s="128">
        <f t="shared" ref="BR507" si="9135">J507/J529</f>
        <v>1.4206919605549055E-2</v>
      </c>
      <c r="BS507" s="129">
        <f t="shared" ref="BS507" si="9136">K507/K529</f>
        <v>5.8539357772094347E-2</v>
      </c>
      <c r="BT507" s="130">
        <f t="shared" ref="BT507" si="9137">L507/L529</f>
        <v>1.9271182651464342E-2</v>
      </c>
      <c r="BU507" s="128">
        <f t="shared" ref="BU507" si="9138">M507/M529</f>
        <v>4.8089756423089755E-2</v>
      </c>
      <c r="BV507" s="132">
        <f t="shared" ref="BV507" si="9139">N507/N529</f>
        <v>4.2077934801244214E-2</v>
      </c>
      <c r="BW507" s="133">
        <f t="shared" ref="BW507" si="9140">O507/O529</f>
        <v>5.9742605554301199E-2</v>
      </c>
      <c r="BX507" s="128">
        <f t="shared" ref="BX507" si="9141">P507/P529</f>
        <v>3.249610413420112E-2</v>
      </c>
      <c r="BY507" s="129">
        <f t="shared" ref="BY507" si="9142">Q507/Q529</f>
        <v>4.926211638437028E-2</v>
      </c>
      <c r="BZ507" s="130">
        <f t="shared" ref="BZ507" si="9143">R507/R529</f>
        <v>4.1008201640328062E-2</v>
      </c>
      <c r="CA507" s="131">
        <f t="shared" ref="CA507" si="9144">S507/S529</f>
        <v>4.9954979290473621E-2</v>
      </c>
      <c r="CB507" s="128">
        <f t="shared" ref="CB507" si="9145">T507/T529</f>
        <v>1.3808975834292289E-2</v>
      </c>
      <c r="CC507" s="129">
        <f t="shared" ref="CC507" si="9146">U507/U529</f>
        <v>6.6333643122676575E-2</v>
      </c>
      <c r="CD507" s="130">
        <f t="shared" ref="CD507" si="9147">V507/V529</f>
        <v>2.034015666248323E-2</v>
      </c>
      <c r="CE507" s="131">
        <f t="shared" ref="CE507" si="9148">W507/W529</f>
        <v>5.4054946506406021E-2</v>
      </c>
      <c r="CF507" s="128">
        <f t="shared" ref="CF507" si="9149">X507/X529</f>
        <v>5.0493865438277892E-2</v>
      </c>
      <c r="CG507" s="129">
        <f t="shared" ref="CG507" si="9150">Y507/Y529</f>
        <v>5.6870070568700706E-2</v>
      </c>
      <c r="CH507" s="130">
        <f t="shared" ref="CH507" si="9151">Z507/Z529</f>
        <v>5.9348556856381129E-2</v>
      </c>
      <c r="CI507" s="128">
        <f t="shared" ref="CI507" si="9152">AA507/AA529</f>
        <v>3.5732043574560411E-2</v>
      </c>
      <c r="CJ507" s="134">
        <f t="shared" ref="CJ507" si="9153">AB507/AB529</f>
        <v>5.2549643251016021E-2</v>
      </c>
      <c r="CK507" s="135">
        <f t="shared" ref="CK507" si="9154">AC507/AC529</f>
        <v>3.9808099216007635E-2</v>
      </c>
    </row>
    <row r="508" spans="1:89" ht="14.25" thickTop="1" thickBot="1" x14ac:dyDescent="0.25">
      <c r="A508" s="136" t="s">
        <v>19</v>
      </c>
      <c r="B508" s="175">
        <v>3093</v>
      </c>
      <c r="C508" s="176">
        <v>924</v>
      </c>
      <c r="D508" s="177">
        <v>1305</v>
      </c>
      <c r="E508" s="178">
        <v>810</v>
      </c>
      <c r="F508" s="175">
        <v>3416</v>
      </c>
      <c r="G508" s="179">
        <v>1070</v>
      </c>
      <c r="H508" s="177">
        <v>3575</v>
      </c>
      <c r="I508" s="178">
        <v>1792</v>
      </c>
      <c r="J508" s="175">
        <v>231</v>
      </c>
      <c r="K508" s="179">
        <v>757</v>
      </c>
      <c r="L508" s="177">
        <v>793</v>
      </c>
      <c r="M508" s="175">
        <v>2267</v>
      </c>
      <c r="N508" s="180">
        <v>2514</v>
      </c>
      <c r="O508" s="181">
        <v>3693</v>
      </c>
      <c r="P508" s="175">
        <v>1495</v>
      </c>
      <c r="Q508" s="179">
        <v>1860</v>
      </c>
      <c r="R508" s="177">
        <v>2071</v>
      </c>
      <c r="S508" s="178">
        <v>1866</v>
      </c>
      <c r="T508" s="175">
        <v>191</v>
      </c>
      <c r="U508" s="179">
        <v>1192</v>
      </c>
      <c r="V508" s="177">
        <v>784</v>
      </c>
      <c r="W508" s="178">
        <v>3029</v>
      </c>
      <c r="X508" s="175">
        <v>1868</v>
      </c>
      <c r="Y508" s="179">
        <v>1565</v>
      </c>
      <c r="Z508" s="177">
        <v>3556</v>
      </c>
      <c r="AA508" s="175">
        <v>2303</v>
      </c>
      <c r="AB508" s="156">
        <f t="shared" si="9099"/>
        <v>24892</v>
      </c>
      <c r="AC508" s="157">
        <f t="shared" si="9100"/>
        <v>23128</v>
      </c>
      <c r="AE508" s="229" t="s">
        <v>13</v>
      </c>
      <c r="AF508" s="20">
        <f t="shared" ref="AF508:BG508" si="9155">SUM(AF505:AF507)</f>
        <v>6159</v>
      </c>
      <c r="AG508" s="21">
        <f t="shared" si="9155"/>
        <v>1842</v>
      </c>
      <c r="AH508" s="20">
        <f t="shared" si="9155"/>
        <v>2692</v>
      </c>
      <c r="AI508" s="21">
        <f t="shared" si="9155"/>
        <v>1972</v>
      </c>
      <c r="AJ508" s="20">
        <f t="shared" si="9155"/>
        <v>6063</v>
      </c>
      <c r="AK508" s="21">
        <f t="shared" si="9155"/>
        <v>2112</v>
      </c>
      <c r="AL508" s="20">
        <f t="shared" si="9155"/>
        <v>7643</v>
      </c>
      <c r="AM508" s="21">
        <f t="shared" si="9155"/>
        <v>4206</v>
      </c>
      <c r="AN508" s="20">
        <f t="shared" si="9155"/>
        <v>531</v>
      </c>
      <c r="AO508" s="21">
        <f t="shared" si="9155"/>
        <v>1962</v>
      </c>
      <c r="AP508" s="20">
        <f t="shared" si="9155"/>
        <v>1595</v>
      </c>
      <c r="AQ508" s="21">
        <f t="shared" si="9155"/>
        <v>6636</v>
      </c>
      <c r="AR508" s="20">
        <f t="shared" si="9155"/>
        <v>4768</v>
      </c>
      <c r="AS508" s="21">
        <f t="shared" si="9155"/>
        <v>8826</v>
      </c>
      <c r="AT508" s="20">
        <f t="shared" si="9155"/>
        <v>3585</v>
      </c>
      <c r="AU508" s="21">
        <f t="shared" si="9155"/>
        <v>4111</v>
      </c>
      <c r="AV508" s="20">
        <f t="shared" si="9155"/>
        <v>4575</v>
      </c>
      <c r="AW508" s="21">
        <f t="shared" si="9155"/>
        <v>3670</v>
      </c>
      <c r="AX508" s="20">
        <f t="shared" si="9155"/>
        <v>503</v>
      </c>
      <c r="AY508" s="21">
        <f t="shared" si="9155"/>
        <v>2909</v>
      </c>
      <c r="AZ508" s="20">
        <f t="shared" si="9155"/>
        <v>1393</v>
      </c>
      <c r="BA508" s="21">
        <f t="shared" si="9155"/>
        <v>6100</v>
      </c>
      <c r="BB508" s="20">
        <f t="shared" si="9155"/>
        <v>3797</v>
      </c>
      <c r="BC508" s="21">
        <f t="shared" si="9155"/>
        <v>3673</v>
      </c>
      <c r="BD508" s="20">
        <f t="shared" si="9155"/>
        <v>7814</v>
      </c>
      <c r="BE508" s="21">
        <f t="shared" si="9155"/>
        <v>5008</v>
      </c>
      <c r="BF508" s="160">
        <f t="shared" si="9155"/>
        <v>51118</v>
      </c>
      <c r="BG508" s="161">
        <f t="shared" si="9155"/>
        <v>53027</v>
      </c>
      <c r="BI508" s="136" t="s">
        <v>19</v>
      </c>
      <c r="BJ508" s="128">
        <f>B508/B529</f>
        <v>0.1055343250989491</v>
      </c>
      <c r="BK508" s="129">
        <f t="shared" ref="BK508" si="9156">C508/C529</f>
        <v>3.6342182890855459E-2</v>
      </c>
      <c r="BL508" s="130">
        <f t="shared" ref="BL508" si="9157">D508/D529</f>
        <v>9.3878138263434288E-2</v>
      </c>
      <c r="BM508" s="131">
        <f t="shared" ref="BM508" si="9158">E508/E529</f>
        <v>6.4413518886679927E-2</v>
      </c>
      <c r="BN508" s="128">
        <f t="shared" ref="BN508" si="9159">F508/F529</f>
        <v>0.11014735755973301</v>
      </c>
      <c r="BO508" s="129">
        <f t="shared" ref="BO508" si="9160">G508/G529</f>
        <v>4.8183005358670691E-2</v>
      </c>
      <c r="BP508" s="130">
        <f t="shared" ref="BP508" si="9161">H508/H529</f>
        <v>8.4597363875150849E-2</v>
      </c>
      <c r="BQ508" s="131">
        <f t="shared" ref="BQ508" si="9162">I508/I529</f>
        <v>4.2340043474151781E-2</v>
      </c>
      <c r="BR508" s="128">
        <f t="shared" ref="BR508" si="9163">J508/J529</f>
        <v>3.8609393280962731E-2</v>
      </c>
      <c r="BS508" s="129">
        <f t="shared" ref="BS508" si="9164">K508/K529</f>
        <v>0.10755896561523159</v>
      </c>
      <c r="BT508" s="130">
        <f t="shared" ref="BT508" si="9165">L508/L529</f>
        <v>3.545718756986363E-2</v>
      </c>
      <c r="BU508" s="128">
        <f t="shared" ref="BU508" si="9166">M508/M529</f>
        <v>9.4552886219552892E-2</v>
      </c>
      <c r="BV508" s="132">
        <f t="shared" ref="BV508" si="9167">N508/N529</f>
        <v>6.1573881309853293E-2</v>
      </c>
      <c r="BW508" s="133">
        <f t="shared" ref="BW508" si="9168">O508/O529</f>
        <v>8.338225333032287E-2</v>
      </c>
      <c r="BX508" s="128">
        <f t="shared" ref="BX508" si="9169">P508/P529</f>
        <v>6.8521404345036202E-2</v>
      </c>
      <c r="BY508" s="129">
        <f t="shared" ref="BY508" si="9170">Q508/Q529</f>
        <v>7.7980882106322327E-2</v>
      </c>
      <c r="BZ508" s="130">
        <f t="shared" ref="BZ508" si="9171">R508/R529</f>
        <v>8.2856571314262856E-2</v>
      </c>
      <c r="CA508" s="131">
        <f t="shared" ref="CA508" si="9172">S508/S529</f>
        <v>6.7206915180983248E-2</v>
      </c>
      <c r="CB508" s="128">
        <f t="shared" ref="CB508" si="9173">T508/T529</f>
        <v>2.7474108170310704E-2</v>
      </c>
      <c r="CC508" s="129">
        <f t="shared" ref="CC508" si="9174">U508/U529</f>
        <v>0.13847583643122677</v>
      </c>
      <c r="CD508" s="130">
        <f t="shared" ref="CD508" si="9175">V508/V529</f>
        <v>3.3929112390184792E-2</v>
      </c>
      <c r="CE508" s="131">
        <f t="shared" ref="CE508" si="9176">W508/W529</f>
        <v>0.10001981244221371</v>
      </c>
      <c r="CF508" s="128">
        <f t="shared" ref="CF508" si="9177">X508/X529</f>
        <v>8.2739070735704481E-2</v>
      </c>
      <c r="CG508" s="129">
        <f t="shared" ref="CG508" si="9178">Y508/Y529</f>
        <v>0.10827452608274526</v>
      </c>
      <c r="CH508" s="130">
        <f t="shared" ref="CH508" si="9179">Z508/Z529</f>
        <v>8.2438854758316915E-2</v>
      </c>
      <c r="CI508" s="128">
        <f t="shared" ref="CI508" si="9180">AA508/AA529</f>
        <v>5.2049902816073766E-2</v>
      </c>
      <c r="CJ508" s="134">
        <f t="shared" ref="CJ508" si="9181">AB508/AB529</f>
        <v>7.5834292991146773E-2</v>
      </c>
      <c r="CK508" s="135">
        <f t="shared" ref="CK508" si="9182">AC508/AC529</f>
        <v>7.071831313217794E-2</v>
      </c>
    </row>
    <row r="509" spans="1:89" ht="13.5" thickTop="1" x14ac:dyDescent="0.2">
      <c r="A509" s="145" t="s">
        <v>20</v>
      </c>
      <c r="B509" s="182">
        <v>3279</v>
      </c>
      <c r="C509" s="183">
        <v>931</v>
      </c>
      <c r="D509" s="184">
        <v>1448</v>
      </c>
      <c r="E509" s="185">
        <v>1107</v>
      </c>
      <c r="F509" s="182">
        <v>3306</v>
      </c>
      <c r="G509" s="186">
        <v>1144</v>
      </c>
      <c r="H509" s="184">
        <v>4138</v>
      </c>
      <c r="I509" s="185">
        <v>2136</v>
      </c>
      <c r="J509" s="182">
        <v>300</v>
      </c>
      <c r="K509" s="186">
        <v>1018</v>
      </c>
      <c r="L509" s="184">
        <v>828</v>
      </c>
      <c r="M509" s="182">
        <v>3487</v>
      </c>
      <c r="N509" s="187">
        <v>2748</v>
      </c>
      <c r="O509" s="188">
        <v>4362</v>
      </c>
      <c r="P509" s="182">
        <v>2039</v>
      </c>
      <c r="Q509" s="186">
        <v>2200</v>
      </c>
      <c r="R509" s="184">
        <v>2484</v>
      </c>
      <c r="S509" s="185">
        <v>1978</v>
      </c>
      <c r="T509" s="182">
        <v>275</v>
      </c>
      <c r="U509" s="186">
        <v>1731</v>
      </c>
      <c r="V509" s="184">
        <v>789</v>
      </c>
      <c r="W509" s="185">
        <v>3369</v>
      </c>
      <c r="X509" s="182">
        <v>2014</v>
      </c>
      <c r="Y509" s="186">
        <v>1944</v>
      </c>
      <c r="Z509" s="184">
        <v>4284</v>
      </c>
      <c r="AA509" s="182">
        <v>2723</v>
      </c>
      <c r="AB509" s="156">
        <f t="shared" si="9099"/>
        <v>27932</v>
      </c>
      <c r="AC509" s="157">
        <f t="shared" si="9100"/>
        <v>28130</v>
      </c>
      <c r="BI509" s="145" t="s">
        <v>20</v>
      </c>
      <c r="BJ509" s="128">
        <f>B509/B529</f>
        <v>0.1118807151630954</v>
      </c>
      <c r="BK509" s="129">
        <f t="shared" ref="BK509" si="9183">C509/C529</f>
        <v>3.6617502458210424E-2</v>
      </c>
      <c r="BL509" s="130">
        <f t="shared" ref="BL509" si="9184">D509/D529</f>
        <v>0.10416516797352708</v>
      </c>
      <c r="BM509" s="131">
        <f t="shared" ref="BM509" si="9185">E509/E529</f>
        <v>8.8031809145129231E-2</v>
      </c>
      <c r="BN509" s="128">
        <f t="shared" ref="BN509" si="9186">F509/F529</f>
        <v>0.10660045787250508</v>
      </c>
      <c r="BO509" s="129">
        <f t="shared" ref="BO509" si="9187">G509/G529</f>
        <v>5.1515287972261001E-2</v>
      </c>
      <c r="BP509" s="130">
        <f t="shared" ref="BP509" si="9188">H509/H529</f>
        <v>9.791996971059419E-2</v>
      </c>
      <c r="BQ509" s="131">
        <f t="shared" ref="BQ509" si="9189">I509/I529</f>
        <v>5.046781967677913E-2</v>
      </c>
      <c r="BR509" s="128">
        <f t="shared" ref="BR509" si="9190">J509/J529</f>
        <v>5.0142069196055489E-2</v>
      </c>
      <c r="BS509" s="129">
        <f t="shared" ref="BS509" si="9191">K509/K529</f>
        <v>0.14464336459221369</v>
      </c>
      <c r="BT509" s="130">
        <f t="shared" ref="BT509" si="9192">L509/L529</f>
        <v>3.7022132796780682E-2</v>
      </c>
      <c r="BU509" s="128">
        <f t="shared" ref="BU509" si="9193">M509/M529</f>
        <v>0.14543710377043712</v>
      </c>
      <c r="BV509" s="132">
        <f t="shared" ref="BV509" si="9194">N509/N529</f>
        <v>6.7305101765901681E-2</v>
      </c>
      <c r="BW509" s="133">
        <f t="shared" ref="BW509" si="9195">O509/O529</f>
        <v>9.8487243170015809E-2</v>
      </c>
      <c r="BX509" s="128">
        <f t="shared" ref="BX509" si="9196">P509/P529</f>
        <v>9.3454945457878816E-2</v>
      </c>
      <c r="BY509" s="129">
        <f t="shared" ref="BY509" si="9197">Q509/Q529</f>
        <v>9.2235451953714576E-2</v>
      </c>
      <c r="BZ509" s="130">
        <f t="shared" ref="BZ509" si="9198">R509/R529</f>
        <v>9.9379875975195042E-2</v>
      </c>
      <c r="CA509" s="131">
        <f t="shared" ref="CA509" si="9199">S509/S529</f>
        <v>7.1240770754547086E-2</v>
      </c>
      <c r="CB509" s="128">
        <f t="shared" ref="CB509" si="9200">T509/T529</f>
        <v>3.9556962025316458E-2</v>
      </c>
      <c r="CC509" s="129">
        <f t="shared" ref="CC509" si="9201">U509/U529</f>
        <v>0.20109200743494424</v>
      </c>
      <c r="CD509" s="130">
        <f t="shared" ref="CD509" si="9202">V509/V529</f>
        <v>3.414549703553036E-2</v>
      </c>
      <c r="CE509" s="131">
        <f t="shared" ref="CE509" si="9203">W509/W529</f>
        <v>0.11124686302998282</v>
      </c>
      <c r="CF509" s="128">
        <f t="shared" ref="CF509" si="9204">X509/X529</f>
        <v>8.9205828940957618E-2</v>
      </c>
      <c r="CG509" s="129">
        <f t="shared" ref="CG509" si="9205">Y509/Y529</f>
        <v>0.13449564134495642</v>
      </c>
      <c r="CH509" s="130">
        <f t="shared" ref="CH509" si="9206">Z509/Z529</f>
        <v>9.9316100614350297E-2</v>
      </c>
      <c r="CI509" s="128">
        <f t="shared" ref="CI509" si="9207">AA509/AA529</f>
        <v>6.1542286308366861E-2</v>
      </c>
      <c r="CJ509" s="134">
        <f t="shared" ref="CJ509" si="9208">AB509/AB529</f>
        <v>8.5095752524052382E-2</v>
      </c>
      <c r="CK509" s="135">
        <f t="shared" ref="CK509" si="9209">AC509/AC529</f>
        <v>8.6012891231760868E-2</v>
      </c>
    </row>
    <row r="510" spans="1:89" ht="13.5" thickBot="1" x14ac:dyDescent="0.25">
      <c r="A510" s="136" t="s">
        <v>21</v>
      </c>
      <c r="B510" s="175">
        <v>2880</v>
      </c>
      <c r="C510" s="176">
        <v>911</v>
      </c>
      <c r="D510" s="177">
        <v>1244</v>
      </c>
      <c r="E510" s="178">
        <v>865</v>
      </c>
      <c r="F510" s="175">
        <v>2757</v>
      </c>
      <c r="G510" s="179">
        <v>968</v>
      </c>
      <c r="H510" s="177">
        <v>3505</v>
      </c>
      <c r="I510" s="178">
        <v>2070</v>
      </c>
      <c r="J510" s="175">
        <v>231</v>
      </c>
      <c r="K510" s="179">
        <v>944</v>
      </c>
      <c r="L510" s="177">
        <v>767</v>
      </c>
      <c r="M510" s="175">
        <v>3149</v>
      </c>
      <c r="N510" s="180">
        <v>2020</v>
      </c>
      <c r="O510" s="181">
        <v>4464</v>
      </c>
      <c r="P510" s="175">
        <v>1546</v>
      </c>
      <c r="Q510" s="179">
        <v>1911</v>
      </c>
      <c r="R510" s="177">
        <v>2091</v>
      </c>
      <c r="S510" s="178">
        <v>1692</v>
      </c>
      <c r="T510" s="175">
        <v>228</v>
      </c>
      <c r="U510" s="179">
        <v>1178</v>
      </c>
      <c r="V510" s="177">
        <v>604</v>
      </c>
      <c r="W510" s="178">
        <v>2731</v>
      </c>
      <c r="X510" s="175">
        <v>1783</v>
      </c>
      <c r="Y510" s="179">
        <v>1729</v>
      </c>
      <c r="Z510" s="177">
        <v>3530</v>
      </c>
      <c r="AA510" s="175">
        <v>2285</v>
      </c>
      <c r="AB510" s="156">
        <f t="shared" si="9099"/>
        <v>23186</v>
      </c>
      <c r="AC510" s="157">
        <f t="shared" si="9100"/>
        <v>24897</v>
      </c>
      <c r="AE510" s="232" t="s">
        <v>85</v>
      </c>
      <c r="BI510" s="136" t="s">
        <v>21</v>
      </c>
      <c r="BJ510" s="128">
        <f>B510/B529</f>
        <v>9.8266684864200898E-2</v>
      </c>
      <c r="BK510" s="129">
        <f t="shared" ref="BK510" si="9210">C510/C529</f>
        <v>3.583087512291052E-2</v>
      </c>
      <c r="BL510" s="130">
        <f t="shared" ref="BL510" si="9211">D510/D529</f>
        <v>8.9489964750737352E-2</v>
      </c>
      <c r="BM510" s="131">
        <f t="shared" ref="BM510" si="9212">E510/E529</f>
        <v>6.8787276341948311E-2</v>
      </c>
      <c r="BN510" s="128">
        <f t="shared" ref="BN510" si="9213">F510/F529</f>
        <v>8.8898203978976562E-2</v>
      </c>
      <c r="BO510" s="129">
        <f t="shared" ref="BO510" si="9214">G510/G529</f>
        <v>4.3589859053451613E-2</v>
      </c>
      <c r="BP510" s="130">
        <f t="shared" ref="BP510" si="9215">H510/H529</f>
        <v>8.2940911995077971E-2</v>
      </c>
      <c r="BQ510" s="131">
        <f t="shared" ref="BQ510" si="9216">I510/I529</f>
        <v>4.8908420754182023E-2</v>
      </c>
      <c r="BR510" s="128">
        <f t="shared" ref="BR510" si="9217">J510/J529</f>
        <v>3.8609393280962731E-2</v>
      </c>
      <c r="BS510" s="129">
        <f t="shared" ref="BS510" si="9218">K510/K529</f>
        <v>0.13412901392441035</v>
      </c>
      <c r="BT510" s="130">
        <f t="shared" ref="BT510" si="9219">L510/L529</f>
        <v>3.4294656829868098E-2</v>
      </c>
      <c r="BU510" s="128">
        <f t="shared" ref="BU510" si="9220">M510/M529</f>
        <v>0.13133967300633967</v>
      </c>
      <c r="BV510" s="132">
        <f t="shared" ref="BV510" si="9221">N510/N529</f>
        <v>4.9474638124862233E-2</v>
      </c>
      <c r="BW510" s="133">
        <f t="shared" ref="BW510" si="9222">O510/O529</f>
        <v>0.10079024610521563</v>
      </c>
      <c r="BX510" s="128">
        <f t="shared" ref="BX510" si="9223">P510/P529</f>
        <v>7.0858923824365205E-2</v>
      </c>
      <c r="BY510" s="129">
        <f t="shared" ref="BY510" si="9224">Q510/Q529</f>
        <v>8.0119067583431153E-2</v>
      </c>
      <c r="BZ510" s="130">
        <f t="shared" ref="BZ510" si="9225">R510/R529</f>
        <v>8.3656731346269247E-2</v>
      </c>
      <c r="CA510" s="131">
        <f t="shared" ref="CA510" si="9226">S510/S529</f>
        <v>6.0940032414910861E-2</v>
      </c>
      <c r="CB510" s="128">
        <f t="shared" ref="CB510" si="9227">T510/T529</f>
        <v>3.2796317606444192E-2</v>
      </c>
      <c r="CC510" s="129">
        <f t="shared" ref="CC510" si="9228">U510/U529</f>
        <v>0.13684944237918215</v>
      </c>
      <c r="CD510" s="130">
        <f t="shared" ref="CD510" si="9229">V510/V529</f>
        <v>2.6139265157744406E-2</v>
      </c>
      <c r="CE510" s="131">
        <f t="shared" ref="CE510" si="9230">W510/W529</f>
        <v>9.0179632809404303E-2</v>
      </c>
      <c r="CF510" s="128">
        <f t="shared" ref="CF510" si="9231">X510/X529</f>
        <v>7.897417726004341E-2</v>
      </c>
      <c r="CG510" s="129">
        <f t="shared" ref="CG510" si="9232">Y510/Y529</f>
        <v>0.11962086619620867</v>
      </c>
      <c r="CH510" s="130">
        <f t="shared" ref="CH510" si="9233">Z510/Z529</f>
        <v>8.1836095977744286E-2</v>
      </c>
      <c r="CI510" s="128">
        <f t="shared" ref="CI510" si="9234">AA510/AA529</f>
        <v>5.1643086380689783E-2</v>
      </c>
      <c r="CJ510" s="134">
        <f t="shared" ref="CJ510" si="9235">AB510/AB529</f>
        <v>7.0636908134851725E-2</v>
      </c>
      <c r="CK510" s="135">
        <f t="shared" ref="CK510" si="9236">AC510/AC529</f>
        <v>7.6127371240567024E-2</v>
      </c>
    </row>
    <row r="511" spans="1:89" ht="14.25" thickTop="1" thickBot="1" x14ac:dyDescent="0.25">
      <c r="A511" s="145" t="s">
        <v>22</v>
      </c>
      <c r="B511" s="182">
        <v>2037</v>
      </c>
      <c r="C511" s="183">
        <v>933</v>
      </c>
      <c r="D511" s="184">
        <v>806</v>
      </c>
      <c r="E511" s="185">
        <v>625</v>
      </c>
      <c r="F511" s="182">
        <v>2192</v>
      </c>
      <c r="G511" s="186">
        <v>923</v>
      </c>
      <c r="H511" s="184">
        <v>2618</v>
      </c>
      <c r="I511" s="185">
        <v>1946</v>
      </c>
      <c r="J511" s="182">
        <v>191</v>
      </c>
      <c r="K511" s="186">
        <v>756</v>
      </c>
      <c r="L511" s="184">
        <v>838</v>
      </c>
      <c r="M511" s="182">
        <v>2118</v>
      </c>
      <c r="N511" s="187">
        <v>2006</v>
      </c>
      <c r="O511" s="188">
        <v>3355</v>
      </c>
      <c r="P511" s="182">
        <v>1147</v>
      </c>
      <c r="Q511" s="186">
        <v>1376</v>
      </c>
      <c r="R511" s="184">
        <v>1613</v>
      </c>
      <c r="S511" s="185">
        <v>1306</v>
      </c>
      <c r="T511" s="182">
        <v>219</v>
      </c>
      <c r="U511" s="186">
        <v>635</v>
      </c>
      <c r="V511" s="184">
        <v>700</v>
      </c>
      <c r="W511" s="185">
        <v>2222</v>
      </c>
      <c r="X511" s="182">
        <v>1203</v>
      </c>
      <c r="Y511" s="186">
        <v>1180</v>
      </c>
      <c r="Z511" s="184">
        <v>2820</v>
      </c>
      <c r="AA511" s="182">
        <v>2500</v>
      </c>
      <c r="AB511" s="156">
        <f t="shared" si="9099"/>
        <v>18390</v>
      </c>
      <c r="AC511" s="157">
        <f t="shared" si="9100"/>
        <v>19875</v>
      </c>
      <c r="AE511" s="299" t="s">
        <v>0</v>
      </c>
      <c r="AF511" s="301" t="s">
        <v>1</v>
      </c>
      <c r="AG511" s="302"/>
      <c r="AH511" s="301" t="s">
        <v>2</v>
      </c>
      <c r="AI511" s="302"/>
      <c r="AJ511" s="301" t="s">
        <v>3</v>
      </c>
      <c r="AK511" s="302"/>
      <c r="AL511" s="301" t="s">
        <v>4</v>
      </c>
      <c r="AM511" s="302"/>
      <c r="AN511" s="301" t="s">
        <v>5</v>
      </c>
      <c r="AO511" s="302"/>
      <c r="AP511" s="301" t="s">
        <v>6</v>
      </c>
      <c r="AQ511" s="302"/>
      <c r="AR511" s="301" t="s">
        <v>7</v>
      </c>
      <c r="AS511" s="302"/>
      <c r="AT511" s="301" t="s">
        <v>8</v>
      </c>
      <c r="AU511" s="302"/>
      <c r="AV511" s="301" t="s">
        <v>9</v>
      </c>
      <c r="AW511" s="302"/>
      <c r="AX511" s="301" t="s">
        <v>10</v>
      </c>
      <c r="AY511" s="302"/>
      <c r="AZ511" s="301" t="s">
        <v>11</v>
      </c>
      <c r="BA511" s="302"/>
      <c r="BB511" s="301" t="s">
        <v>12</v>
      </c>
      <c r="BC511" s="302"/>
      <c r="BD511" s="304" t="s">
        <v>40</v>
      </c>
      <c r="BE511" s="305"/>
      <c r="BF511" s="306" t="s">
        <v>41</v>
      </c>
      <c r="BG511" s="307"/>
      <c r="BI511" s="145" t="s">
        <v>22</v>
      </c>
      <c r="BJ511" s="128">
        <f>B511/B529</f>
        <v>6.9503207315408766E-2</v>
      </c>
      <c r="BK511" s="129">
        <f t="shared" ref="BK511" si="9237">C511/C529</f>
        <v>3.6696165191740411E-2</v>
      </c>
      <c r="BL511" s="130">
        <f t="shared" ref="BL511" si="9238">D511/D529</f>
        <v>5.7981440184159412E-2</v>
      </c>
      <c r="BM511" s="131">
        <f t="shared" ref="BM511" si="9239">E511/E529</f>
        <v>4.9701789264413522E-2</v>
      </c>
      <c r="BN511" s="128">
        <f t="shared" ref="BN511" si="9240">F511/F529</f>
        <v>7.0680037403669432E-2</v>
      </c>
      <c r="BO511" s="129">
        <f t="shared" ref="BO511" si="9241">G511/G529</f>
        <v>4.1563470977619671E-2</v>
      </c>
      <c r="BP511" s="130">
        <f t="shared" ref="BP511" si="9242">H511/H529</f>
        <v>6.1951300314725857E-2</v>
      </c>
      <c r="BQ511" s="131">
        <f t="shared" ref="BQ511" si="9243">I511/I529</f>
        <v>4.5978640960211703E-2</v>
      </c>
      <c r="BR511" s="128">
        <f t="shared" ref="BR511" si="9244">J511/J529</f>
        <v>3.1923784054821998E-2</v>
      </c>
      <c r="BS511" s="129">
        <f t="shared" ref="BS511" si="9245">K511/K529</f>
        <v>0.10741687979539642</v>
      </c>
      <c r="BT511" s="130">
        <f t="shared" ref="BT511" si="9246">L511/L529</f>
        <v>3.7469260004471275E-2</v>
      </c>
      <c r="BU511" s="128">
        <f t="shared" ref="BU511" si="9247">M511/M529</f>
        <v>8.8338338338338332E-2</v>
      </c>
      <c r="BV511" s="132">
        <f t="shared" ref="BV511" si="9248">N511/N529</f>
        <v>4.9131744593303779E-2</v>
      </c>
      <c r="BW511" s="133">
        <f t="shared" ref="BW511" si="9249">O511/O529</f>
        <v>7.5750733799954839E-2</v>
      </c>
      <c r="BX511" s="128">
        <f t="shared" ref="BX511" si="9250">P511/P529</f>
        <v>5.2571271427261895E-2</v>
      </c>
      <c r="BY511" s="129">
        <f t="shared" ref="BY511" si="9251">Q511/Q529</f>
        <v>5.7689082676505112E-2</v>
      </c>
      <c r="BZ511" s="130">
        <f t="shared" ref="BZ511" si="9252">R511/R529</f>
        <v>6.453290658131626E-2</v>
      </c>
      <c r="CA511" s="131">
        <f t="shared" ref="CA511" si="9253">S511/S529</f>
        <v>4.7037637313164057E-2</v>
      </c>
      <c r="CB511" s="128">
        <f t="shared" ref="CB511" si="9254">T511/T529</f>
        <v>3.1501726121979289E-2</v>
      </c>
      <c r="CC511" s="129">
        <f t="shared" ref="CC511" si="9255">U511/U529</f>
        <v>7.3768587360594801E-2</v>
      </c>
      <c r="CD511" s="130">
        <f t="shared" ref="CD511" si="9256">V511/V529</f>
        <v>3.0293850348379277E-2</v>
      </c>
      <c r="CE511" s="131">
        <f t="shared" ref="CE511" si="9257">W511/W529</f>
        <v>7.337207766477348E-2</v>
      </c>
      <c r="CF511" s="128">
        <f t="shared" ref="CF511" si="9258">X511/X529</f>
        <v>5.3284315896709039E-2</v>
      </c>
      <c r="CG511" s="129">
        <f t="shared" ref="CG511" si="9259">Y511/Y529</f>
        <v>8.1638300816383014E-2</v>
      </c>
      <c r="CH511" s="130">
        <f t="shared" ref="CH511" si="9260">Z511/Z529</f>
        <v>6.5376144662107338E-2</v>
      </c>
      <c r="CI511" s="128">
        <f t="shared" ref="CI511" si="9261">AA511/AA529</f>
        <v>5.6502282692220768E-2</v>
      </c>
      <c r="CJ511" s="134">
        <f t="shared" ref="CJ511" si="9262">AB511/AB529</f>
        <v>5.6025737108596707E-2</v>
      </c>
      <c r="CK511" s="135">
        <f t="shared" ref="CK511" si="9263">AC511/AC529</f>
        <v>6.0771639290126099E-2</v>
      </c>
    </row>
    <row r="512" spans="1:89" ht="15" thickTop="1" thickBot="1" x14ac:dyDescent="0.3">
      <c r="A512" s="136" t="s">
        <v>23</v>
      </c>
      <c r="B512" s="175">
        <v>1416</v>
      </c>
      <c r="C512" s="176">
        <v>1112</v>
      </c>
      <c r="D512" s="177">
        <v>603</v>
      </c>
      <c r="E512" s="178">
        <v>510</v>
      </c>
      <c r="F512" s="175">
        <v>1681</v>
      </c>
      <c r="G512" s="179">
        <v>745</v>
      </c>
      <c r="H512" s="177">
        <v>2289</v>
      </c>
      <c r="I512" s="178">
        <v>1700</v>
      </c>
      <c r="J512" s="175">
        <v>226</v>
      </c>
      <c r="K512" s="179">
        <v>516</v>
      </c>
      <c r="L512" s="177">
        <v>662</v>
      </c>
      <c r="M512" s="175">
        <v>1397</v>
      </c>
      <c r="N512" s="180">
        <v>1617</v>
      </c>
      <c r="O512" s="181">
        <v>2273</v>
      </c>
      <c r="P512" s="175">
        <v>1052</v>
      </c>
      <c r="Q512" s="179">
        <v>1001</v>
      </c>
      <c r="R512" s="177">
        <v>1431</v>
      </c>
      <c r="S512" s="178">
        <v>1239</v>
      </c>
      <c r="T512" s="175">
        <v>221</v>
      </c>
      <c r="U512" s="179">
        <v>328</v>
      </c>
      <c r="V512" s="177">
        <v>666</v>
      </c>
      <c r="W512" s="178">
        <v>1621</v>
      </c>
      <c r="X512" s="175">
        <v>999</v>
      </c>
      <c r="Y512" s="179">
        <v>727</v>
      </c>
      <c r="Z512" s="177">
        <v>2165</v>
      </c>
      <c r="AA512" s="175">
        <v>2124</v>
      </c>
      <c r="AB512" s="156">
        <f t="shared" si="9099"/>
        <v>15028</v>
      </c>
      <c r="AC512" s="157">
        <f t="shared" si="9100"/>
        <v>15293</v>
      </c>
      <c r="AE512" s="300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4.831445339156544E-2</v>
      </c>
      <c r="BK512" s="129">
        <f t="shared" ref="BK512" si="9264">C512/C529</f>
        <v>4.3736479842674536E-2</v>
      </c>
      <c r="BL512" s="130">
        <f t="shared" ref="BL512" si="9265">D512/D529</f>
        <v>4.3378174232069633E-2</v>
      </c>
      <c r="BM512" s="131">
        <f t="shared" ref="BM512" si="9266">E512/E529</f>
        <v>4.0556660039761432E-2</v>
      </c>
      <c r="BN512" s="128">
        <f t="shared" ref="BN512" si="9267">F512/F529</f>
        <v>5.4203076129365105E-2</v>
      </c>
      <c r="BO512" s="129">
        <f t="shared" ref="BO512" si="9268">G512/G529</f>
        <v>3.3547980366551086E-2</v>
      </c>
      <c r="BP512" s="130">
        <f t="shared" ref="BP512" si="9269">H512/H529</f>
        <v>5.4165976478383303E-2</v>
      </c>
      <c r="BQ512" s="131">
        <f t="shared" ref="BQ512" si="9270">I512/I529</f>
        <v>4.0166335885077023E-2</v>
      </c>
      <c r="BR512" s="128">
        <f t="shared" ref="BR512" si="9271">J512/J529</f>
        <v>3.7773692127695137E-2</v>
      </c>
      <c r="BS512" s="129">
        <f t="shared" ref="BS512" si="9272">K512/K529</f>
        <v>7.3316283034953106E-2</v>
      </c>
      <c r="BT512" s="130">
        <f t="shared" ref="BT512" si="9273">L512/L529</f>
        <v>2.9599821149116922E-2</v>
      </c>
      <c r="BU512" s="128">
        <f t="shared" ref="BU512" si="9274">M512/M529</f>
        <v>5.8266599933266598E-2</v>
      </c>
      <c r="BV512" s="132">
        <f t="shared" ref="BV512" si="9275">N512/N529</f>
        <v>3.9604202895001099E-2</v>
      </c>
      <c r="BW512" s="133">
        <f t="shared" ref="BW512" si="9276">O512/O529</f>
        <v>5.1320839918717547E-2</v>
      </c>
      <c r="BX512" s="128">
        <f t="shared" ref="BX512" si="9277">P512/P529</f>
        <v>4.8217068475570626E-2</v>
      </c>
      <c r="BY512" s="129">
        <f t="shared" ref="BY512" si="9278">Q512/Q529</f>
        <v>4.1967130638940128E-2</v>
      </c>
      <c r="BZ512" s="130">
        <f t="shared" ref="BZ512" si="9279">R512/R529</f>
        <v>5.7251450290058015E-2</v>
      </c>
      <c r="CA512" s="131">
        <f t="shared" ref="CA512" si="9280">S512/S529</f>
        <v>4.4624527282549974E-2</v>
      </c>
      <c r="CB512" s="128">
        <f t="shared" ref="CB512" si="9281">T512/T529</f>
        <v>3.1789413118527045E-2</v>
      </c>
      <c r="CC512" s="129">
        <f t="shared" ref="CC512" si="9282">U512/U529</f>
        <v>3.8104089219330853E-2</v>
      </c>
      <c r="CD512" s="130">
        <f t="shared" ref="CD512" si="9283">V512/V529</f>
        <v>2.8822434760029429E-2</v>
      </c>
      <c r="CE512" s="131">
        <f t="shared" ref="CE512" si="9284">W512/W529</f>
        <v>5.3526614714040417E-2</v>
      </c>
      <c r="CF512" s="128">
        <f t="shared" ref="CF512" si="9285">X512/X529</f>
        <v>4.4248571555122469E-2</v>
      </c>
      <c r="CG512" s="129">
        <f t="shared" ref="CG512" si="9286">Y512/Y529</f>
        <v>5.0297495502974958E-2</v>
      </c>
      <c r="CH512" s="130">
        <f t="shared" ref="CH512" si="9287">Z512/Z529</f>
        <v>5.0191259997681696E-2</v>
      </c>
      <c r="CI512" s="128">
        <f t="shared" ref="CI512" si="9288">AA512/AA529</f>
        <v>4.8004339375310762E-2</v>
      </c>
      <c r="CJ512" s="134">
        <f t="shared" ref="CJ512" si="9289">AB512/AB529</f>
        <v>4.5783294033060973E-2</v>
      </c>
      <c r="CK512" s="135">
        <f t="shared" ref="CK512" si="9290">AC512/AC529</f>
        <v>4.676129205856093E-2</v>
      </c>
    </row>
    <row r="513" spans="1:89" ht="13.5" thickTop="1" x14ac:dyDescent="0.2">
      <c r="A513" s="145" t="s">
        <v>24</v>
      </c>
      <c r="B513" s="189">
        <v>1345</v>
      </c>
      <c r="C513" s="183">
        <v>1115</v>
      </c>
      <c r="D513" s="184">
        <v>557</v>
      </c>
      <c r="E513" s="185">
        <v>545</v>
      </c>
      <c r="F513" s="182">
        <v>1609</v>
      </c>
      <c r="G513" s="186">
        <v>729</v>
      </c>
      <c r="H513" s="184">
        <v>2183</v>
      </c>
      <c r="I513" s="185">
        <v>1757</v>
      </c>
      <c r="J513" s="182">
        <v>265</v>
      </c>
      <c r="K513" s="186">
        <v>349</v>
      </c>
      <c r="L513" s="184">
        <v>830</v>
      </c>
      <c r="M513" s="182">
        <v>1274</v>
      </c>
      <c r="N513" s="187">
        <v>1633</v>
      </c>
      <c r="O513" s="190">
        <v>2278</v>
      </c>
      <c r="P513" s="182">
        <v>1090</v>
      </c>
      <c r="Q513" s="186">
        <v>847</v>
      </c>
      <c r="R513" s="184">
        <v>1286</v>
      </c>
      <c r="S513" s="185">
        <v>1152</v>
      </c>
      <c r="T513" s="182">
        <v>203</v>
      </c>
      <c r="U513" s="186">
        <v>307</v>
      </c>
      <c r="V513" s="184">
        <v>624</v>
      </c>
      <c r="W513" s="191">
        <v>1770</v>
      </c>
      <c r="X513" s="182">
        <v>864</v>
      </c>
      <c r="Y513" s="186">
        <v>589</v>
      </c>
      <c r="Z513" s="184">
        <v>2195</v>
      </c>
      <c r="AA513" s="182">
        <v>2187</v>
      </c>
      <c r="AB513" s="156">
        <f t="shared" si="9099"/>
        <v>14684</v>
      </c>
      <c r="AC513" s="157">
        <f t="shared" si="9100"/>
        <v>14899</v>
      </c>
      <c r="AE513" s="235" t="str">
        <f>$AE$17</f>
        <v>17:00 - 17:59</v>
      </c>
      <c r="AF513" s="125">
        <f t="shared" ref="AF513:AU514" si="9291">SUMIF($A$9:$A$32,$AE513,B$505:B$528)</f>
        <v>1456</v>
      </c>
      <c r="AG513" s="172">
        <f t="shared" si="9291"/>
        <v>3205</v>
      </c>
      <c r="AH513" s="126">
        <f t="shared" si="9291"/>
        <v>1179</v>
      </c>
      <c r="AI513" s="166">
        <f t="shared" si="9291"/>
        <v>1145</v>
      </c>
      <c r="AJ513" s="125">
        <f t="shared" si="9291"/>
        <v>1556</v>
      </c>
      <c r="AK513" s="127">
        <f t="shared" si="9291"/>
        <v>2461</v>
      </c>
      <c r="AL513" s="126">
        <f t="shared" si="9291"/>
        <v>2605</v>
      </c>
      <c r="AM513" s="166">
        <f t="shared" si="9291"/>
        <v>4604</v>
      </c>
      <c r="AN513" s="125">
        <f t="shared" si="9291"/>
        <v>991</v>
      </c>
      <c r="AO513" s="127">
        <f t="shared" si="9291"/>
        <v>275</v>
      </c>
      <c r="AP513" s="126">
        <f t="shared" si="9291"/>
        <v>2969</v>
      </c>
      <c r="AQ513" s="125">
        <f t="shared" si="9291"/>
        <v>835</v>
      </c>
      <c r="AR513" s="165">
        <f t="shared" si="9291"/>
        <v>4326</v>
      </c>
      <c r="AS513" s="167">
        <f t="shared" si="9291"/>
        <v>2552</v>
      </c>
      <c r="AT513" s="125">
        <f t="shared" si="9291"/>
        <v>2067</v>
      </c>
      <c r="AU513" s="127">
        <f t="shared" si="9291"/>
        <v>1891</v>
      </c>
      <c r="AV513" s="126">
        <f t="shared" ref="AP513:BE514" si="9292">SUMIF($A$9:$A$32,$AE513,R$505:R$528)</f>
        <v>1709</v>
      </c>
      <c r="AW513" s="166">
        <f t="shared" si="9292"/>
        <v>2657</v>
      </c>
      <c r="AX513" s="125">
        <f t="shared" si="9292"/>
        <v>1149</v>
      </c>
      <c r="AY513" s="127">
        <f t="shared" si="9292"/>
        <v>256</v>
      </c>
      <c r="AZ513" s="126">
        <f t="shared" si="9292"/>
        <v>2886</v>
      </c>
      <c r="BA513" s="166">
        <f t="shared" si="9292"/>
        <v>1628</v>
      </c>
      <c r="BB513" s="125">
        <f t="shared" si="9292"/>
        <v>2382</v>
      </c>
      <c r="BC513" s="127">
        <f t="shared" si="9292"/>
        <v>713</v>
      </c>
      <c r="BD513" s="170">
        <f t="shared" si="9292"/>
        <v>2926</v>
      </c>
      <c r="BE513" s="171">
        <f t="shared" si="9292"/>
        <v>4373</v>
      </c>
      <c r="BF513" s="156">
        <f>AF513+AH513+AJ513+AL513+AN513+AP513+AR513+AT513+AV513+AX513+AZ513+BB513+BD513</f>
        <v>28201</v>
      </c>
      <c r="BG513" s="157">
        <f>AG513+AI513+AK513+AM513+AO513+AQ513+AS513+AU513+AW513+AY513+BA513+BC513+BE513</f>
        <v>26595</v>
      </c>
      <c r="BI513" s="145" t="s">
        <v>24</v>
      </c>
      <c r="BJ513" s="128">
        <f>B513/B529</f>
        <v>4.5891906646649376E-2</v>
      </c>
      <c r="BK513" s="129">
        <f t="shared" ref="BK513" si="9293">C513/C529</f>
        <v>4.385447394296952E-2</v>
      </c>
      <c r="BL513" s="130">
        <f t="shared" ref="BL513" si="9294">D513/D529</f>
        <v>4.0069059779871949E-2</v>
      </c>
      <c r="BM513" s="131">
        <f t="shared" ref="BM513" si="9295">E513/E529</f>
        <v>4.3339960238568585E-2</v>
      </c>
      <c r="BN513" s="128">
        <f t="shared" ref="BN513" si="9296">F513/F529</f>
        <v>5.1881469061361367E-2</v>
      </c>
      <c r="BO513" s="129">
        <f t="shared" ref="BO513" si="9297">G513/G529</f>
        <v>3.2827486828477505E-2</v>
      </c>
      <c r="BP513" s="130">
        <f t="shared" ref="BP513" si="9298">H513/H529</f>
        <v>5.1657635059987224E-2</v>
      </c>
      <c r="BQ513" s="131">
        <f t="shared" ref="BQ513" si="9299">I513/I529</f>
        <v>4.1513089500047257E-2</v>
      </c>
      <c r="BR513" s="128">
        <f t="shared" ref="BR513" si="9300">J513/J529</f>
        <v>4.429216112318235E-2</v>
      </c>
      <c r="BS513" s="129">
        <f t="shared" ref="BS513" si="9301">K513/K529</f>
        <v>4.9587951122477977E-2</v>
      </c>
      <c r="BT513" s="130">
        <f t="shared" ref="BT513" si="9302">L513/L529</f>
        <v>3.7111558238318805E-2</v>
      </c>
      <c r="BU513" s="128">
        <f t="shared" ref="BU513" si="9303">M513/M529</f>
        <v>5.3136469803136473E-2</v>
      </c>
      <c r="BV513" s="132">
        <f t="shared" ref="BV513" si="9304">N513/N529</f>
        <v>3.9996081216782192E-2</v>
      </c>
      <c r="BW513" s="133">
        <f t="shared" ref="BW513" si="9305">O513/O529</f>
        <v>5.1433732219462631E-2</v>
      </c>
      <c r="BX513" s="128">
        <f t="shared" ref="BX513" si="9306">P513/P529</f>
        <v>4.9958749656247137E-2</v>
      </c>
      <c r="BY513" s="129">
        <f t="shared" ref="BY513" si="9307">Q513/Q529</f>
        <v>3.5510649002180109E-2</v>
      </c>
      <c r="BZ513" s="130">
        <f t="shared" ref="BZ513" si="9308">R513/R529</f>
        <v>5.1450290058011605E-2</v>
      </c>
      <c r="CA513" s="131">
        <f t="shared" ref="CA513" si="9309">S513/S529</f>
        <v>4.1491085899513773E-2</v>
      </c>
      <c r="CB513" s="128">
        <f t="shared" ref="CB513" si="9310">T513/T529</f>
        <v>2.9200230149597238E-2</v>
      </c>
      <c r="CC513" s="129">
        <f t="shared" ref="CC513" si="9311">U513/U529</f>
        <v>3.5664498141263941E-2</v>
      </c>
      <c r="CD513" s="130">
        <f t="shared" ref="CD513" si="9312">V513/V529</f>
        <v>2.700480373912667E-2</v>
      </c>
      <c r="CE513" s="131">
        <f t="shared" ref="CE513" si="9313">W513/W529</f>
        <v>5.844670453044512E-2</v>
      </c>
      <c r="CF513" s="128">
        <f t="shared" ref="CF513" si="9314">X513/X529</f>
        <v>3.8269034858484298E-2</v>
      </c>
      <c r="CG513" s="129">
        <f t="shared" ref="CG513" si="9315">Y513/Y529</f>
        <v>4.0749965407499651E-2</v>
      </c>
      <c r="CH513" s="130">
        <f t="shared" ref="CH513" si="9316">Z513/Z529</f>
        <v>5.0886750898342416E-2</v>
      </c>
      <c r="CI513" s="128">
        <f t="shared" ref="CI513" si="9317">AA513/AA529</f>
        <v>4.9428196899154724E-2</v>
      </c>
      <c r="CJ513" s="134">
        <f t="shared" ref="CJ513" si="9318">AB513/AB529</f>
        <v>4.473528677012692E-2</v>
      </c>
      <c r="CK513" s="135">
        <f t="shared" ref="CK513" si="9319">AC513/AC529</f>
        <v>4.5556561196658553E-2</v>
      </c>
    </row>
    <row r="514" spans="1:89" x14ac:dyDescent="0.2">
      <c r="A514" s="136" t="s">
        <v>25</v>
      </c>
      <c r="B514" s="192">
        <v>1358</v>
      </c>
      <c r="C514" s="176">
        <v>1041</v>
      </c>
      <c r="D514" s="177">
        <v>555</v>
      </c>
      <c r="E514" s="178">
        <v>445</v>
      </c>
      <c r="F514" s="175">
        <v>1430</v>
      </c>
      <c r="G514" s="179">
        <v>750</v>
      </c>
      <c r="H514" s="177">
        <v>1935</v>
      </c>
      <c r="I514" s="178">
        <v>1917</v>
      </c>
      <c r="J514" s="175">
        <v>250</v>
      </c>
      <c r="K514" s="176">
        <v>283</v>
      </c>
      <c r="L514" s="177">
        <v>780</v>
      </c>
      <c r="M514" s="175">
        <v>1202</v>
      </c>
      <c r="N514" s="180">
        <v>1578</v>
      </c>
      <c r="O514" s="193">
        <v>1952</v>
      </c>
      <c r="P514" s="175">
        <v>1046</v>
      </c>
      <c r="Q514" s="176">
        <v>897</v>
      </c>
      <c r="R514" s="177">
        <v>1221</v>
      </c>
      <c r="S514" s="178">
        <v>1123</v>
      </c>
      <c r="T514" s="184">
        <v>220</v>
      </c>
      <c r="U514" s="175">
        <v>320</v>
      </c>
      <c r="V514" s="177">
        <v>717</v>
      </c>
      <c r="W514" s="194">
        <v>1453</v>
      </c>
      <c r="X514" s="175">
        <v>841</v>
      </c>
      <c r="Y514" s="179">
        <v>506</v>
      </c>
      <c r="Z514" s="177">
        <v>2108</v>
      </c>
      <c r="AA514" s="175">
        <v>2208</v>
      </c>
      <c r="AB514" s="156">
        <f t="shared" si="9099"/>
        <v>14039</v>
      </c>
      <c r="AC514" s="157">
        <f t="shared" si="9100"/>
        <v>14097</v>
      </c>
      <c r="AE514" s="237" t="str">
        <f>$AE$18</f>
        <v>18:00 - 18:59</v>
      </c>
      <c r="AF514" s="125">
        <f t="shared" si="9291"/>
        <v>1651</v>
      </c>
      <c r="AG514" s="176">
        <f t="shared" si="9291"/>
        <v>3314</v>
      </c>
      <c r="AH514" s="177">
        <f t="shared" si="9291"/>
        <v>975</v>
      </c>
      <c r="AI514" s="178">
        <f t="shared" si="9291"/>
        <v>1245</v>
      </c>
      <c r="AJ514" s="238">
        <f t="shared" si="9291"/>
        <v>1263</v>
      </c>
      <c r="AK514" s="179">
        <f t="shared" si="9291"/>
        <v>2504</v>
      </c>
      <c r="AL514" s="177">
        <f t="shared" si="9291"/>
        <v>2472</v>
      </c>
      <c r="AM514" s="178">
        <f t="shared" si="9291"/>
        <v>5040</v>
      </c>
      <c r="AN514" s="238">
        <f t="shared" si="9291"/>
        <v>674</v>
      </c>
      <c r="AO514" s="179">
        <f t="shared" si="9291"/>
        <v>310</v>
      </c>
      <c r="AP514" s="177">
        <f t="shared" si="9292"/>
        <v>3281</v>
      </c>
      <c r="AQ514" s="238">
        <f t="shared" si="9292"/>
        <v>923</v>
      </c>
      <c r="AR514" s="180">
        <f t="shared" si="9292"/>
        <v>4477</v>
      </c>
      <c r="AS514" s="181">
        <f t="shared" si="9292"/>
        <v>2529</v>
      </c>
      <c r="AT514" s="238">
        <f t="shared" si="9292"/>
        <v>1986</v>
      </c>
      <c r="AU514" s="179">
        <f t="shared" si="9292"/>
        <v>2103</v>
      </c>
      <c r="AV514" s="177">
        <f t="shared" si="9292"/>
        <v>1711</v>
      </c>
      <c r="AW514" s="178">
        <f t="shared" si="9292"/>
        <v>2605</v>
      </c>
      <c r="AX514" s="238">
        <f t="shared" si="9292"/>
        <v>1267</v>
      </c>
      <c r="AY514" s="179">
        <f t="shared" si="9292"/>
        <v>302</v>
      </c>
      <c r="AZ514" s="177">
        <f t="shared" si="9292"/>
        <v>3574</v>
      </c>
      <c r="BA514" s="178">
        <f t="shared" si="9292"/>
        <v>1518</v>
      </c>
      <c r="BB514" s="238">
        <f t="shared" si="9292"/>
        <v>2289</v>
      </c>
      <c r="BC514" s="179">
        <f t="shared" si="9292"/>
        <v>836</v>
      </c>
      <c r="BD514" s="177">
        <f t="shared" si="9292"/>
        <v>2971</v>
      </c>
      <c r="BE514" s="238">
        <f t="shared" si="9292"/>
        <v>4672</v>
      </c>
      <c r="BF514" s="158">
        <f>SUM(AF514,AH514,AJ514,AL514,AN514,AP514,AR514,AT514,AV514,AX514,AZ514,BB514,BD514)</f>
        <v>28591</v>
      </c>
      <c r="BG514" s="159">
        <f>SUM(AG514,AI514,AK514,AM514,AO514,AQ514,AS514,AU514,AW514,AY514,BA514,BC514,BE514)</f>
        <v>27901</v>
      </c>
      <c r="BI514" s="136" t="s">
        <v>25</v>
      </c>
      <c r="BJ514" s="128">
        <f>B514/B529</f>
        <v>4.6335471543605844E-2</v>
      </c>
      <c r="BK514" s="129">
        <f t="shared" ref="BK514" si="9320">C514/C529</f>
        <v>4.0943952802359879E-2</v>
      </c>
      <c r="BL514" s="130">
        <f t="shared" ref="BL514" si="9321">D514/D529</f>
        <v>3.992518523847205E-2</v>
      </c>
      <c r="BM514" s="131">
        <f t="shared" ref="BM514" si="9322">E514/E529</f>
        <v>3.5387673956262425E-2</v>
      </c>
      <c r="BN514" s="128">
        <f t="shared" ref="BN514" si="9323">F514/F529</f>
        <v>4.6109695933963177E-2</v>
      </c>
      <c r="BO514" s="129">
        <f t="shared" ref="BO514" si="9324">G514/G529</f>
        <v>3.3773134597199078E-2</v>
      </c>
      <c r="BP514" s="130">
        <f t="shared" ref="BP514" si="9325">H514/H529</f>
        <v>4.5789062684871859E-2</v>
      </c>
      <c r="BQ514" s="131">
        <f t="shared" ref="BQ514" si="9326">I514/I529</f>
        <v>4.5293450524525089E-2</v>
      </c>
      <c r="BR514" s="128">
        <f t="shared" ref="BR514" si="9327">J514/J529</f>
        <v>4.1785057663379574E-2</v>
      </c>
      <c r="BS514" s="129">
        <f t="shared" ref="BS514" si="9328">K514/K529</f>
        <v>4.0210287013356071E-2</v>
      </c>
      <c r="BT514" s="130">
        <f t="shared" ref="BT514" si="9329">L514/L529</f>
        <v>3.4875922199865864E-2</v>
      </c>
      <c r="BU514" s="128">
        <f t="shared" ref="BU514" si="9330">M514/M529</f>
        <v>5.0133466800133468E-2</v>
      </c>
      <c r="BV514" s="132">
        <f t="shared" ref="BV514" si="9331">N514/N529</f>
        <v>3.8648999485659703E-2</v>
      </c>
      <c r="BW514" s="133">
        <f t="shared" ref="BW514" si="9332">O514/O529</f>
        <v>4.4073154210882814E-2</v>
      </c>
      <c r="BX514" s="128">
        <f t="shared" ref="BX514" si="9333">P514/P529</f>
        <v>4.7942066183884864E-2</v>
      </c>
      <c r="BY514" s="129">
        <f t="shared" ref="BY514" si="9334">Q514/Q529</f>
        <v>3.7606909273855439E-2</v>
      </c>
      <c r="BZ514" s="130">
        <f t="shared" ref="BZ514" si="9335">R514/R529</f>
        <v>4.8849769953990797E-2</v>
      </c>
      <c r="CA514" s="131">
        <f t="shared" ref="CA514" si="9336">S514/S529</f>
        <v>4.0446605438501711E-2</v>
      </c>
      <c r="CB514" s="128">
        <f t="shared" ref="CB514" si="9337">T514/T529</f>
        <v>3.1645569620253167E-2</v>
      </c>
      <c r="CC514" s="129">
        <f t="shared" ref="CC514" si="9338">U514/U529</f>
        <v>3.717472118959108E-2</v>
      </c>
      <c r="CD514" s="130">
        <f t="shared" ref="CD514" si="9339">V514/V529</f>
        <v>3.1029558142554203E-2</v>
      </c>
      <c r="CE514" s="131">
        <f t="shared" ref="CE514" si="9340">W514/W529</f>
        <v>4.7979130894201562E-2</v>
      </c>
      <c r="CF514" s="128">
        <f t="shared" ref="CF514" si="9341">X514/X529</f>
        <v>3.7250298976834829E-2</v>
      </c>
      <c r="CG514" s="129">
        <f t="shared" ref="CG514" si="9342">Y514/Y529</f>
        <v>3.5007610350076102E-2</v>
      </c>
      <c r="CH514" s="130">
        <f t="shared" ref="CH514" si="9343">Z514/Z529</f>
        <v>4.8869827286426339E-2</v>
      </c>
      <c r="CI514" s="128">
        <f t="shared" ref="CI514" si="9344">AA514/AA529</f>
        <v>4.9902816073769382E-2</v>
      </c>
      <c r="CJ514" s="134">
        <f t="shared" ref="CJ514" si="9345">AB514/AB529</f>
        <v>4.2770273152125567E-2</v>
      </c>
      <c r="CK514" s="135">
        <f t="shared" ref="CK514" si="9346">AC514/AC529</f>
        <v>4.3104291777253216E-2</v>
      </c>
    </row>
    <row r="515" spans="1:89" ht="13.5" thickBot="1" x14ac:dyDescent="0.25">
      <c r="A515" s="145" t="s">
        <v>26</v>
      </c>
      <c r="B515" s="189">
        <v>1072</v>
      </c>
      <c r="C515" s="183">
        <v>1203</v>
      </c>
      <c r="D515" s="184">
        <v>492</v>
      </c>
      <c r="E515" s="185">
        <v>484</v>
      </c>
      <c r="F515" s="182">
        <v>1152</v>
      </c>
      <c r="G515" s="186">
        <v>685</v>
      </c>
      <c r="H515" s="184">
        <v>2011</v>
      </c>
      <c r="I515" s="185">
        <v>1875</v>
      </c>
      <c r="J515" s="182">
        <v>274</v>
      </c>
      <c r="K515" s="183">
        <v>263</v>
      </c>
      <c r="L515" s="184">
        <v>828</v>
      </c>
      <c r="M515" s="182">
        <v>1028</v>
      </c>
      <c r="N515" s="187">
        <v>1700</v>
      </c>
      <c r="O515" s="190">
        <v>1626</v>
      </c>
      <c r="P515" s="182">
        <v>948</v>
      </c>
      <c r="Q515" s="183">
        <v>928</v>
      </c>
      <c r="R515" s="184">
        <v>1136</v>
      </c>
      <c r="S515" s="185">
        <v>1102</v>
      </c>
      <c r="T515" s="182">
        <v>206</v>
      </c>
      <c r="U515" s="186">
        <v>290</v>
      </c>
      <c r="V515" s="184">
        <v>778</v>
      </c>
      <c r="W515" s="191">
        <v>1330</v>
      </c>
      <c r="X515" s="182">
        <v>726</v>
      </c>
      <c r="Y515" s="186">
        <v>449</v>
      </c>
      <c r="Z515" s="184">
        <v>2104</v>
      </c>
      <c r="AA515" s="182">
        <v>2092</v>
      </c>
      <c r="AB515" s="156">
        <f t="shared" si="9099"/>
        <v>13427</v>
      </c>
      <c r="AC515" s="157">
        <f t="shared" si="9100"/>
        <v>13355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3.6577043810563668E-2</v>
      </c>
      <c r="BK515" s="129">
        <f t="shared" ref="BK515" si="9347">C515/C529</f>
        <v>4.7315634218289084E-2</v>
      </c>
      <c r="BL515" s="130">
        <f t="shared" ref="BL515" si="9348">D515/D529</f>
        <v>3.5393137184375222E-2</v>
      </c>
      <c r="BM515" s="131">
        <f t="shared" ref="BM515" si="9349">E515/E529</f>
        <v>3.8489065606361832E-2</v>
      </c>
      <c r="BN515" s="128">
        <f t="shared" ref="BN515" si="9350">F515/F529</f>
        <v>3.7145713088059848E-2</v>
      </c>
      <c r="BO515" s="129">
        <f t="shared" ref="BO515" si="9351">G515/G529</f>
        <v>3.0846129598775161E-2</v>
      </c>
      <c r="BP515" s="130">
        <f t="shared" ref="BP515" si="9352">H515/H529</f>
        <v>4.7587496154665281E-2</v>
      </c>
      <c r="BQ515" s="131">
        <f t="shared" ref="BQ515" si="9353">I515/I529</f>
        <v>4.430110575559966E-2</v>
      </c>
      <c r="BR515" s="128">
        <f t="shared" ref="BR515" si="9354">J515/J529</f>
        <v>4.5796423199064018E-2</v>
      </c>
      <c r="BS515" s="129">
        <f t="shared" ref="BS515" si="9355">K515/K529</f>
        <v>3.7368570616652455E-2</v>
      </c>
      <c r="BT515" s="130">
        <f t="shared" ref="BT515" si="9356">L515/L529</f>
        <v>3.7022132796780682E-2</v>
      </c>
      <c r="BU515" s="128">
        <f t="shared" ref="BU515" si="9357">M515/M529</f>
        <v>4.2876209542876208E-2</v>
      </c>
      <c r="BV515" s="132">
        <f t="shared" ref="BV515" si="9358">N515/N529</f>
        <v>4.1637071689240489E-2</v>
      </c>
      <c r="BW515" s="133">
        <f t="shared" ref="BW515" si="9359">O515/O529</f>
        <v>3.6712576202303004E-2</v>
      </c>
      <c r="BX515" s="128">
        <f t="shared" ref="BX515" si="9360">P515/P529</f>
        <v>4.3450362086350718E-2</v>
      </c>
      <c r="BY515" s="129">
        <f t="shared" ref="BY515" si="9361">Q515/Q529</f>
        <v>3.8906590642294146E-2</v>
      </c>
      <c r="BZ515" s="130">
        <f t="shared" ref="BZ515" si="9362">R515/R529</f>
        <v>4.5449089817963591E-2</v>
      </c>
      <c r="CA515" s="131">
        <f t="shared" ref="CA515" si="9363">S515/S529</f>
        <v>3.9690257518458491E-2</v>
      </c>
      <c r="CB515" s="128">
        <f t="shared" ref="CB515" si="9364">T515/T529</f>
        <v>2.9631760644418872E-2</v>
      </c>
      <c r="CC515" s="129">
        <f t="shared" ref="CC515" si="9365">U515/U529</f>
        <v>3.3689591078066912E-2</v>
      </c>
      <c r="CD515" s="130">
        <f t="shared" ref="CD515" si="9366">V515/V529</f>
        <v>3.3669450815770115E-2</v>
      </c>
      <c r="CE515" s="131">
        <f t="shared" ref="CE515" si="9367">W515/W529</f>
        <v>4.3917580240390969E-2</v>
      </c>
      <c r="CF515" s="128">
        <f t="shared" ref="CF515" si="9368">X515/X529</f>
        <v>3.2156619568587501E-2</v>
      </c>
      <c r="CG515" s="129">
        <f t="shared" ref="CG515" si="9369">Y515/Y529</f>
        <v>3.1064065310640654E-2</v>
      </c>
      <c r="CH515" s="130">
        <f t="shared" ref="CH515" si="9370">Z515/Z529</f>
        <v>4.8777095166338241E-2</v>
      </c>
      <c r="CI515" s="128">
        <f t="shared" ref="CI515" si="9371">AA515/AA529</f>
        <v>4.7281110156850339E-2</v>
      </c>
      <c r="CJ515" s="134">
        <f t="shared" ref="CJ515" si="9372">AB515/AB529</f>
        <v>4.0905795114580097E-2</v>
      </c>
      <c r="CK515" s="135">
        <f t="shared" ref="CK515" si="9373">AC515/AC529</f>
        <v>4.0835483910421841E-2</v>
      </c>
    </row>
    <row r="516" spans="1:89" ht="14.25" thickTop="1" thickBot="1" x14ac:dyDescent="0.25">
      <c r="A516" s="136" t="s">
        <v>27</v>
      </c>
      <c r="B516" s="192">
        <v>1109</v>
      </c>
      <c r="C516" s="176">
        <v>1275</v>
      </c>
      <c r="D516" s="177">
        <v>469</v>
      </c>
      <c r="E516" s="178">
        <v>511</v>
      </c>
      <c r="F516" s="175">
        <v>1025</v>
      </c>
      <c r="G516" s="179">
        <v>996</v>
      </c>
      <c r="H516" s="177">
        <v>1989</v>
      </c>
      <c r="I516" s="178">
        <v>2077</v>
      </c>
      <c r="J516" s="175">
        <v>307</v>
      </c>
      <c r="K516" s="176">
        <v>240</v>
      </c>
      <c r="L516" s="177">
        <v>899</v>
      </c>
      <c r="M516" s="175">
        <v>873</v>
      </c>
      <c r="N516" s="180">
        <v>1713</v>
      </c>
      <c r="O516" s="193">
        <v>1716</v>
      </c>
      <c r="P516" s="175">
        <v>1111</v>
      </c>
      <c r="Q516" s="176">
        <v>853</v>
      </c>
      <c r="R516" s="177">
        <v>1066</v>
      </c>
      <c r="S516" s="178">
        <v>1184</v>
      </c>
      <c r="T516" s="175">
        <v>256</v>
      </c>
      <c r="U516" s="179">
        <v>222</v>
      </c>
      <c r="V516" s="177">
        <v>932</v>
      </c>
      <c r="W516" s="194">
        <v>1348</v>
      </c>
      <c r="X516" s="175">
        <v>782</v>
      </c>
      <c r="Y516" s="179">
        <v>474</v>
      </c>
      <c r="Z516" s="177">
        <v>2129</v>
      </c>
      <c r="AA516" s="175">
        <v>2266</v>
      </c>
      <c r="AB516" s="156">
        <f t="shared" si="9099"/>
        <v>13787</v>
      </c>
      <c r="AC516" s="157">
        <f t="shared" si="9100"/>
        <v>14035</v>
      </c>
      <c r="AE516" s="229" t="s">
        <v>13</v>
      </c>
      <c r="AF516" s="20">
        <f t="shared" ref="AF516:BG516" si="9374">SUM(AF513:AF515)</f>
        <v>3107</v>
      </c>
      <c r="AG516" s="21">
        <f t="shared" si="9374"/>
        <v>6519</v>
      </c>
      <c r="AH516" s="20">
        <f t="shared" si="9374"/>
        <v>2154</v>
      </c>
      <c r="AI516" s="21">
        <f t="shared" si="9374"/>
        <v>2390</v>
      </c>
      <c r="AJ516" s="20">
        <f t="shared" si="9374"/>
        <v>2819</v>
      </c>
      <c r="AK516" s="21">
        <f t="shared" si="9374"/>
        <v>4965</v>
      </c>
      <c r="AL516" s="20">
        <f t="shared" si="9374"/>
        <v>5077</v>
      </c>
      <c r="AM516" s="21">
        <f t="shared" si="9374"/>
        <v>9644</v>
      </c>
      <c r="AN516" s="20">
        <f t="shared" si="9374"/>
        <v>1665</v>
      </c>
      <c r="AO516" s="21">
        <f t="shared" si="9374"/>
        <v>585</v>
      </c>
      <c r="AP516" s="20">
        <f t="shared" si="9374"/>
        <v>6250</v>
      </c>
      <c r="AQ516" s="21">
        <f t="shared" si="9374"/>
        <v>1758</v>
      </c>
      <c r="AR516" s="20">
        <f t="shared" si="9374"/>
        <v>8803</v>
      </c>
      <c r="AS516" s="21">
        <f t="shared" si="9374"/>
        <v>5081</v>
      </c>
      <c r="AT516" s="20">
        <f t="shared" si="9374"/>
        <v>4053</v>
      </c>
      <c r="AU516" s="21">
        <f t="shared" si="9374"/>
        <v>3994</v>
      </c>
      <c r="AV516" s="20">
        <f t="shared" si="9374"/>
        <v>3420</v>
      </c>
      <c r="AW516" s="21">
        <f t="shared" si="9374"/>
        <v>5262</v>
      </c>
      <c r="AX516" s="20">
        <f t="shared" si="9374"/>
        <v>2416</v>
      </c>
      <c r="AY516" s="21">
        <f t="shared" si="9374"/>
        <v>558</v>
      </c>
      <c r="AZ516" s="20">
        <f t="shared" si="9374"/>
        <v>6460</v>
      </c>
      <c r="BA516" s="21">
        <f t="shared" si="9374"/>
        <v>3146</v>
      </c>
      <c r="BB516" s="20">
        <f t="shared" si="9374"/>
        <v>4671</v>
      </c>
      <c r="BC516" s="21">
        <f t="shared" si="9374"/>
        <v>1549</v>
      </c>
      <c r="BD516" s="20">
        <f t="shared" si="9374"/>
        <v>5897</v>
      </c>
      <c r="BE516" s="21">
        <f t="shared" si="9374"/>
        <v>9045</v>
      </c>
      <c r="BF516" s="160">
        <f t="shared" si="9374"/>
        <v>56792</v>
      </c>
      <c r="BG516" s="161">
        <f t="shared" si="9374"/>
        <v>54496</v>
      </c>
      <c r="BI516" s="136" t="s">
        <v>27</v>
      </c>
      <c r="BJ516" s="128">
        <f>B516/B529</f>
        <v>3.7839497748055138E-2</v>
      </c>
      <c r="BK516" s="129">
        <f t="shared" ref="BK516" si="9375">C516/C529</f>
        <v>5.0147492625368731E-2</v>
      </c>
      <c r="BL516" s="130">
        <f t="shared" ref="BL516" si="9376">D516/D529</f>
        <v>3.373857995827638E-2</v>
      </c>
      <c r="BM516" s="131">
        <f t="shared" ref="BM516" si="9377">E516/E529</f>
        <v>4.0636182902584493E-2</v>
      </c>
      <c r="BN516" s="128">
        <f t="shared" ref="BN516" si="9378">F516/F529</f>
        <v>3.3050656176442136E-2</v>
      </c>
      <c r="BO516" s="129">
        <f t="shared" ref="BO516" si="9379">G516/G529</f>
        <v>4.4850722745080382E-2</v>
      </c>
      <c r="BP516" s="130">
        <f t="shared" ref="BP516" si="9380">H516/H529</f>
        <v>4.7066896992356659E-2</v>
      </c>
      <c r="BQ516" s="131">
        <f t="shared" ref="BQ516" si="9381">I516/I529</f>
        <v>4.9073811549002928E-2</v>
      </c>
      <c r="BR516" s="128">
        <f t="shared" ref="BR516" si="9382">J516/J529</f>
        <v>5.1312050810630117E-2</v>
      </c>
      <c r="BS516" s="129">
        <f t="shared" ref="BS516" si="9383">K516/K529</f>
        <v>3.4100596760443309E-2</v>
      </c>
      <c r="BT516" s="130">
        <f t="shared" ref="BT516" si="9384">L516/L529</f>
        <v>4.019673597138386E-2</v>
      </c>
      <c r="BU516" s="128">
        <f t="shared" ref="BU516" si="9385">M516/M529</f>
        <v>3.641141141141141E-2</v>
      </c>
      <c r="BV516" s="132">
        <f t="shared" ref="BV516" si="9386">N516/N529</f>
        <v>4.1955472825687623E-2</v>
      </c>
      <c r="BW516" s="133">
        <f t="shared" ref="BW516" si="9387">O516/O529</f>
        <v>3.874463761571461E-2</v>
      </c>
      <c r="BX516" s="128">
        <f t="shared" ref="BX516" si="9388">P516/P529</f>
        <v>5.0921257677147308E-2</v>
      </c>
      <c r="BY516" s="129">
        <f t="shared" ref="BY516" si="9389">Q516/Q529</f>
        <v>3.5762200234781154E-2</v>
      </c>
      <c r="BZ516" s="130">
        <f t="shared" ref="BZ516" si="9390">R516/R529</f>
        <v>4.2648529705941185E-2</v>
      </c>
      <c r="CA516" s="131">
        <f t="shared" ref="CA516" si="9391">S516/S529</f>
        <v>4.2643616063389157E-2</v>
      </c>
      <c r="CB516" s="128">
        <f t="shared" ref="CB516" si="9392">T516/T529</f>
        <v>3.6823935558112773E-2</v>
      </c>
      <c r="CC516" s="129">
        <f t="shared" ref="CC516" si="9393">U516/U529</f>
        <v>2.578996282527881E-2</v>
      </c>
      <c r="CD516" s="130">
        <f t="shared" ref="CD516" si="9394">V516/V529</f>
        <v>4.0334097892413552E-2</v>
      </c>
      <c r="CE516" s="131">
        <f t="shared" ref="CE516" si="9395">W516/W529</f>
        <v>4.4511953506802274E-2</v>
      </c>
      <c r="CF516" s="128">
        <f t="shared" ref="CF516" si="9396">X516/X529</f>
        <v>3.4637019976081852E-2</v>
      </c>
      <c r="CG516" s="129">
        <f t="shared" ref="CG516" si="9397">Y516/Y529</f>
        <v>3.27936903279369E-2</v>
      </c>
      <c r="CH516" s="130">
        <f t="shared" ref="CH516" si="9398">Z516/Z529</f>
        <v>4.9356670916888834E-2</v>
      </c>
      <c r="CI516" s="128">
        <f t="shared" ref="CI516" si="9399">AA516/AA529</f>
        <v>5.1213669032228903E-2</v>
      </c>
      <c r="CJ516" s="134">
        <f t="shared" ref="CJ516" si="9400">AB516/AB529</f>
        <v>4.2002546901371549E-2</v>
      </c>
      <c r="CK516" s="135">
        <f t="shared" ref="CK516" si="9401">AC516/AC529</f>
        <v>4.291471483959345E-2</v>
      </c>
    </row>
    <row r="517" spans="1:89" ht="13.5" thickTop="1" x14ac:dyDescent="0.2">
      <c r="A517" s="145" t="s">
        <v>28</v>
      </c>
      <c r="B517" s="189">
        <v>985</v>
      </c>
      <c r="C517" s="183">
        <v>1400</v>
      </c>
      <c r="D517" s="184">
        <v>589</v>
      </c>
      <c r="E517" s="185">
        <v>623</v>
      </c>
      <c r="F517" s="182">
        <v>1033</v>
      </c>
      <c r="G517" s="186">
        <v>1239</v>
      </c>
      <c r="H517" s="184">
        <v>1997</v>
      </c>
      <c r="I517" s="185">
        <v>2359</v>
      </c>
      <c r="J517" s="182">
        <v>324</v>
      </c>
      <c r="K517" s="183">
        <v>211</v>
      </c>
      <c r="L517" s="184">
        <v>1501</v>
      </c>
      <c r="M517" s="182">
        <v>799</v>
      </c>
      <c r="N517" s="187">
        <v>2247</v>
      </c>
      <c r="O517" s="190">
        <v>1575</v>
      </c>
      <c r="P517" s="182">
        <v>1139</v>
      </c>
      <c r="Q517" s="183">
        <v>902</v>
      </c>
      <c r="R517" s="184">
        <v>1154</v>
      </c>
      <c r="S517" s="185">
        <v>1378</v>
      </c>
      <c r="T517" s="182">
        <v>378</v>
      </c>
      <c r="U517" s="186">
        <v>217</v>
      </c>
      <c r="V517" s="184">
        <v>1326</v>
      </c>
      <c r="W517" s="191">
        <v>1046</v>
      </c>
      <c r="X517" s="182">
        <v>1040</v>
      </c>
      <c r="Y517" s="186">
        <v>444</v>
      </c>
      <c r="Z517" s="184">
        <v>2101</v>
      </c>
      <c r="AA517" s="182">
        <v>2306</v>
      </c>
      <c r="AB517" s="156">
        <f t="shared" si="9099"/>
        <v>15814</v>
      </c>
      <c r="AC517" s="157">
        <f t="shared" si="9100"/>
        <v>14499</v>
      </c>
      <c r="BI517" s="145" t="s">
        <v>28</v>
      </c>
      <c r="BJ517" s="128">
        <f>B517/B529</f>
        <v>3.3608571038624267E-2</v>
      </c>
      <c r="BK517" s="129">
        <f t="shared" ref="BK517" si="9402">C517/C529</f>
        <v>5.5063913470993119E-2</v>
      </c>
      <c r="BL517" s="130">
        <f t="shared" ref="BL517" si="9403">D517/D529</f>
        <v>4.2371052442270338E-2</v>
      </c>
      <c r="BM517" s="131">
        <f t="shared" ref="BM517" si="9404">E517/E529</f>
        <v>4.9542743538767399E-2</v>
      </c>
      <c r="BN517" s="128">
        <f t="shared" ref="BN517" si="9405">F517/F529</f>
        <v>3.3308612517331443E-2</v>
      </c>
      <c r="BO517" s="129">
        <f t="shared" ref="BO517" si="9406">G517/G529</f>
        <v>5.5793218354572884E-2</v>
      </c>
      <c r="BP517" s="130">
        <f t="shared" ref="BP517" si="9407">H517/H529</f>
        <v>4.7256205778650702E-2</v>
      </c>
      <c r="BQ517" s="131">
        <f t="shared" ref="BQ517" si="9408">I517/I529</f>
        <v>5.573669785464512E-2</v>
      </c>
      <c r="BR517" s="128">
        <f t="shared" ref="BR517" si="9409">J517/J529</f>
        <v>5.4153434731739933E-2</v>
      </c>
      <c r="BS517" s="129">
        <f t="shared" ref="BS517" si="9410">K517/K529</f>
        <v>2.9980107985223076E-2</v>
      </c>
      <c r="BT517" s="130">
        <f t="shared" ref="BT517" si="9411">L517/L529</f>
        <v>6.7113793874357258E-2</v>
      </c>
      <c r="BU517" s="128">
        <f t="shared" ref="BU517" si="9412">M517/M529</f>
        <v>3.332499165832499E-2</v>
      </c>
      <c r="BV517" s="132">
        <f t="shared" ref="BV517" si="9413">N517/N529</f>
        <v>5.5034411815131398E-2</v>
      </c>
      <c r="BW517" s="133">
        <f t="shared" ref="BW517" si="9414">O517/O529</f>
        <v>3.5561074734703095E-2</v>
      </c>
      <c r="BX517" s="128">
        <f t="shared" ref="BX517" si="9415">P517/P529</f>
        <v>5.220460170501421E-2</v>
      </c>
      <c r="BY517" s="129">
        <f t="shared" ref="BY517" si="9416">Q517/Q529</f>
        <v>3.7816535301022976E-2</v>
      </c>
      <c r="BZ517" s="130">
        <f t="shared" ref="BZ517" si="9417">R517/R529</f>
        <v>4.6169233846769353E-2</v>
      </c>
      <c r="CA517" s="131">
        <f t="shared" ref="CA517" si="9418">S517/S529</f>
        <v>4.9630830181883669E-2</v>
      </c>
      <c r="CB517" s="128">
        <f t="shared" ref="CB517" si="9419">T517/T529</f>
        <v>5.4372842347525895E-2</v>
      </c>
      <c r="CC517" s="129">
        <f t="shared" ref="CC517" si="9420">U517/U529</f>
        <v>2.5209107806691451E-2</v>
      </c>
      <c r="CD517" s="130">
        <f t="shared" ref="CD517" si="9421">V517/V529</f>
        <v>5.7385207945644175E-2</v>
      </c>
      <c r="CE517" s="131">
        <f t="shared" ref="CE517" si="9422">W517/W529</f>
        <v>3.4539690925901465E-2</v>
      </c>
      <c r="CF517" s="128">
        <f t="shared" ref="CF517" si="9423">X517/X529</f>
        <v>4.6064578996323692E-2</v>
      </c>
      <c r="CG517" s="129">
        <f t="shared" ref="CG517" si="9424">Y517/Y529</f>
        <v>3.0718140307181403E-2</v>
      </c>
      <c r="CH517" s="130">
        <f t="shared" ref="CH517" si="9425">Z517/Z529</f>
        <v>4.8707546076272167E-2</v>
      </c>
      <c r="CI517" s="128">
        <f t="shared" ref="CI517" si="9426">AA517/AA529</f>
        <v>5.2117705555304435E-2</v>
      </c>
      <c r="CJ517" s="134">
        <f t="shared" ref="CJ517" si="9427">AB517/AB529</f>
        <v>4.8177868767555643E-2</v>
      </c>
      <c r="CK517" s="135">
        <f t="shared" ref="CK517" si="9428">AC517/AC529</f>
        <v>4.4333484179498783E-2</v>
      </c>
    </row>
    <row r="518" spans="1:89" x14ac:dyDescent="0.2">
      <c r="A518" s="136" t="s">
        <v>29</v>
      </c>
      <c r="B518" s="192">
        <v>1208</v>
      </c>
      <c r="C518" s="176">
        <v>2256</v>
      </c>
      <c r="D518" s="177">
        <v>875</v>
      </c>
      <c r="E518" s="178">
        <v>724</v>
      </c>
      <c r="F518" s="175">
        <v>1363</v>
      </c>
      <c r="G518" s="179">
        <v>1938</v>
      </c>
      <c r="H518" s="177">
        <v>2320</v>
      </c>
      <c r="I518" s="178">
        <v>3140</v>
      </c>
      <c r="J518" s="175">
        <v>584</v>
      </c>
      <c r="K518" s="176">
        <v>215</v>
      </c>
      <c r="L518" s="177">
        <v>2123</v>
      </c>
      <c r="M518" s="175">
        <v>756</v>
      </c>
      <c r="N518" s="180">
        <v>3017</v>
      </c>
      <c r="O518" s="193">
        <v>2127</v>
      </c>
      <c r="P518" s="175">
        <v>1566</v>
      </c>
      <c r="Q518" s="176">
        <v>1140</v>
      </c>
      <c r="R518" s="177">
        <v>1441</v>
      </c>
      <c r="S518" s="178">
        <v>1971</v>
      </c>
      <c r="T518" s="175">
        <v>886</v>
      </c>
      <c r="U518" s="179">
        <v>203</v>
      </c>
      <c r="V518" s="177">
        <v>2129</v>
      </c>
      <c r="W518" s="194">
        <v>1417</v>
      </c>
      <c r="X518" s="175">
        <v>1703</v>
      </c>
      <c r="Y518" s="179">
        <v>550</v>
      </c>
      <c r="Z518" s="177">
        <v>2377</v>
      </c>
      <c r="AA518" s="175">
        <v>3377</v>
      </c>
      <c r="AB518" s="156">
        <f t="shared" si="9099"/>
        <v>21592</v>
      </c>
      <c r="AC518" s="157">
        <f t="shared" si="9100"/>
        <v>19814</v>
      </c>
      <c r="BI518" s="136" t="s">
        <v>29</v>
      </c>
      <c r="BJ518" s="128">
        <f>B518/B529</f>
        <v>4.1217415040262044E-2</v>
      </c>
      <c r="BK518" s="129">
        <f t="shared" ref="BK518" si="9429">C518/C529</f>
        <v>8.8731563421828905E-2</v>
      </c>
      <c r="BL518" s="130">
        <f t="shared" ref="BL518" si="9430">D518/D529</f>
        <v>6.2945111862455938E-2</v>
      </c>
      <c r="BM518" s="131">
        <f t="shared" ref="BM518" si="9431">E518/E529</f>
        <v>5.7574552683896621E-2</v>
      </c>
      <c r="BN518" s="128">
        <f t="shared" ref="BN518" si="9432">F518/F529</f>
        <v>4.394931157901525E-2</v>
      </c>
      <c r="BO518" s="129">
        <f t="shared" ref="BO518" si="9433">G518/G529</f>
        <v>8.7269779799162422E-2</v>
      </c>
      <c r="BP518" s="130">
        <f t="shared" ref="BP518" si="9434">H518/H529</f>
        <v>5.4899548025272721E-2</v>
      </c>
      <c r="BQ518" s="131">
        <f t="shared" ref="BQ518" si="9435">I518/I529</f>
        <v>7.418958510537757E-2</v>
      </c>
      <c r="BR518" s="128">
        <f t="shared" ref="BR518" si="9436">J518/J529</f>
        <v>9.7609894701654681E-2</v>
      </c>
      <c r="BS518" s="129">
        <f t="shared" ref="BS518" si="9437">K518/K529</f>
        <v>3.0548451264563795E-2</v>
      </c>
      <c r="BT518" s="130">
        <f t="shared" ref="BT518" si="9438">L518/L529</f>
        <v>9.4925106192711828E-2</v>
      </c>
      <c r="BU518" s="128">
        <f t="shared" ref="BU518" si="9439">M518/M529</f>
        <v>3.1531531531531529E-2</v>
      </c>
      <c r="BV518" s="132">
        <f t="shared" ref="BV518" si="9440">N518/N529</f>
        <v>7.3893556050846215E-2</v>
      </c>
      <c r="BW518" s="133">
        <f t="shared" ref="BW518" si="9441">O518/O529</f>
        <v>4.802438473696094E-2</v>
      </c>
      <c r="BX518" s="128">
        <f t="shared" ref="BX518" si="9442">P518/P529</f>
        <v>7.1775598129984422E-2</v>
      </c>
      <c r="BY518" s="129">
        <f t="shared" ref="BY518" si="9443">Q518/Q529</f>
        <v>4.7794734194197552E-2</v>
      </c>
      <c r="BZ518" s="130">
        <f t="shared" ref="BZ518" si="9444">R518/R529</f>
        <v>5.7651530306061211E-2</v>
      </c>
      <c r="CA518" s="131">
        <f t="shared" ref="CA518" si="9445">S518/S529</f>
        <v>7.0988654781199353E-2</v>
      </c>
      <c r="CB518" s="128">
        <f t="shared" ref="CB518" si="9446">T518/T529</f>
        <v>0.12744533947065592</v>
      </c>
      <c r="CC518" s="129">
        <f t="shared" ref="CC518" si="9447">U518/U529</f>
        <v>2.358271375464684E-2</v>
      </c>
      <c r="CD518" s="130">
        <f t="shared" ref="CD518" si="9448">V518/V529</f>
        <v>9.2136581988142119E-2</v>
      </c>
      <c r="CE518" s="131">
        <f t="shared" ref="CE518" si="9449">W518/W529</f>
        <v>4.6790384361378945E-2</v>
      </c>
      <c r="CF518" s="128">
        <f t="shared" ref="CF518" si="9450">X518/X529</f>
        <v>7.5430748106480053E-2</v>
      </c>
      <c r="CG518" s="129">
        <f t="shared" ref="CG518" si="9451">Y518/Y529</f>
        <v>3.8051750380517502E-2</v>
      </c>
      <c r="CH518" s="130">
        <f t="shared" ref="CH518" si="9452">Z518/Z529</f>
        <v>5.5106062362350758E-2</v>
      </c>
      <c r="CI518" s="128">
        <f t="shared" ref="CI518" si="9453">AA518/AA529</f>
        <v>7.6323283460651814E-2</v>
      </c>
      <c r="CJ518" s="134">
        <f t="shared" ref="CJ518" si="9454">AB518/AB529</f>
        <v>6.5780734945558458E-2</v>
      </c>
      <c r="CK518" s="135">
        <f t="shared" ref="CK518" si="9455">AC518/AC529</f>
        <v>6.0585120045009232E-2</v>
      </c>
    </row>
    <row r="519" spans="1:89" x14ac:dyDescent="0.2">
      <c r="A519" s="145" t="s">
        <v>30</v>
      </c>
      <c r="B519" s="189">
        <v>1456</v>
      </c>
      <c r="C519" s="183">
        <v>3205</v>
      </c>
      <c r="D519" s="184">
        <v>1179</v>
      </c>
      <c r="E519" s="185">
        <v>1145</v>
      </c>
      <c r="F519" s="182">
        <v>1556</v>
      </c>
      <c r="G519" s="186">
        <v>2461</v>
      </c>
      <c r="H519" s="184">
        <v>2605</v>
      </c>
      <c r="I519" s="185">
        <v>4604</v>
      </c>
      <c r="J519" s="182">
        <v>991</v>
      </c>
      <c r="K519" s="183">
        <v>275</v>
      </c>
      <c r="L519" s="184">
        <v>2969</v>
      </c>
      <c r="M519" s="182">
        <v>835</v>
      </c>
      <c r="N519" s="187">
        <v>4326</v>
      </c>
      <c r="O519" s="190">
        <v>2552</v>
      </c>
      <c r="P519" s="182">
        <v>2067</v>
      </c>
      <c r="Q519" s="183">
        <v>1891</v>
      </c>
      <c r="R519" s="184">
        <v>1709</v>
      </c>
      <c r="S519" s="185">
        <v>2657</v>
      </c>
      <c r="T519" s="182">
        <v>1149</v>
      </c>
      <c r="U519" s="186">
        <v>256</v>
      </c>
      <c r="V519" s="184">
        <v>2886</v>
      </c>
      <c r="W519" s="191">
        <v>1628</v>
      </c>
      <c r="X519" s="182">
        <v>2382</v>
      </c>
      <c r="Y519" s="186">
        <v>713</v>
      </c>
      <c r="Z519" s="184">
        <v>2926</v>
      </c>
      <c r="AA519" s="182">
        <v>4373</v>
      </c>
      <c r="AB519" s="156">
        <f t="shared" si="9099"/>
        <v>28201</v>
      </c>
      <c r="AC519" s="157">
        <f t="shared" si="9100"/>
        <v>26595</v>
      </c>
      <c r="BI519" s="145" t="s">
        <v>30</v>
      </c>
      <c r="BJ519" s="128">
        <f>B519/B529</f>
        <v>4.9679268459123786E-2</v>
      </c>
      <c r="BK519" s="129">
        <f t="shared" ref="BK519" si="9456">C519/C529</f>
        <v>0.12605703048180925</v>
      </c>
      <c r="BL519" s="130">
        <f t="shared" ref="BL519" si="9457">D519/D529</f>
        <v>8.4814042155240632E-2</v>
      </c>
      <c r="BM519" s="131">
        <f t="shared" ref="BM519" si="9458">E519/E529</f>
        <v>9.1053677932405569E-2</v>
      </c>
      <c r="BN519" s="128">
        <f t="shared" ref="BN519" si="9459">F519/F529</f>
        <v>5.0172508302969723E-2</v>
      </c>
      <c r="BO519" s="129">
        <f t="shared" ref="BO519" si="9460">G519/G529</f>
        <v>0.11082091232494258</v>
      </c>
      <c r="BP519" s="130">
        <f t="shared" ref="BP519" si="9461">H519/H529</f>
        <v>6.1643673536998039E-2</v>
      </c>
      <c r="BQ519" s="131">
        <f t="shared" ref="BQ519" si="9462">I519/I529</f>
        <v>0.10877988847934977</v>
      </c>
      <c r="BR519" s="128">
        <f t="shared" ref="BR519" si="9463">J519/J529</f>
        <v>0.16563596857763663</v>
      </c>
      <c r="BS519" s="129">
        <f t="shared" ref="BS519" si="9464">K519/K529</f>
        <v>3.9073600454674624E-2</v>
      </c>
      <c r="BT519" s="130">
        <f t="shared" ref="BT519" si="9465">L519/L529</f>
        <v>0.13275206796333558</v>
      </c>
      <c r="BU519" s="128">
        <f t="shared" ref="BU519" si="9466">M519/M529</f>
        <v>3.4826493159826492E-2</v>
      </c>
      <c r="BV519" s="132">
        <f t="shared" ref="BV519" si="9467">N519/N529</f>
        <v>0.10595410125156139</v>
      </c>
      <c r="BW519" s="133">
        <f t="shared" ref="BW519" si="9468">O519/O529</f>
        <v>5.7620230300293521E-2</v>
      </c>
      <c r="BX519" s="128">
        <f t="shared" ref="BX519" si="9469">P519/P529</f>
        <v>9.4738289485745711E-2</v>
      </c>
      <c r="BY519" s="129">
        <f t="shared" ref="BY519" si="9470">Q519/Q529</f>
        <v>7.9280563474761021E-2</v>
      </c>
      <c r="BZ519" s="130">
        <f t="shared" ref="BZ519" si="9471">R519/R529</f>
        <v>6.8373674734946988E-2</v>
      </c>
      <c r="CA519" s="131">
        <f t="shared" ref="CA519" si="9472">S519/S529</f>
        <v>9.5696020169277862E-2</v>
      </c>
      <c r="CB519" s="128">
        <f t="shared" ref="CB519" si="9473">T519/T529</f>
        <v>0.16527617951668586</v>
      </c>
      <c r="CC519" s="129">
        <f t="shared" ref="CC519" si="9474">U519/U529</f>
        <v>2.9739776951672861E-2</v>
      </c>
      <c r="CD519" s="130">
        <f t="shared" ref="CD519" si="9475">V519/V529</f>
        <v>0.12489721729346086</v>
      </c>
      <c r="CE519" s="131">
        <f t="shared" ref="CE519" si="9476">W519/W529</f>
        <v>5.3757759873200368E-2</v>
      </c>
      <c r="CF519" s="128">
        <f t="shared" ref="CF519" si="9477">X519/X529</f>
        <v>0.10550560304734907</v>
      </c>
      <c r="CG519" s="129">
        <f t="shared" ref="CG519" si="9478">Y519/Y529</f>
        <v>4.9328905493289055E-2</v>
      </c>
      <c r="CH519" s="130">
        <f t="shared" ref="CH519" si="9479">Z519/Z529</f>
        <v>6.7833545844441873E-2</v>
      </c>
      <c r="CI519" s="128">
        <f t="shared" ref="CI519" si="9480">AA519/AA529</f>
        <v>9.8833792885232558E-2</v>
      </c>
      <c r="CJ519" s="134">
        <f t="shared" ref="CJ519" si="9481">AB519/AB529</f>
        <v>8.5915269831404878E-2</v>
      </c>
      <c r="CK519" s="135">
        <f t="shared" ref="CK519" si="9482">AC519/AC529</f>
        <v>8.1319333178410239E-2</v>
      </c>
    </row>
    <row r="520" spans="1:89" x14ac:dyDescent="0.2">
      <c r="A520" s="136" t="s">
        <v>31</v>
      </c>
      <c r="B520" s="192">
        <v>1651</v>
      </c>
      <c r="C520" s="176">
        <v>3314</v>
      </c>
      <c r="D520" s="177">
        <v>975</v>
      </c>
      <c r="E520" s="178">
        <v>1245</v>
      </c>
      <c r="F520" s="175">
        <v>1263</v>
      </c>
      <c r="G520" s="179">
        <v>2504</v>
      </c>
      <c r="H520" s="177">
        <v>2472</v>
      </c>
      <c r="I520" s="178">
        <v>5040</v>
      </c>
      <c r="J520" s="175">
        <v>674</v>
      </c>
      <c r="K520" s="176">
        <v>310</v>
      </c>
      <c r="L520" s="177">
        <v>3281</v>
      </c>
      <c r="M520" s="175">
        <v>923</v>
      </c>
      <c r="N520" s="180">
        <v>4477</v>
      </c>
      <c r="O520" s="193">
        <v>2529</v>
      </c>
      <c r="P520" s="175">
        <v>1986</v>
      </c>
      <c r="Q520" s="176">
        <v>2103</v>
      </c>
      <c r="R520" s="177">
        <v>1711</v>
      </c>
      <c r="S520" s="178">
        <v>2605</v>
      </c>
      <c r="T520" s="175">
        <v>1267</v>
      </c>
      <c r="U520" s="179">
        <v>302</v>
      </c>
      <c r="V520" s="177">
        <v>3574</v>
      </c>
      <c r="W520" s="194">
        <v>1518</v>
      </c>
      <c r="X520" s="175">
        <v>2289</v>
      </c>
      <c r="Y520" s="179">
        <v>836</v>
      </c>
      <c r="Z520" s="177">
        <v>2971</v>
      </c>
      <c r="AA520" s="175">
        <v>4672</v>
      </c>
      <c r="AB520" s="156">
        <f t="shared" si="9099"/>
        <v>28591</v>
      </c>
      <c r="AC520" s="157">
        <f t="shared" si="9100"/>
        <v>27901</v>
      </c>
      <c r="BI520" s="136" t="s">
        <v>31</v>
      </c>
      <c r="BJ520" s="128">
        <f>B520/B529</f>
        <v>5.6332741913470721E-2</v>
      </c>
      <c r="BK520" s="129">
        <f t="shared" ref="BK520" si="9483">C520/C529</f>
        <v>0.1303441494591937</v>
      </c>
      <c r="BL520" s="130">
        <f t="shared" ref="BL520" si="9484">D520/D529</f>
        <v>7.0138838932450903E-2</v>
      </c>
      <c r="BM520" s="131">
        <f t="shared" ref="BM520" si="9485">E520/E529</f>
        <v>9.9005964214711736E-2</v>
      </c>
      <c r="BN520" s="128">
        <f t="shared" ref="BN520" si="9486">F520/F529</f>
        <v>4.0724857317898946E-2</v>
      </c>
      <c r="BO520" s="129">
        <f t="shared" ref="BO520" si="9487">G520/G529</f>
        <v>0.11275723870851534</v>
      </c>
      <c r="BP520" s="130">
        <f t="shared" ref="BP520" si="9488">H520/H529</f>
        <v>5.8496414964859557E-2</v>
      </c>
      <c r="BQ520" s="131">
        <f t="shared" ref="BQ520" si="9489">I520/I529</f>
        <v>0.11908137227105188</v>
      </c>
      <c r="BR520" s="128">
        <f t="shared" ref="BR520" si="9490">J520/J529</f>
        <v>0.11265251546047134</v>
      </c>
      <c r="BS520" s="129">
        <f t="shared" ref="BS520" si="9491">K520/K529</f>
        <v>4.4046604148905939E-2</v>
      </c>
      <c r="BT520" s="130">
        <f t="shared" ref="BT520" si="9492">L520/L529</f>
        <v>0.14670243684328191</v>
      </c>
      <c r="BU520" s="128">
        <f t="shared" ref="BU520" si="9493">M520/M529</f>
        <v>3.849683016349683E-2</v>
      </c>
      <c r="BV520" s="132">
        <f t="shared" ref="BV520" si="9494">N520/N529</f>
        <v>0.1096524529133704</v>
      </c>
      <c r="BW520" s="133">
        <f t="shared" ref="BW520" si="9495">O520/O529</f>
        <v>5.7100925716866112E-2</v>
      </c>
      <c r="BX520" s="128">
        <f t="shared" ref="BX520" si="9496">P520/P529</f>
        <v>9.1025758547987903E-2</v>
      </c>
      <c r="BY520" s="129">
        <f t="shared" ref="BY520" si="9497">Q520/Q529</f>
        <v>8.8168707026664433E-2</v>
      </c>
      <c r="BZ520" s="130">
        <f t="shared" ref="BZ520" si="9498">R520/R529</f>
        <v>6.8453690738147624E-2</v>
      </c>
      <c r="CA520" s="131">
        <f t="shared" ref="CA520" si="9499">S520/S529</f>
        <v>9.3823158652980368E-2</v>
      </c>
      <c r="CB520" s="128">
        <f t="shared" ref="CB520" si="9500">T520/T529</f>
        <v>0.18224971231300346</v>
      </c>
      <c r="CC520" s="129">
        <f t="shared" ref="CC520" si="9501">U520/U529</f>
        <v>3.5083643122676582E-2</v>
      </c>
      <c r="CD520" s="130">
        <f t="shared" ref="CD520" si="9502">V520/V529</f>
        <v>0.15467174449301077</v>
      </c>
      <c r="CE520" s="131">
        <f t="shared" ref="CE520" si="9503">W520/W529</f>
        <v>5.012547880068683E-2</v>
      </c>
      <c r="CF520" s="128">
        <f t="shared" ref="CF520" si="9504">X520/X529</f>
        <v>0.10138636665633166</v>
      </c>
      <c r="CG520" s="129">
        <f t="shared" ref="CG520" si="9505">Y520/Y529</f>
        <v>5.7838660578386603E-2</v>
      </c>
      <c r="CH520" s="130">
        <f t="shared" ref="CH520" si="9506">Z520/Z529</f>
        <v>6.8876782195432945E-2</v>
      </c>
      <c r="CI520" s="128">
        <f t="shared" ref="CI520" si="9507">AA520/AA529</f>
        <v>0.10559146589522217</v>
      </c>
      <c r="CJ520" s="134">
        <f t="shared" ref="CJ520" si="9508">AB520/AB529</f>
        <v>8.7103417600428945E-2</v>
      </c>
      <c r="CK520" s="135">
        <f t="shared" ref="CK520" si="9509">AC520/AC529</f>
        <v>8.5312679639436895E-2</v>
      </c>
    </row>
    <row r="521" spans="1:89" x14ac:dyDescent="0.2">
      <c r="A521" s="145" t="s">
        <v>32</v>
      </c>
      <c r="B521" s="189">
        <v>1873</v>
      </c>
      <c r="C521" s="183">
        <v>2939</v>
      </c>
      <c r="D521" s="184">
        <v>605</v>
      </c>
      <c r="E521" s="185">
        <v>1246</v>
      </c>
      <c r="F521" s="182">
        <v>1215</v>
      </c>
      <c r="G521" s="186">
        <v>2501</v>
      </c>
      <c r="H521" s="184">
        <v>2341</v>
      </c>
      <c r="I521" s="185">
        <v>3994</v>
      </c>
      <c r="J521" s="182">
        <v>481</v>
      </c>
      <c r="K521" s="183">
        <v>235</v>
      </c>
      <c r="L521" s="184">
        <v>2191</v>
      </c>
      <c r="M521" s="182">
        <v>969</v>
      </c>
      <c r="N521" s="187">
        <v>2981</v>
      </c>
      <c r="O521" s="190">
        <v>2829</v>
      </c>
      <c r="P521" s="182">
        <v>1295</v>
      </c>
      <c r="Q521" s="183">
        <v>1887</v>
      </c>
      <c r="R521" s="184">
        <v>1530</v>
      </c>
      <c r="S521" s="185">
        <v>2247</v>
      </c>
      <c r="T521" s="182">
        <v>592</v>
      </c>
      <c r="U521" s="186">
        <v>302</v>
      </c>
      <c r="V521" s="184">
        <v>2693</v>
      </c>
      <c r="W521" s="191">
        <v>1879</v>
      </c>
      <c r="X521" s="182">
        <v>1525</v>
      </c>
      <c r="Y521" s="186">
        <v>830</v>
      </c>
      <c r="Z521" s="184">
        <v>2325</v>
      </c>
      <c r="AA521" s="182">
        <v>3521</v>
      </c>
      <c r="AB521" s="156">
        <f t="shared" si="9099"/>
        <v>21647</v>
      </c>
      <c r="AC521" s="157">
        <f t="shared" si="9100"/>
        <v>25379</v>
      </c>
      <c r="BI521" s="145" t="s">
        <v>32</v>
      </c>
      <c r="BJ521" s="128">
        <f>B521/B529</f>
        <v>6.3907465538419542E-2</v>
      </c>
      <c r="BK521" s="129">
        <f t="shared" ref="BK521" si="9510">C521/C529</f>
        <v>0.11559488692232055</v>
      </c>
      <c r="BL521" s="130">
        <f t="shared" ref="BL521" si="9511">D521/D529</f>
        <v>4.3522048773469532E-2</v>
      </c>
      <c r="BM521" s="131">
        <f t="shared" ref="BM521" si="9512">E521/E529</f>
        <v>9.9085487077534798E-2</v>
      </c>
      <c r="BN521" s="128">
        <f t="shared" ref="BN521" si="9513">F521/F529</f>
        <v>3.9177119272563121E-2</v>
      </c>
      <c r="BO521" s="129">
        <f t="shared" ref="BO521" si="9514">G521/G529</f>
        <v>0.11262214617012653</v>
      </c>
      <c r="BP521" s="130">
        <f t="shared" ref="BP521" si="9515">H521/H529</f>
        <v>5.5396483589294589E-2</v>
      </c>
      <c r="BQ521" s="131">
        <f t="shared" ref="BQ521" si="9516">I521/I529</f>
        <v>9.4367262073528024E-2</v>
      </c>
      <c r="BR521" s="128">
        <f t="shared" ref="BR521" si="9517">J521/J529</f>
        <v>8.0394450944342305E-2</v>
      </c>
      <c r="BS521" s="129">
        <f t="shared" ref="BS521" si="9518">K521/K529</f>
        <v>3.3390167661267407E-2</v>
      </c>
      <c r="BT521" s="130">
        <f t="shared" ref="BT521" si="9519">L521/L529</f>
        <v>9.7965571205007831E-2</v>
      </c>
      <c r="BU521" s="128">
        <f t="shared" ref="BU521" si="9520">M521/M529</f>
        <v>4.0415415415415414E-2</v>
      </c>
      <c r="BV521" s="132">
        <f t="shared" ref="BV521" si="9521">N521/N529</f>
        <v>7.3011829826838764E-2</v>
      </c>
      <c r="BW521" s="133">
        <f t="shared" ref="BW521" si="9522">O521/O529</f>
        <v>6.3874463761571465E-2</v>
      </c>
      <c r="BX521" s="128">
        <f t="shared" ref="BX521" si="9523">P521/P529</f>
        <v>5.9354661288844077E-2</v>
      </c>
      <c r="BY521" s="129">
        <f t="shared" ref="BY521" si="9524">Q521/Q529</f>
        <v>7.9112862653027E-2</v>
      </c>
      <c r="BZ521" s="130">
        <f t="shared" ref="BZ521" si="9525">R521/R529</f>
        <v>6.1212242448489697E-2</v>
      </c>
      <c r="CA521" s="131">
        <f t="shared" ref="CA521" si="9526">S521/S529</f>
        <v>8.0929227444624524E-2</v>
      </c>
      <c r="CB521" s="128">
        <f t="shared" ref="CB521" si="9527">T521/T529</f>
        <v>8.5155350978135785E-2</v>
      </c>
      <c r="CC521" s="129">
        <f t="shared" ref="CC521" si="9528">U521/U529</f>
        <v>3.5083643122676582E-2</v>
      </c>
      <c r="CD521" s="130">
        <f t="shared" ref="CD521" si="9529">V521/V529</f>
        <v>0.11654476998312199</v>
      </c>
      <c r="CE521" s="131">
        <f t="shared" ref="CE521" si="9530">W521/W529</f>
        <v>6.2045964865935804E-2</v>
      </c>
      <c r="CF521" s="128">
        <f t="shared" ref="CF521" si="9531">X521/X529</f>
        <v>6.754661823980157E-2</v>
      </c>
      <c r="CG521" s="129">
        <f t="shared" ref="CG521" si="9532">Y521/Y529</f>
        <v>5.7423550574235503E-2</v>
      </c>
      <c r="CH521" s="130">
        <f t="shared" ref="CH521" si="9533">Z521/Z529</f>
        <v>5.390054480120552E-2</v>
      </c>
      <c r="CI521" s="128">
        <f t="shared" ref="CI521" si="9534">AA521/AA529</f>
        <v>7.9577814943723721E-2</v>
      </c>
      <c r="CJ521" s="134">
        <f t="shared" ref="CJ521" si="9535">AB521/AB529</f>
        <v>6.5948294246318262E-2</v>
      </c>
      <c r="CK521" s="135">
        <f t="shared" ref="CK521" si="9536">AC521/AC529</f>
        <v>7.7601179046244542E-2</v>
      </c>
    </row>
    <row r="522" spans="1:89" x14ac:dyDescent="0.2">
      <c r="A522" s="136" t="s">
        <v>33</v>
      </c>
      <c r="B522" s="192">
        <v>1407</v>
      </c>
      <c r="C522" s="176">
        <v>1292</v>
      </c>
      <c r="D522" s="177">
        <v>429</v>
      </c>
      <c r="E522" s="178">
        <v>601</v>
      </c>
      <c r="F522" s="175">
        <v>1107</v>
      </c>
      <c r="G522" s="179">
        <v>1286</v>
      </c>
      <c r="H522" s="177">
        <v>1896</v>
      </c>
      <c r="I522" s="178">
        <v>2595</v>
      </c>
      <c r="J522" s="175">
        <v>379</v>
      </c>
      <c r="K522" s="176">
        <v>112</v>
      </c>
      <c r="L522" s="177">
        <v>1196</v>
      </c>
      <c r="M522" s="175">
        <v>935</v>
      </c>
      <c r="N522" s="180">
        <v>2057</v>
      </c>
      <c r="O522" s="193">
        <v>2144</v>
      </c>
      <c r="P522" s="175">
        <v>851</v>
      </c>
      <c r="Q522" s="176">
        <v>1530</v>
      </c>
      <c r="R522" s="177">
        <v>1065</v>
      </c>
      <c r="S522" s="178">
        <v>1570</v>
      </c>
      <c r="T522" s="175">
        <v>358</v>
      </c>
      <c r="U522" s="179">
        <v>272</v>
      </c>
      <c r="V522" s="177">
        <v>1866</v>
      </c>
      <c r="W522" s="194">
        <v>1324</v>
      </c>
      <c r="X522" s="175">
        <v>858</v>
      </c>
      <c r="Y522" s="179">
        <v>663</v>
      </c>
      <c r="Z522" s="177">
        <v>1822</v>
      </c>
      <c r="AA522" s="175">
        <v>2070</v>
      </c>
      <c r="AB522" s="156">
        <f t="shared" si="9099"/>
        <v>15291</v>
      </c>
      <c r="AC522" s="157">
        <f t="shared" si="9100"/>
        <v>16394</v>
      </c>
      <c r="BI522" s="136" t="s">
        <v>33</v>
      </c>
      <c r="BJ522" s="128">
        <f>B522/B529</f>
        <v>4.8007370001364812E-2</v>
      </c>
      <c r="BK522" s="129">
        <f t="shared" ref="BK522" si="9537">C522/C529</f>
        <v>5.0816125860373651E-2</v>
      </c>
      <c r="BL522" s="130">
        <f t="shared" ref="BL522" si="9538">D522/D529</f>
        <v>3.0861089130278397E-2</v>
      </c>
      <c r="BM522" s="131">
        <f t="shared" ref="BM522" si="9539">E522/E529</f>
        <v>4.7793240556660038E-2</v>
      </c>
      <c r="BN522" s="128">
        <f t="shared" ref="BN522" si="9540">F522/F529</f>
        <v>3.5694708670557511E-2</v>
      </c>
      <c r="BO522" s="129">
        <f t="shared" ref="BO522" si="9541">G522/G529</f>
        <v>5.7909668122664022E-2</v>
      </c>
      <c r="BP522" s="130">
        <f t="shared" ref="BP522" si="9542">H522/H529</f>
        <v>4.4866182351688398E-2</v>
      </c>
      <c r="BQ522" s="131">
        <f t="shared" ref="BQ522" si="9543">I522/I529</f>
        <v>6.1312730365749926E-2</v>
      </c>
      <c r="BR522" s="128">
        <f t="shared" ref="BR522" si="9544">J522/J529</f>
        <v>6.3346147417683435E-2</v>
      </c>
      <c r="BS522" s="129">
        <f t="shared" ref="BS522" si="9545">K522/K529</f>
        <v>1.5913611821540212E-2</v>
      </c>
      <c r="BT522" s="130">
        <f t="shared" ref="BT522" si="9546">L522/L529</f>
        <v>5.3476414039794321E-2</v>
      </c>
      <c r="BU522" s="128">
        <f t="shared" ref="BU522" si="9547">M522/M529</f>
        <v>3.8997330663997333E-2</v>
      </c>
      <c r="BV522" s="132">
        <f t="shared" ref="BV522" si="9548">N522/N529</f>
        <v>5.0380856743980997E-2</v>
      </c>
      <c r="BW522" s="133">
        <f t="shared" ref="BW522" si="9549">O522/O529</f>
        <v>4.8408218559494245E-2</v>
      </c>
      <c r="BX522" s="128">
        <f t="shared" ref="BX522" si="9550">P522/P529</f>
        <v>3.9004491704097533E-2</v>
      </c>
      <c r="BY522" s="129">
        <f t="shared" ref="BY522" si="9551">Q522/Q529</f>
        <v>6.4145564313265138E-2</v>
      </c>
      <c r="BZ522" s="130">
        <f t="shared" ref="BZ522" si="9552">R522/R529</f>
        <v>4.2608521704340867E-2</v>
      </c>
      <c r="CA522" s="131">
        <f t="shared" ref="CA522" si="9553">S522/S529</f>
        <v>5.6546011165135961E-2</v>
      </c>
      <c r="CB522" s="128">
        <f t="shared" ref="CB522" si="9554">T522/T529</f>
        <v>5.1495972382048331E-2</v>
      </c>
      <c r="CC522" s="129">
        <f t="shared" ref="CC522" si="9555">U522/U529</f>
        <v>3.1598513011152414E-2</v>
      </c>
      <c r="CD522" s="130">
        <f t="shared" ref="CD522" si="9556">V522/V529</f>
        <v>8.0754749642965334E-2</v>
      </c>
      <c r="CE522" s="131">
        <f t="shared" ref="CE522" si="9557">W522/W529</f>
        <v>4.3719455818253865E-2</v>
      </c>
      <c r="CF522" s="128">
        <f t="shared" ref="CF522" si="9558">X522/X529</f>
        <v>3.8003277671967046E-2</v>
      </c>
      <c r="CG522" s="129">
        <f t="shared" ref="CG522" si="9559">Y522/Y529</f>
        <v>4.5869655458696555E-2</v>
      </c>
      <c r="CH522" s="130">
        <f t="shared" ref="CH522" si="9560">Z522/Z529</f>
        <v>4.2239480700127507E-2</v>
      </c>
      <c r="CI522" s="128">
        <f t="shared" ref="CI522" si="9561">AA522/AA529</f>
        <v>4.6783890069158791E-2</v>
      </c>
      <c r="CJ522" s="134">
        <f t="shared" ref="CJ522" si="9562">AB522/AB529</f>
        <v>4.6584532143966954E-2</v>
      </c>
      <c r="CK522" s="135">
        <f t="shared" ref="CK522" si="9563">AC522/AC529</f>
        <v>5.0127811548293197E-2</v>
      </c>
    </row>
    <row r="523" spans="1:89" x14ac:dyDescent="0.2">
      <c r="A523" s="145" t="s">
        <v>34</v>
      </c>
      <c r="B523" s="189">
        <v>480</v>
      </c>
      <c r="C523" s="183">
        <v>936</v>
      </c>
      <c r="D523" s="184">
        <v>206</v>
      </c>
      <c r="E523" s="185">
        <v>524</v>
      </c>
      <c r="F523" s="182">
        <v>463</v>
      </c>
      <c r="G523" s="186">
        <v>1299</v>
      </c>
      <c r="H523" s="184">
        <v>918</v>
      </c>
      <c r="I523" s="185">
        <v>1786</v>
      </c>
      <c r="J523" s="182">
        <v>156</v>
      </c>
      <c r="K523" s="183">
        <v>65</v>
      </c>
      <c r="L523" s="184">
        <v>850</v>
      </c>
      <c r="M523" s="182">
        <v>561</v>
      </c>
      <c r="N523" s="187">
        <v>1636</v>
      </c>
      <c r="O523" s="190">
        <v>1595</v>
      </c>
      <c r="P523" s="182">
        <v>538</v>
      </c>
      <c r="Q523" s="183">
        <v>1098</v>
      </c>
      <c r="R523" s="184">
        <v>766</v>
      </c>
      <c r="S523" s="185">
        <v>1105</v>
      </c>
      <c r="T523" s="182">
        <v>178</v>
      </c>
      <c r="U523" s="186">
        <v>239</v>
      </c>
      <c r="V523" s="184">
        <v>1404</v>
      </c>
      <c r="W523" s="191">
        <v>923</v>
      </c>
      <c r="X523" s="182">
        <v>513</v>
      </c>
      <c r="Y523" s="186">
        <v>410</v>
      </c>
      <c r="Z523" s="184">
        <v>1119</v>
      </c>
      <c r="AA523" s="182">
        <v>1599</v>
      </c>
      <c r="AB523" s="156">
        <f t="shared" si="9099"/>
        <v>9227</v>
      </c>
      <c r="AC523" s="157">
        <f t="shared" si="9100"/>
        <v>12140</v>
      </c>
      <c r="BI523" s="145" t="s">
        <v>34</v>
      </c>
      <c r="BJ523" s="128">
        <f>B523/B529</f>
        <v>1.6377780810700151E-2</v>
      </c>
      <c r="BK523" s="129">
        <f t="shared" ref="BK523" si="9564">C523/C529</f>
        <v>3.6814159292035395E-2</v>
      </c>
      <c r="BL523" s="130">
        <f t="shared" ref="BL523" si="9565">D523/D529</f>
        <v>1.4819077764189626E-2</v>
      </c>
      <c r="BM523" s="131">
        <f t="shared" ref="BM523" si="9566">E523/E529</f>
        <v>4.1669980119284293E-2</v>
      </c>
      <c r="BN523" s="128">
        <f t="shared" ref="BN523" si="9567">F523/F529</f>
        <v>1.4929223228968497E-2</v>
      </c>
      <c r="BO523" s="129">
        <f t="shared" ref="BO523" si="9568">G523/G529</f>
        <v>5.8495069122348808E-2</v>
      </c>
      <c r="BP523" s="130">
        <f t="shared" ref="BP523" si="9569">H523/H529</f>
        <v>2.1723183227241535E-2</v>
      </c>
      <c r="BQ523" s="131">
        <f t="shared" ref="BQ523" si="9570">I523/I529</f>
        <v>4.2198279935733864E-2</v>
      </c>
      <c r="BR523" s="128">
        <f t="shared" ref="BR523" si="9571">J523/J529</f>
        <v>2.6073875981948855E-2</v>
      </c>
      <c r="BS523" s="129">
        <f t="shared" ref="BS523" si="9572">K523/K529</f>
        <v>9.2355782892867295E-3</v>
      </c>
      <c r="BT523" s="130">
        <f t="shared" ref="BT523" si="9573">L523/L529</f>
        <v>3.8005812653699976E-2</v>
      </c>
      <c r="BU523" s="128">
        <f t="shared" ref="BU523" si="9574">M523/M529</f>
        <v>2.3398398398398398E-2</v>
      </c>
      <c r="BV523" s="132">
        <f t="shared" ref="BV523" si="9575">N523/N529</f>
        <v>4.0069558402116144E-2</v>
      </c>
      <c r="BW523" s="133">
        <f t="shared" ref="BW523" si="9576">O523/O529</f>
        <v>3.6012643937683449E-2</v>
      </c>
      <c r="BX523" s="128">
        <f t="shared" ref="BX523" si="9577">P523/P529</f>
        <v>2.4658538821156845E-2</v>
      </c>
      <c r="BY523" s="129">
        <f t="shared" ref="BY523" si="9578">Q523/Q529</f>
        <v>4.603387556599027E-2</v>
      </c>
      <c r="BZ523" s="130">
        <f t="shared" ref="BZ523" si="9579">R523/R529</f>
        <v>3.064612922584517E-2</v>
      </c>
      <c r="CA523" s="131">
        <f t="shared" ref="CA523" si="9580">S523/S529</f>
        <v>3.9798307221321806E-2</v>
      </c>
      <c r="CB523" s="128">
        <f t="shared" ref="CB523" si="9581">T523/T529</f>
        <v>2.5604142692750288E-2</v>
      </c>
      <c r="CC523" s="129">
        <f t="shared" ref="CC523" si="9582">U523/U529</f>
        <v>2.7764869888475836E-2</v>
      </c>
      <c r="CD523" s="130">
        <f t="shared" ref="CD523" si="9583">V523/V529</f>
        <v>6.0760808413035008E-2</v>
      </c>
      <c r="CE523" s="131">
        <f t="shared" ref="CE523" si="9584">W523/W529</f>
        <v>3.0478140272090871E-2</v>
      </c>
      <c r="CF523" s="128">
        <f t="shared" ref="CF523" si="9585">X523/X529</f>
        <v>2.272223944722505E-2</v>
      </c>
      <c r="CG523" s="129">
        <f t="shared" ref="CG523" si="9586">Y523/Y529</f>
        <v>2.8365850283658504E-2</v>
      </c>
      <c r="CH523" s="130">
        <f t="shared" ref="CH523" si="9587">Z523/Z529</f>
        <v>2.5941810594644722E-2</v>
      </c>
      <c r="CI523" s="128">
        <f t="shared" ref="CI523" si="9588">AA523/AA529</f>
        <v>3.6138860009944401E-2</v>
      </c>
      <c r="CJ523" s="134">
        <f t="shared" ref="CJ523" si="9589">AB523/AB529</f>
        <v>2.811035760201315E-2</v>
      </c>
      <c r="CK523" s="135">
        <f t="shared" ref="CK523" si="9590">AC523/AC529</f>
        <v>3.7120387470799036E-2</v>
      </c>
    </row>
    <row r="524" spans="1:89" x14ac:dyDescent="0.2">
      <c r="A524" s="136" t="s">
        <v>35</v>
      </c>
      <c r="B524" s="192">
        <v>0</v>
      </c>
      <c r="C524" s="176">
        <v>412</v>
      </c>
      <c r="D524" s="177">
        <v>2</v>
      </c>
      <c r="E524" s="178">
        <v>281</v>
      </c>
      <c r="F524" s="175">
        <v>10</v>
      </c>
      <c r="G524" s="179">
        <v>597</v>
      </c>
      <c r="H524" s="177">
        <v>59</v>
      </c>
      <c r="I524" s="178">
        <v>688</v>
      </c>
      <c r="J524" s="175">
        <v>25</v>
      </c>
      <c r="K524" s="176">
        <v>33</v>
      </c>
      <c r="L524" s="177">
        <v>494</v>
      </c>
      <c r="M524" s="175">
        <v>86</v>
      </c>
      <c r="N524" s="180">
        <v>443</v>
      </c>
      <c r="O524" s="193">
        <v>261</v>
      </c>
      <c r="P524" s="175">
        <v>113</v>
      </c>
      <c r="Q524" s="176">
        <v>182</v>
      </c>
      <c r="R524" s="177">
        <v>169</v>
      </c>
      <c r="S524" s="178">
        <v>83</v>
      </c>
      <c r="T524" s="175">
        <v>27</v>
      </c>
      <c r="U524" s="179">
        <v>11</v>
      </c>
      <c r="V524" s="177">
        <v>162</v>
      </c>
      <c r="W524" s="194">
        <v>39</v>
      </c>
      <c r="X524" s="175">
        <v>46</v>
      </c>
      <c r="Y524" s="179">
        <v>23</v>
      </c>
      <c r="Z524" s="177">
        <v>43</v>
      </c>
      <c r="AA524" s="175">
        <v>59</v>
      </c>
      <c r="AB524" s="156">
        <f t="shared" si="9099"/>
        <v>1593</v>
      </c>
      <c r="AC524" s="157">
        <f t="shared" si="9100"/>
        <v>2755</v>
      </c>
      <c r="BI524" s="136" t="s">
        <v>35</v>
      </c>
      <c r="BJ524" s="128">
        <f>B524/B529</f>
        <v>0</v>
      </c>
      <c r="BK524" s="129">
        <f t="shared" ref="BK524" si="9591">C524/C529</f>
        <v>1.6204523107177973E-2</v>
      </c>
      <c r="BL524" s="130">
        <f t="shared" ref="BL524" si="9592">D524/D529</f>
        <v>1.4387454139989928E-4</v>
      </c>
      <c r="BM524" s="131">
        <f t="shared" ref="BM524" si="9593">E524/E529</f>
        <v>2.2345924453280319E-2</v>
      </c>
      <c r="BN524" s="128">
        <f t="shared" ref="BN524" si="9594">F524/F529</f>
        <v>3.2244542611163061E-4</v>
      </c>
      <c r="BO524" s="129">
        <f t="shared" ref="BO524" si="9595">G524/G529</f>
        <v>2.6883415139370467E-2</v>
      </c>
      <c r="BP524" s="130">
        <f t="shared" ref="BP524" si="9596">H524/H529</f>
        <v>1.3961522989185736E-3</v>
      </c>
      <c r="BQ524" s="131">
        <f t="shared" ref="BQ524" si="9597">I524/I529</f>
        <v>1.6255552405254701E-2</v>
      </c>
      <c r="BR524" s="128">
        <f t="shared" ref="BR524" si="9598">J524/J529</f>
        <v>4.1785057663379574E-3</v>
      </c>
      <c r="BS524" s="129">
        <f t="shared" ref="BS524" si="9599">K524/K529</f>
        <v>4.6888320545609551E-3</v>
      </c>
      <c r="BT524" s="130">
        <f t="shared" ref="BT524" si="9600">L524/L529</f>
        <v>2.2088084059915046E-2</v>
      </c>
      <c r="BU524" s="128">
        <f t="shared" ref="BU524" si="9601">M524/M529</f>
        <v>3.5869202535869201E-3</v>
      </c>
      <c r="BV524" s="132">
        <f t="shared" ref="BV524" si="9602">N524/N529</f>
        <v>1.0850131034313846E-2</v>
      </c>
      <c r="BW524" s="133">
        <f t="shared" ref="BW524" si="9603">O524/O529</f>
        <v>5.8929780988936555E-3</v>
      </c>
      <c r="BX524" s="128">
        <f t="shared" ref="BX524" si="9604">P524/P529</f>
        <v>5.1792098267485565E-3</v>
      </c>
      <c r="BY524" s="129">
        <f t="shared" ref="BY524" si="9605">Q524/Q529</f>
        <v>7.6303873888982059E-3</v>
      </c>
      <c r="BZ524" s="130">
        <f t="shared" ref="BZ524" si="9606">R524/R529</f>
        <v>6.7613522704540905E-3</v>
      </c>
      <c r="CA524" s="131">
        <f t="shared" ref="CA524" si="9607">S524/S529</f>
        <v>2.9893751125517737E-3</v>
      </c>
      <c r="CB524" s="128">
        <f t="shared" ref="CB524" si="9608">T524/T529</f>
        <v>3.8837744533947068E-3</v>
      </c>
      <c r="CC524" s="129">
        <f t="shared" ref="CC524" si="9609">U524/U529</f>
        <v>1.2778810408921933E-3</v>
      </c>
      <c r="CD524" s="130">
        <f t="shared" ref="CD524" si="9610">V524/V529</f>
        <v>7.0108625091963471E-3</v>
      </c>
      <c r="CE524" s="131">
        <f t="shared" ref="CE524" si="9611">W524/W529</f>
        <v>1.2878087438911636E-3</v>
      </c>
      <c r="CF524" s="128">
        <f t="shared" ref="CF524" si="9612">X524/X529</f>
        <v>2.0374717632989326E-3</v>
      </c>
      <c r="CG524" s="129">
        <f t="shared" ref="CG524" si="9613">Y524/Y529</f>
        <v>1.5912550159125501E-3</v>
      </c>
      <c r="CH524" s="130">
        <f t="shared" ref="CH524" si="9614">Z524/Z529</f>
        <v>9.9687029094702685E-4</v>
      </c>
      <c r="CI524" s="128">
        <f t="shared" ref="CI524" si="9615">AA524/AA529</f>
        <v>1.3334538715364102E-3</v>
      </c>
      <c r="CJ524" s="134">
        <f t="shared" ref="CJ524" si="9616">AB524/AB529</f>
        <v>4.8531266565521782E-3</v>
      </c>
      <c r="CK524" s="135">
        <f t="shared" ref="CK524" si="9617">AC524/AC529</f>
        <v>8.4239429556879197E-3</v>
      </c>
    </row>
    <row r="525" spans="1:89" x14ac:dyDescent="0.2">
      <c r="A525" s="145" t="s">
        <v>36</v>
      </c>
      <c r="B525" s="189">
        <v>0</v>
      </c>
      <c r="C525" s="183">
        <v>0</v>
      </c>
      <c r="D525" s="184">
        <v>0</v>
      </c>
      <c r="E525" s="185">
        <v>0</v>
      </c>
      <c r="F525" s="182">
        <v>0</v>
      </c>
      <c r="G525" s="186">
        <v>0</v>
      </c>
      <c r="H525" s="184">
        <v>0</v>
      </c>
      <c r="I525" s="185">
        <v>0</v>
      </c>
      <c r="J525" s="182">
        <v>0</v>
      </c>
      <c r="K525" s="186">
        <v>0</v>
      </c>
      <c r="L525" s="184">
        <v>0</v>
      </c>
      <c r="M525" s="182">
        <v>0</v>
      </c>
      <c r="N525" s="187">
        <v>0</v>
      </c>
      <c r="O525" s="190">
        <v>0</v>
      </c>
      <c r="P525" s="182">
        <v>0</v>
      </c>
      <c r="Q525" s="186">
        <v>0</v>
      </c>
      <c r="R525" s="184">
        <v>0</v>
      </c>
      <c r="S525" s="185">
        <v>0</v>
      </c>
      <c r="T525" s="182">
        <v>0</v>
      </c>
      <c r="U525" s="186">
        <v>0</v>
      </c>
      <c r="V525" s="184">
        <v>0</v>
      </c>
      <c r="W525" s="185">
        <v>0</v>
      </c>
      <c r="X525" s="182">
        <v>0</v>
      </c>
      <c r="Y525" s="186">
        <v>0</v>
      </c>
      <c r="Z525" s="184">
        <v>0</v>
      </c>
      <c r="AA525" s="182">
        <v>0</v>
      </c>
      <c r="AB525" s="156">
        <f t="shared" si="9099"/>
        <v>0</v>
      </c>
      <c r="AC525" s="157">
        <f t="shared" si="9100"/>
        <v>0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0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29" t="s">
        <v>13</v>
      </c>
      <c r="B529" s="20">
        <f t="shared" ref="B529:AA529" si="9728">SUM(B506:B528)</f>
        <v>29308</v>
      </c>
      <c r="C529" s="21">
        <f t="shared" si="9728"/>
        <v>25425</v>
      </c>
      <c r="D529" s="20">
        <f t="shared" si="9728"/>
        <v>13901</v>
      </c>
      <c r="E529" s="21">
        <f t="shared" si="9728"/>
        <v>12575</v>
      </c>
      <c r="F529" s="20">
        <f t="shared" si="9728"/>
        <v>31013</v>
      </c>
      <c r="G529" s="21">
        <f t="shared" si="9728"/>
        <v>22207</v>
      </c>
      <c r="H529" s="20">
        <f t="shared" si="9728"/>
        <v>42259</v>
      </c>
      <c r="I529" s="21">
        <f t="shared" si="9728"/>
        <v>42324</v>
      </c>
      <c r="J529" s="20">
        <f t="shared" si="9728"/>
        <v>5983</v>
      </c>
      <c r="K529" s="21">
        <f t="shared" si="9728"/>
        <v>7038</v>
      </c>
      <c r="L529" s="20">
        <f t="shared" si="9728"/>
        <v>22365</v>
      </c>
      <c r="M529" s="21">
        <f t="shared" si="9728"/>
        <v>23976</v>
      </c>
      <c r="N529" s="20">
        <f t="shared" si="9728"/>
        <v>40829</v>
      </c>
      <c r="O529" s="21">
        <f t="shared" si="9728"/>
        <v>44290</v>
      </c>
      <c r="P529" s="20">
        <f t="shared" si="9728"/>
        <v>21818</v>
      </c>
      <c r="Q529" s="21">
        <f t="shared" si="9728"/>
        <v>23852</v>
      </c>
      <c r="R529" s="20">
        <f t="shared" si="9728"/>
        <v>24995</v>
      </c>
      <c r="S529" s="21">
        <f t="shared" si="9728"/>
        <v>27765</v>
      </c>
      <c r="T529" s="20">
        <f t="shared" si="9728"/>
        <v>6952</v>
      </c>
      <c r="U529" s="21">
        <f t="shared" si="9728"/>
        <v>8608</v>
      </c>
      <c r="V529" s="20">
        <f t="shared" si="9728"/>
        <v>23107</v>
      </c>
      <c r="W529" s="21">
        <f t="shared" si="9728"/>
        <v>30284</v>
      </c>
      <c r="X529" s="20">
        <f t="shared" si="9728"/>
        <v>22577</v>
      </c>
      <c r="Y529" s="21">
        <f t="shared" si="9728"/>
        <v>14454</v>
      </c>
      <c r="Z529" s="20">
        <f t="shared" si="9728"/>
        <v>43135</v>
      </c>
      <c r="AA529" s="21">
        <f t="shared" si="9728"/>
        <v>44246</v>
      </c>
      <c r="AB529" s="160">
        <f>SUM(AB505:AB528)</f>
        <v>328242</v>
      </c>
      <c r="AC529" s="161">
        <f t="shared" ref="AC529" si="9729">SUM(AC505:AC528)</f>
        <v>327044</v>
      </c>
      <c r="BI529" s="229" t="s">
        <v>13</v>
      </c>
      <c r="BJ529" s="154">
        <f>SUM(BJ505:BJ528)</f>
        <v>0.99999999999999989</v>
      </c>
      <c r="BK529" s="155">
        <f t="shared" ref="BK529:CK529" si="9730">SUM(BK505:BK528)</f>
        <v>1</v>
      </c>
      <c r="BL529" s="154">
        <f t="shared" si="9730"/>
        <v>0.99999999999999978</v>
      </c>
      <c r="BM529" s="155">
        <f t="shared" si="9730"/>
        <v>1</v>
      </c>
      <c r="BN529" s="154">
        <f t="shared" si="9730"/>
        <v>1</v>
      </c>
      <c r="BO529" s="155">
        <f t="shared" si="9730"/>
        <v>1</v>
      </c>
      <c r="BP529" s="154">
        <f t="shared" si="9730"/>
        <v>1.0000000000000002</v>
      </c>
      <c r="BQ529" s="155">
        <f t="shared" si="9730"/>
        <v>0.99999999999999989</v>
      </c>
      <c r="BR529" s="154">
        <f t="shared" si="9730"/>
        <v>0.99999999999999989</v>
      </c>
      <c r="BS529" s="155">
        <f t="shared" si="9730"/>
        <v>1</v>
      </c>
      <c r="BT529" s="154">
        <f t="shared" si="9730"/>
        <v>0.99999999999999989</v>
      </c>
      <c r="BU529" s="155">
        <f t="shared" si="9730"/>
        <v>0.99999999999999978</v>
      </c>
      <c r="BV529" s="154">
        <f t="shared" si="9730"/>
        <v>1</v>
      </c>
      <c r="BW529" s="155">
        <f t="shared" si="9730"/>
        <v>1</v>
      </c>
      <c r="BX529" s="154">
        <f t="shared" si="9730"/>
        <v>0.99999999999999989</v>
      </c>
      <c r="BY529" s="155">
        <f t="shared" si="9730"/>
        <v>1</v>
      </c>
      <c r="BZ529" s="154">
        <f t="shared" si="9730"/>
        <v>0.99999999999999989</v>
      </c>
      <c r="CA529" s="155">
        <f t="shared" si="9730"/>
        <v>1</v>
      </c>
      <c r="CB529" s="154">
        <f t="shared" si="9730"/>
        <v>0.99999999999999989</v>
      </c>
      <c r="CC529" s="155">
        <f t="shared" si="9730"/>
        <v>0.99999999999999989</v>
      </c>
      <c r="CD529" s="154">
        <f t="shared" si="9730"/>
        <v>1</v>
      </c>
      <c r="CE529" s="155">
        <f t="shared" si="9730"/>
        <v>1</v>
      </c>
      <c r="CF529" s="154">
        <f t="shared" si="9730"/>
        <v>1</v>
      </c>
      <c r="CG529" s="155">
        <f t="shared" si="9730"/>
        <v>1</v>
      </c>
      <c r="CH529" s="154">
        <f t="shared" si="9730"/>
        <v>1</v>
      </c>
      <c r="CI529" s="155">
        <f t="shared" si="9730"/>
        <v>1.0000000000000002</v>
      </c>
      <c r="CJ529" s="154">
        <f t="shared" si="9730"/>
        <v>0.99999999999999989</v>
      </c>
      <c r="CK529" s="155">
        <f t="shared" si="9730"/>
        <v>1</v>
      </c>
    </row>
    <row r="530" spans="1:89" ht="13.5" thickTop="1" x14ac:dyDescent="0.2">
      <c r="A530" s="173"/>
    </row>
    <row r="532" spans="1:89" x14ac:dyDescent="0.2">
      <c r="A532" s="303">
        <f>+A501+1</f>
        <v>44852</v>
      </c>
      <c r="B532" s="303"/>
      <c r="C532" s="303"/>
      <c r="D532" s="303"/>
      <c r="BI532" s="308">
        <f>+BI470+2</f>
        <v>44852</v>
      </c>
      <c r="BJ532" s="308"/>
      <c r="BK532" s="308"/>
      <c r="BL532" s="308"/>
    </row>
    <row r="533" spans="1:89" ht="13.5" thickBot="1" x14ac:dyDescent="0.25">
      <c r="AE533" s="232" t="s">
        <v>84</v>
      </c>
    </row>
    <row r="534" spans="1:89" ht="14.25" thickTop="1" thickBot="1" x14ac:dyDescent="0.25">
      <c r="A534" s="299" t="s">
        <v>0</v>
      </c>
      <c r="B534" s="301" t="s">
        <v>1</v>
      </c>
      <c r="C534" s="302"/>
      <c r="D534" s="301" t="s">
        <v>2</v>
      </c>
      <c r="E534" s="302"/>
      <c r="F534" s="301" t="s">
        <v>3</v>
      </c>
      <c r="G534" s="302"/>
      <c r="H534" s="301" t="s">
        <v>4</v>
      </c>
      <c r="I534" s="302"/>
      <c r="J534" s="301" t="s">
        <v>5</v>
      </c>
      <c r="K534" s="302"/>
      <c r="L534" s="301" t="s">
        <v>6</v>
      </c>
      <c r="M534" s="302"/>
      <c r="N534" s="301" t="s">
        <v>7</v>
      </c>
      <c r="O534" s="302"/>
      <c r="P534" s="301" t="s">
        <v>8</v>
      </c>
      <c r="Q534" s="302"/>
      <c r="R534" s="301" t="s">
        <v>9</v>
      </c>
      <c r="S534" s="302"/>
      <c r="T534" s="301" t="s">
        <v>10</v>
      </c>
      <c r="U534" s="302"/>
      <c r="V534" s="301" t="s">
        <v>11</v>
      </c>
      <c r="W534" s="302"/>
      <c r="X534" s="301" t="s">
        <v>12</v>
      </c>
      <c r="Y534" s="302"/>
      <c r="Z534" s="304" t="s">
        <v>40</v>
      </c>
      <c r="AA534" s="305"/>
      <c r="AB534" s="306" t="s">
        <v>41</v>
      </c>
      <c r="AC534" s="307"/>
      <c r="AE534" s="299" t="s">
        <v>0</v>
      </c>
      <c r="AF534" s="301" t="s">
        <v>1</v>
      </c>
      <c r="AG534" s="302"/>
      <c r="AH534" s="301" t="s">
        <v>2</v>
      </c>
      <c r="AI534" s="302"/>
      <c r="AJ534" s="301" t="s">
        <v>3</v>
      </c>
      <c r="AK534" s="302"/>
      <c r="AL534" s="301" t="s">
        <v>4</v>
      </c>
      <c r="AM534" s="302"/>
      <c r="AN534" s="301" t="s">
        <v>5</v>
      </c>
      <c r="AO534" s="302"/>
      <c r="AP534" s="301" t="s">
        <v>6</v>
      </c>
      <c r="AQ534" s="302"/>
      <c r="AR534" s="301" t="s">
        <v>7</v>
      </c>
      <c r="AS534" s="302"/>
      <c r="AT534" s="301" t="s">
        <v>8</v>
      </c>
      <c r="AU534" s="302"/>
      <c r="AV534" s="301" t="s">
        <v>9</v>
      </c>
      <c r="AW534" s="302"/>
      <c r="AX534" s="301" t="s">
        <v>10</v>
      </c>
      <c r="AY534" s="302"/>
      <c r="AZ534" s="301" t="s">
        <v>11</v>
      </c>
      <c r="BA534" s="302"/>
      <c r="BB534" s="301" t="s">
        <v>12</v>
      </c>
      <c r="BC534" s="302"/>
      <c r="BD534" s="304" t="s">
        <v>40</v>
      </c>
      <c r="BE534" s="305"/>
      <c r="BF534" s="306" t="s">
        <v>41</v>
      </c>
      <c r="BG534" s="307"/>
      <c r="BI534" s="299" t="s">
        <v>0</v>
      </c>
      <c r="BJ534" s="301" t="s">
        <v>1</v>
      </c>
      <c r="BK534" s="302"/>
      <c r="BL534" s="301" t="s">
        <v>2</v>
      </c>
      <c r="BM534" s="302"/>
      <c r="BN534" s="301" t="s">
        <v>3</v>
      </c>
      <c r="BO534" s="302"/>
      <c r="BP534" s="301" t="s">
        <v>4</v>
      </c>
      <c r="BQ534" s="302"/>
      <c r="BR534" s="301" t="s">
        <v>5</v>
      </c>
      <c r="BS534" s="302"/>
      <c r="BT534" s="301" t="s">
        <v>6</v>
      </c>
      <c r="BU534" s="302"/>
      <c r="BV534" s="301" t="s">
        <v>7</v>
      </c>
      <c r="BW534" s="302"/>
      <c r="BX534" s="301" t="s">
        <v>8</v>
      </c>
      <c r="BY534" s="302"/>
      <c r="BZ534" s="301" t="s">
        <v>9</v>
      </c>
      <c r="CA534" s="302"/>
      <c r="CB534" s="301" t="s">
        <v>10</v>
      </c>
      <c r="CC534" s="302"/>
      <c r="CD534" s="301" t="s">
        <v>11</v>
      </c>
      <c r="CE534" s="302"/>
      <c r="CF534" s="301" t="s">
        <v>12</v>
      </c>
      <c r="CG534" s="302"/>
      <c r="CH534" s="304" t="s">
        <v>40</v>
      </c>
      <c r="CI534" s="305"/>
      <c r="CJ534" s="301" t="s">
        <v>41</v>
      </c>
      <c r="CK534" s="302"/>
    </row>
    <row r="535" spans="1:89" ht="15" thickTop="1" thickBot="1" x14ac:dyDescent="0.3">
      <c r="A535" s="300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0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0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3119</v>
      </c>
      <c r="AG536" s="172">
        <f t="shared" ref="AG536:AV537" si="9731">SUMIF($A$9:$A$32,$AE536,C$536:C$559)</f>
        <v>1389</v>
      </c>
      <c r="AH536" s="126">
        <f t="shared" si="9731"/>
        <v>1477</v>
      </c>
      <c r="AI536" s="166">
        <f t="shared" si="9731"/>
        <v>1185</v>
      </c>
      <c r="AJ536" s="125">
        <f t="shared" si="9731"/>
        <v>3107</v>
      </c>
      <c r="AK536" s="127">
        <f t="shared" si="9731"/>
        <v>1449</v>
      </c>
      <c r="AL536" s="126">
        <f t="shared" si="9731"/>
        <v>3613</v>
      </c>
      <c r="AM536" s="166">
        <f t="shared" si="9731"/>
        <v>2365</v>
      </c>
      <c r="AN536" s="125">
        <f t="shared" si="9731"/>
        <v>265</v>
      </c>
      <c r="AO536" s="127">
        <f t="shared" si="9731"/>
        <v>1046</v>
      </c>
      <c r="AP536" s="126">
        <f t="shared" si="9731"/>
        <v>1271</v>
      </c>
      <c r="AQ536" s="125">
        <f t="shared" si="9731"/>
        <v>3451</v>
      </c>
      <c r="AR536" s="165">
        <f t="shared" si="9731"/>
        <v>3008</v>
      </c>
      <c r="AS536" s="167">
        <f t="shared" si="9731"/>
        <v>4523</v>
      </c>
      <c r="AT536" s="125">
        <f t="shared" si="9731"/>
        <v>2436</v>
      </c>
      <c r="AU536" s="127">
        <f t="shared" si="9731"/>
        <v>2213</v>
      </c>
      <c r="AV536" s="126">
        <f t="shared" si="9731"/>
        <v>2669</v>
      </c>
      <c r="AW536" s="166">
        <f t="shared" ref="AW536:BE537" si="9732">SUMIF($A$9:$A$32,$AE536,S$536:S$559)</f>
        <v>2041</v>
      </c>
      <c r="AX536" s="125">
        <f t="shared" si="9732"/>
        <v>364</v>
      </c>
      <c r="AY536" s="127">
        <f t="shared" si="9732"/>
        <v>1772</v>
      </c>
      <c r="AZ536" s="126">
        <f t="shared" si="9732"/>
        <v>1136</v>
      </c>
      <c r="BA536" s="166">
        <f t="shared" si="9732"/>
        <v>3788</v>
      </c>
      <c r="BB536" s="125">
        <f t="shared" si="9732"/>
        <v>1991</v>
      </c>
      <c r="BC536" s="127">
        <f t="shared" si="9732"/>
        <v>2215</v>
      </c>
      <c r="BD536" s="170">
        <f t="shared" si="9732"/>
        <v>4546</v>
      </c>
      <c r="BE536" s="171">
        <f t="shared" si="9732"/>
        <v>3244</v>
      </c>
      <c r="BF536" s="156">
        <f>AF536+AH536+AJ536+AL536+AN536+AP536+AR536+AT536+AV536+AX536+AZ536+BB536+BD536</f>
        <v>29002</v>
      </c>
      <c r="BG536" s="157">
        <f>AG536+AI536+AK536+AM536+AO536+AQ536+AS536+AU536+AW536+AY536+BA536+BC536+BE536</f>
        <v>30681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75">
        <v>357</v>
      </c>
      <c r="C537" s="176">
        <v>0</v>
      </c>
      <c r="D537" s="177">
        <v>240</v>
      </c>
      <c r="E537" s="178">
        <v>2</v>
      </c>
      <c r="F537" s="175">
        <v>694</v>
      </c>
      <c r="G537" s="179">
        <v>6</v>
      </c>
      <c r="H537" s="177">
        <v>551</v>
      </c>
      <c r="I537" s="178">
        <v>54</v>
      </c>
      <c r="J537" s="175">
        <v>7</v>
      </c>
      <c r="K537" s="179">
        <v>34</v>
      </c>
      <c r="L537" s="177">
        <v>103</v>
      </c>
      <c r="M537" s="175">
        <v>113</v>
      </c>
      <c r="N537" s="180">
        <v>287</v>
      </c>
      <c r="O537" s="181">
        <v>210</v>
      </c>
      <c r="P537" s="175">
        <v>78</v>
      </c>
      <c r="Q537" s="179">
        <v>65</v>
      </c>
      <c r="R537" s="177">
        <v>30</v>
      </c>
      <c r="S537" s="178">
        <v>117</v>
      </c>
      <c r="T537" s="175">
        <v>0</v>
      </c>
      <c r="U537" s="179">
        <v>30</v>
      </c>
      <c r="V537" s="177">
        <v>15</v>
      </c>
      <c r="W537" s="178">
        <v>0</v>
      </c>
      <c r="X537" s="175">
        <v>2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2364</v>
      </c>
      <c r="AC537" s="157">
        <f t="shared" ref="AC537:AC556" si="9761">C537+E537+G537+I537+K537+M537+O537+Q537+S537+U537+W537+Y537+AA537</f>
        <v>631</v>
      </c>
      <c r="AD537" s="201"/>
      <c r="AE537" s="237" t="str">
        <f>$AE$10</f>
        <v>08:00 - 08:59</v>
      </c>
      <c r="AF537" s="125">
        <f>SUMIF($A$9:$A$32,$AE537,B$536:B$559)</f>
        <v>2878</v>
      </c>
      <c r="AG537" s="176">
        <f t="shared" si="9731"/>
        <v>1108</v>
      </c>
      <c r="AH537" s="177">
        <f t="shared" si="9731"/>
        <v>1112</v>
      </c>
      <c r="AI537" s="178">
        <f t="shared" si="9731"/>
        <v>912</v>
      </c>
      <c r="AJ537" s="238">
        <f t="shared" si="9731"/>
        <v>2664</v>
      </c>
      <c r="AK537" s="179">
        <f t="shared" si="9731"/>
        <v>1181</v>
      </c>
      <c r="AL537" s="177">
        <f t="shared" si="9731"/>
        <v>3900</v>
      </c>
      <c r="AM537" s="178">
        <f t="shared" si="9731"/>
        <v>2284</v>
      </c>
      <c r="AN537" s="238">
        <f t="shared" si="9731"/>
        <v>233</v>
      </c>
      <c r="AO537" s="179">
        <f t="shared" si="9731"/>
        <v>935</v>
      </c>
      <c r="AP537" s="177">
        <f t="shared" si="9731"/>
        <v>951</v>
      </c>
      <c r="AQ537" s="238">
        <f t="shared" si="9731"/>
        <v>3751</v>
      </c>
      <c r="AR537" s="180">
        <f t="shared" si="9731"/>
        <v>2345</v>
      </c>
      <c r="AS537" s="181">
        <f t="shared" si="9731"/>
        <v>4380</v>
      </c>
      <c r="AT537" s="238">
        <f t="shared" si="9731"/>
        <v>1820</v>
      </c>
      <c r="AU537" s="179">
        <f t="shared" si="9731"/>
        <v>2220</v>
      </c>
      <c r="AV537" s="177">
        <f t="shared" si="9731"/>
        <v>2224</v>
      </c>
      <c r="AW537" s="178">
        <f t="shared" si="9732"/>
        <v>1721</v>
      </c>
      <c r="AX537" s="238">
        <f t="shared" si="9732"/>
        <v>256</v>
      </c>
      <c r="AY537" s="179">
        <f t="shared" si="9732"/>
        <v>1240</v>
      </c>
      <c r="AZ537" s="177">
        <f t="shared" si="9732"/>
        <v>887</v>
      </c>
      <c r="BA537" s="178">
        <f t="shared" si="9732"/>
        <v>2514</v>
      </c>
      <c r="BB537" s="238">
        <f t="shared" si="9732"/>
        <v>1563</v>
      </c>
      <c r="BC537" s="179">
        <f t="shared" si="9732"/>
        <v>1615</v>
      </c>
      <c r="BD537" s="177">
        <f t="shared" si="9732"/>
        <v>3218</v>
      </c>
      <c r="BE537" s="238">
        <f t="shared" si="9732"/>
        <v>2184</v>
      </c>
      <c r="BF537" s="158">
        <f>SUM(AF537,AH537,AJ537,AL537,AN537,AP537,AR537,AT537,AV537,AX537,AZ537,BB537,BD537)</f>
        <v>24051</v>
      </c>
      <c r="BG537" s="159">
        <f>SUM(AG537,AI537,AK537,AM537,AO537,AQ537,AS537,AU537,AW537,AY537,BA537,BC537,BE537)</f>
        <v>26045</v>
      </c>
      <c r="BH537" s="201"/>
      <c r="BI537" s="136" t="s">
        <v>17</v>
      </c>
      <c r="BJ537" s="128">
        <f>B537/B560</f>
        <v>1.3182674199623353E-2</v>
      </c>
      <c r="BK537" s="129">
        <f t="shared" ref="BK537" si="9762">C537/C560</f>
        <v>0</v>
      </c>
      <c r="BL537" s="130">
        <f t="shared" ref="BL537" si="9763">D537/D560</f>
        <v>1.7573405579556271E-2</v>
      </c>
      <c r="BM537" s="131">
        <f t="shared" ref="BM537" si="9764">E537/E560</f>
        <v>1.5618898867629833E-4</v>
      </c>
      <c r="BN537" s="128">
        <f t="shared" ref="BN537" si="9765">F537/F560</f>
        <v>2.5618309339239573E-2</v>
      </c>
      <c r="BO537" s="129">
        <f t="shared" ref="BO537" si="9766">G537/G560</f>
        <v>2.5262094227611467E-4</v>
      </c>
      <c r="BP537" s="130">
        <f t="shared" ref="BP537" si="9767">H537/H560</f>
        <v>1.3687400635930047E-2</v>
      </c>
      <c r="BQ537" s="131">
        <f t="shared" ref="BQ537" si="9768">I537/I560</f>
        <v>1.2566907144519431E-3</v>
      </c>
      <c r="BR537" s="128">
        <f t="shared" ref="BR537" si="9769">J537/J560</f>
        <v>1.1545439551377205E-3</v>
      </c>
      <c r="BS537" s="129">
        <f t="shared" ref="BS537" si="9770">K537/K560</f>
        <v>4.8647875232508226E-3</v>
      </c>
      <c r="BT537" s="130">
        <f t="shared" ref="BT537" si="9771">L537/L560</f>
        <v>4.254791804362194E-3</v>
      </c>
      <c r="BU537" s="128">
        <f t="shared" ref="BU537" si="9772">M537/M560</f>
        <v>4.7709520793751316E-3</v>
      </c>
      <c r="BV537" s="132">
        <f t="shared" ref="BV537" si="9773">N537/N560</f>
        <v>6.6865476911607104E-3</v>
      </c>
      <c r="BW537" s="133">
        <f t="shared" ref="BW537" si="9774">O537/O560</f>
        <v>4.9013887268059284E-3</v>
      </c>
      <c r="BX537" s="128">
        <f t="shared" ref="BX537" si="9775">P537/P560</f>
        <v>3.3366129101253367E-3</v>
      </c>
      <c r="BY537" s="129">
        <f t="shared" ref="BY537" si="9776">Q537/Q560</f>
        <v>2.7638404626243729E-3</v>
      </c>
      <c r="BZ537" s="130">
        <f t="shared" ref="BZ537" si="9777">R537/R560</f>
        <v>1.1732957878681216E-3</v>
      </c>
      <c r="CA537" s="131">
        <f t="shared" ref="CA537" si="9778">S537/S560</f>
        <v>4.4219358252390491E-3</v>
      </c>
      <c r="CB537" s="128">
        <f t="shared" ref="CB537" si="9779">T537/T560</f>
        <v>0</v>
      </c>
      <c r="CC537" s="129">
        <f t="shared" ref="CC537" si="9780">U537/U560</f>
        <v>3.5910940866650705E-3</v>
      </c>
      <c r="CD537" s="130">
        <f t="shared" ref="CD537" si="9781">V537/V560</f>
        <v>5.7975495690488154E-4</v>
      </c>
      <c r="CE537" s="131">
        <f t="shared" ref="CE537" si="9782">W537/W560</f>
        <v>0</v>
      </c>
      <c r="CF537" s="128">
        <f t="shared" ref="CF537" si="9783">X537/X560</f>
        <v>8.9059090706683879E-5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7.2189378023159228E-3</v>
      </c>
      <c r="CK537" s="135">
        <f t="shared" ref="CK537" si="9788">AC537/AC560</f>
        <v>1.932920609344798E-3</v>
      </c>
    </row>
    <row r="538" spans="1:89" ht="13.5" thickBot="1" x14ac:dyDescent="0.25">
      <c r="A538" s="145" t="s">
        <v>18</v>
      </c>
      <c r="B538" s="182">
        <v>1746</v>
      </c>
      <c r="C538" s="183">
        <v>323</v>
      </c>
      <c r="D538" s="184">
        <v>957</v>
      </c>
      <c r="E538" s="185">
        <v>234</v>
      </c>
      <c r="F538" s="182">
        <v>2277</v>
      </c>
      <c r="G538" s="186">
        <v>502</v>
      </c>
      <c r="H538" s="184">
        <v>2249</v>
      </c>
      <c r="I538" s="185">
        <v>931</v>
      </c>
      <c r="J538" s="182">
        <v>96</v>
      </c>
      <c r="K538" s="186">
        <v>295</v>
      </c>
      <c r="L538" s="184">
        <v>694</v>
      </c>
      <c r="M538" s="182">
        <v>991</v>
      </c>
      <c r="N538" s="187">
        <v>1923</v>
      </c>
      <c r="O538" s="188">
        <v>2223</v>
      </c>
      <c r="P538" s="182">
        <v>974</v>
      </c>
      <c r="Q538" s="186">
        <v>1099</v>
      </c>
      <c r="R538" s="184">
        <v>1052</v>
      </c>
      <c r="S538" s="185">
        <v>1075</v>
      </c>
      <c r="T538" s="182">
        <v>168</v>
      </c>
      <c r="U538" s="186">
        <v>472</v>
      </c>
      <c r="V538" s="184">
        <v>817</v>
      </c>
      <c r="W538" s="185">
        <v>1281</v>
      </c>
      <c r="X538" s="182">
        <v>929</v>
      </c>
      <c r="Y538" s="186">
        <v>753</v>
      </c>
      <c r="Z538" s="184">
        <v>1974</v>
      </c>
      <c r="AA538" s="182">
        <v>1421</v>
      </c>
      <c r="AB538" s="156">
        <f t="shared" si="9760"/>
        <v>15856</v>
      </c>
      <c r="AC538" s="157">
        <f t="shared" si="9761"/>
        <v>11600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6.4473246925889002E-2</v>
      </c>
      <c r="BK538" s="129">
        <f t="shared" ref="BK538" si="9789">C538/C560</f>
        <v>1.1961190934676345E-2</v>
      </c>
      <c r="BL538" s="130">
        <f t="shared" ref="BL538" si="9790">D538/D560</f>
        <v>7.0073954748480632E-2</v>
      </c>
      <c r="BM538" s="131">
        <f t="shared" ref="BM538" si="9791">E538/E560</f>
        <v>1.8274111675126905E-2</v>
      </c>
      <c r="BN538" s="128">
        <f t="shared" ref="BN538" si="9792">F538/F560</f>
        <v>8.4053156146179406E-2</v>
      </c>
      <c r="BO538" s="129">
        <f t="shared" ref="BO538" si="9793">G538/G560</f>
        <v>2.113595217043493E-2</v>
      </c>
      <c r="BP538" s="130">
        <f t="shared" ref="BP538" si="9794">H538/H560</f>
        <v>5.5867448330683626E-2</v>
      </c>
      <c r="BQ538" s="131">
        <f t="shared" ref="BQ538" si="9795">I538/I560</f>
        <v>2.1666278799162206E-2</v>
      </c>
      <c r="BR538" s="128">
        <f t="shared" ref="BR538" si="9796">J538/J560</f>
        <v>1.583374567046017E-2</v>
      </c>
      <c r="BS538" s="129">
        <f t="shared" ref="BS538" si="9797">K538/K560</f>
        <v>4.2209185863499789E-2</v>
      </c>
      <c r="BT538" s="130">
        <f t="shared" ref="BT538" si="9798">L538/L560</f>
        <v>2.8668208856576338E-2</v>
      </c>
      <c r="BU538" s="128">
        <f t="shared" ref="BU538" si="9799">M538/M560</f>
        <v>4.1840827527971289E-2</v>
      </c>
      <c r="BV538" s="132">
        <f t="shared" ref="BV538" si="9800">N538/N560</f>
        <v>4.4802199338334653E-2</v>
      </c>
      <c r="BW538" s="133">
        <f t="shared" ref="BW538" si="9801">O538/O560</f>
        <v>5.1884700665188473E-2</v>
      </c>
      <c r="BX538" s="128">
        <f t="shared" ref="BX538" si="9802">P538/P560</f>
        <v>4.1664884287975358E-2</v>
      </c>
      <c r="BY538" s="129">
        <f t="shared" ref="BY538" si="9803">Q538/Q560</f>
        <v>4.6730164129602861E-2</v>
      </c>
      <c r="BZ538" s="130">
        <f t="shared" ref="BZ538" si="9804">R538/R560</f>
        <v>4.1143572294575464E-2</v>
      </c>
      <c r="CA538" s="131">
        <f t="shared" ref="CA538" si="9805">S538/S560</f>
        <v>4.0628897539589551E-2</v>
      </c>
      <c r="CB538" s="128">
        <f t="shared" ref="CB538" si="9806">T538/T560</f>
        <v>2.2213407378024592E-2</v>
      </c>
      <c r="CC538" s="129">
        <f t="shared" ref="CC538" si="9807">U538/U560</f>
        <v>5.6499880296863779E-2</v>
      </c>
      <c r="CD538" s="130">
        <f t="shared" ref="CD538" si="9808">V538/V560</f>
        <v>3.1577319986085879E-2</v>
      </c>
      <c r="CE538" s="131">
        <f t="shared" ref="CE538" si="9809">W538/W560</f>
        <v>4.3060270933476759E-2</v>
      </c>
      <c r="CF538" s="128">
        <f t="shared" ref="CF538" si="9810">X538/X560</f>
        <v>4.1367947633254666E-2</v>
      </c>
      <c r="CG538" s="129">
        <f t="shared" ref="CG538" si="9811">Y538/Y560</f>
        <v>5.3309734513274337E-2</v>
      </c>
      <c r="CH538" s="130">
        <f t="shared" ref="CH538" si="9812">Z538/Z560</f>
        <v>4.7731888964116453E-2</v>
      </c>
      <c r="CI538" s="128">
        <f t="shared" ref="CI538" si="9813">AA538/AA560</f>
        <v>3.2152958479466004E-2</v>
      </c>
      <c r="CJ538" s="134">
        <f t="shared" ref="CJ538" si="9814">AB538/AB560</f>
        <v>4.8419406850051305E-2</v>
      </c>
      <c r="CK538" s="135">
        <f t="shared" ref="CK538" si="9815">AC538/AC560</f>
        <v>3.5533881249444781E-2</v>
      </c>
    </row>
    <row r="539" spans="1:89" ht="14.25" thickTop="1" thickBot="1" x14ac:dyDescent="0.25">
      <c r="A539" s="136" t="s">
        <v>19</v>
      </c>
      <c r="B539" s="175">
        <v>3156</v>
      </c>
      <c r="C539" s="176">
        <v>1112</v>
      </c>
      <c r="D539" s="177">
        <v>1430</v>
      </c>
      <c r="E539" s="178">
        <v>835</v>
      </c>
      <c r="F539" s="175">
        <v>2974</v>
      </c>
      <c r="G539" s="179">
        <v>1407</v>
      </c>
      <c r="H539" s="177">
        <v>3533</v>
      </c>
      <c r="I539" s="178">
        <v>2148</v>
      </c>
      <c r="J539" s="175">
        <v>220</v>
      </c>
      <c r="K539" s="179">
        <v>753</v>
      </c>
      <c r="L539" s="177">
        <v>1243</v>
      </c>
      <c r="M539" s="175">
        <v>2238</v>
      </c>
      <c r="N539" s="180">
        <v>3090</v>
      </c>
      <c r="O539" s="181">
        <v>3415</v>
      </c>
      <c r="P539" s="175">
        <v>1846</v>
      </c>
      <c r="Q539" s="179">
        <v>1833</v>
      </c>
      <c r="R539" s="177">
        <v>2185</v>
      </c>
      <c r="S539" s="178">
        <v>1670</v>
      </c>
      <c r="T539" s="175">
        <v>332</v>
      </c>
      <c r="U539" s="179">
        <v>957</v>
      </c>
      <c r="V539" s="177">
        <v>1385</v>
      </c>
      <c r="W539" s="178">
        <v>2540</v>
      </c>
      <c r="X539" s="175">
        <v>1865</v>
      </c>
      <c r="Y539" s="179">
        <v>1268</v>
      </c>
      <c r="Z539" s="177">
        <v>3465</v>
      </c>
      <c r="AA539" s="175">
        <v>1749</v>
      </c>
      <c r="AB539" s="156">
        <f t="shared" si="9760"/>
        <v>26724</v>
      </c>
      <c r="AC539" s="157">
        <f t="shared" si="9761"/>
        <v>21925</v>
      </c>
      <c r="AE539" s="229" t="s">
        <v>13</v>
      </c>
      <c r="AF539" s="20">
        <f t="shared" ref="AF539:BG539" si="9816">SUM(AF536:AF538)</f>
        <v>5997</v>
      </c>
      <c r="AG539" s="21">
        <f t="shared" si="9816"/>
        <v>2497</v>
      </c>
      <c r="AH539" s="20">
        <f t="shared" si="9816"/>
        <v>2589</v>
      </c>
      <c r="AI539" s="21">
        <f t="shared" si="9816"/>
        <v>2097</v>
      </c>
      <c r="AJ539" s="20">
        <f t="shared" si="9816"/>
        <v>5771</v>
      </c>
      <c r="AK539" s="21">
        <f t="shared" si="9816"/>
        <v>2630</v>
      </c>
      <c r="AL539" s="20">
        <f t="shared" si="9816"/>
        <v>7513</v>
      </c>
      <c r="AM539" s="21">
        <f t="shared" si="9816"/>
        <v>4649</v>
      </c>
      <c r="AN539" s="20">
        <f t="shared" si="9816"/>
        <v>498</v>
      </c>
      <c r="AO539" s="21">
        <f t="shared" si="9816"/>
        <v>1981</v>
      </c>
      <c r="AP539" s="20">
        <f t="shared" si="9816"/>
        <v>2222</v>
      </c>
      <c r="AQ539" s="21">
        <f t="shared" si="9816"/>
        <v>7202</v>
      </c>
      <c r="AR539" s="20">
        <f t="shared" si="9816"/>
        <v>5353</v>
      </c>
      <c r="AS539" s="21">
        <f t="shared" si="9816"/>
        <v>8903</v>
      </c>
      <c r="AT539" s="20">
        <f t="shared" si="9816"/>
        <v>4256</v>
      </c>
      <c r="AU539" s="21">
        <f t="shared" si="9816"/>
        <v>4433</v>
      </c>
      <c r="AV539" s="20">
        <f t="shared" si="9816"/>
        <v>4893</v>
      </c>
      <c r="AW539" s="21">
        <f t="shared" si="9816"/>
        <v>3762</v>
      </c>
      <c r="AX539" s="20">
        <f t="shared" si="9816"/>
        <v>620</v>
      </c>
      <c r="AY539" s="21">
        <f t="shared" si="9816"/>
        <v>3012</v>
      </c>
      <c r="AZ539" s="20">
        <f t="shared" si="9816"/>
        <v>2023</v>
      </c>
      <c r="BA539" s="21">
        <f t="shared" si="9816"/>
        <v>6302</v>
      </c>
      <c r="BB539" s="20">
        <f t="shared" si="9816"/>
        <v>3554</v>
      </c>
      <c r="BC539" s="21">
        <f t="shared" si="9816"/>
        <v>3830</v>
      </c>
      <c r="BD539" s="20">
        <f t="shared" si="9816"/>
        <v>7764</v>
      </c>
      <c r="BE539" s="21">
        <f t="shared" si="9816"/>
        <v>5428</v>
      </c>
      <c r="BF539" s="160">
        <f t="shared" si="9816"/>
        <v>53053</v>
      </c>
      <c r="BG539" s="161">
        <f t="shared" si="9816"/>
        <v>56726</v>
      </c>
      <c r="BI539" s="136" t="s">
        <v>19</v>
      </c>
      <c r="BJ539" s="128">
        <f>B539/B560</f>
        <v>0.11653927107566191</v>
      </c>
      <c r="BK539" s="129">
        <f t="shared" ref="BK539" si="9817">C539/C560</f>
        <v>4.1179084580062211E-2</v>
      </c>
      <c r="BL539" s="130">
        <f t="shared" ref="BL539" si="9818">D539/D560</f>
        <v>0.10470820824485612</v>
      </c>
      <c r="BM539" s="131">
        <f t="shared" ref="BM539" si="9819">E539/E560</f>
        <v>6.5208902772354554E-2</v>
      </c>
      <c r="BN539" s="128">
        <f t="shared" ref="BN539" si="9820">F539/F560</f>
        <v>0.10978220745662606</v>
      </c>
      <c r="BO539" s="129">
        <f t="shared" ref="BO539" si="9821">G539/G560</f>
        <v>5.9239610963748898E-2</v>
      </c>
      <c r="BP539" s="130">
        <f t="shared" ref="BP539" si="9822">H539/H560</f>
        <v>8.7763314785373608E-2</v>
      </c>
      <c r="BQ539" s="131">
        <f t="shared" ref="BQ539" si="9823">I539/I560</f>
        <v>4.9988363974866189E-2</v>
      </c>
      <c r="BR539" s="128">
        <f t="shared" ref="BR539" si="9824">J539/J560</f>
        <v>3.6285667161471219E-2</v>
      </c>
      <c r="BS539" s="129">
        <f t="shared" ref="BS539" si="9825">K539/K560</f>
        <v>0.10774073544140793</v>
      </c>
      <c r="BT539" s="130">
        <f t="shared" ref="BT539" si="9826">L539/L560</f>
        <v>5.1346662260409785E-2</v>
      </c>
      <c r="BU539" s="128">
        <f t="shared" ref="BU539" si="9827">M539/M560</f>
        <v>9.4490183660544652E-2</v>
      </c>
      <c r="BV539" s="132">
        <f t="shared" ref="BV539" si="9828">N539/N560</f>
        <v>7.1991053538977681E-2</v>
      </c>
      <c r="BW539" s="133">
        <f t="shared" ref="BW539" si="9829">O539/O560</f>
        <v>7.9705916676391639E-2</v>
      </c>
      <c r="BX539" s="128">
        <f t="shared" ref="BX539" si="9830">P539/P560</f>
        <v>7.896650553963297E-2</v>
      </c>
      <c r="BY539" s="129">
        <f t="shared" ref="BY539" si="9831">Q539/Q560</f>
        <v>7.7940301046007313E-2</v>
      </c>
      <c r="BZ539" s="130">
        <f t="shared" ref="BZ539" si="9832">R539/R560</f>
        <v>8.5455043216394855E-2</v>
      </c>
      <c r="CA539" s="131">
        <f t="shared" ref="CA539" si="9833">S539/S560</f>
        <v>6.3116519898711212E-2</v>
      </c>
      <c r="CB539" s="128">
        <f t="shared" ref="CB539" si="9834">T539/T560</f>
        <v>4.3897924104191459E-2</v>
      </c>
      <c r="CC539" s="129">
        <f t="shared" ref="CC539" si="9835">U539/U560</f>
        <v>0.11455590136461576</v>
      </c>
      <c r="CD539" s="130">
        <f t="shared" ref="CD539" si="9836">V539/V560</f>
        <v>5.3530707687550728E-2</v>
      </c>
      <c r="CE539" s="131">
        <f t="shared" ref="CE539" si="9837">W539/W560</f>
        <v>8.5381021210797006E-2</v>
      </c>
      <c r="CF539" s="128">
        <f t="shared" ref="CF539" si="9838">X539/X560</f>
        <v>8.3047602083982722E-2</v>
      </c>
      <c r="CG539" s="129">
        <f t="shared" ref="CG539" si="9839">Y539/Y560</f>
        <v>8.9769911504424774E-2</v>
      </c>
      <c r="CH539" s="130">
        <f t="shared" ref="CH539" si="9840">Z539/Z560</f>
        <v>8.3784698713608663E-2</v>
      </c>
      <c r="CI539" s="128">
        <f t="shared" ref="CI539" si="9841">AA539/AA560</f>
        <v>3.9574612512727682E-2</v>
      </c>
      <c r="CJ539" s="134">
        <f t="shared" ref="CJ539" si="9842">AB539/AB560</f>
        <v>8.1606977085063759E-2</v>
      </c>
      <c r="CK539" s="135">
        <f t="shared" ref="CK539" si="9843">AC539/AC560</f>
        <v>6.7162098827075592E-2</v>
      </c>
    </row>
    <row r="540" spans="1:89" ht="13.5" thickTop="1" x14ac:dyDescent="0.2">
      <c r="A540" s="145" t="s">
        <v>20</v>
      </c>
      <c r="B540" s="182">
        <v>3119</v>
      </c>
      <c r="C540" s="183">
        <v>1389</v>
      </c>
      <c r="D540" s="184">
        <v>1477</v>
      </c>
      <c r="E540" s="185">
        <v>1185</v>
      </c>
      <c r="F540" s="182">
        <v>3107</v>
      </c>
      <c r="G540" s="186">
        <v>1449</v>
      </c>
      <c r="H540" s="184">
        <v>3613</v>
      </c>
      <c r="I540" s="185">
        <v>2365</v>
      </c>
      <c r="J540" s="182">
        <v>265</v>
      </c>
      <c r="K540" s="186">
        <v>1046</v>
      </c>
      <c r="L540" s="184">
        <v>1271</v>
      </c>
      <c r="M540" s="182">
        <v>3451</v>
      </c>
      <c r="N540" s="187">
        <v>3008</v>
      </c>
      <c r="O540" s="188">
        <v>4523</v>
      </c>
      <c r="P540" s="182">
        <v>2436</v>
      </c>
      <c r="Q540" s="186">
        <v>2213</v>
      </c>
      <c r="R540" s="184">
        <v>2669</v>
      </c>
      <c r="S540" s="185">
        <v>2041</v>
      </c>
      <c r="T540" s="182">
        <v>364</v>
      </c>
      <c r="U540" s="186">
        <v>1772</v>
      </c>
      <c r="V540" s="184">
        <v>1136</v>
      </c>
      <c r="W540" s="185">
        <v>3788</v>
      </c>
      <c r="X540" s="182">
        <v>1991</v>
      </c>
      <c r="Y540" s="186">
        <v>2215</v>
      </c>
      <c r="Z540" s="184">
        <v>4546</v>
      </c>
      <c r="AA540" s="182">
        <v>3244</v>
      </c>
      <c r="AB540" s="156">
        <f t="shared" si="9760"/>
        <v>29002</v>
      </c>
      <c r="AC540" s="157">
        <f t="shared" si="9761"/>
        <v>30681</v>
      </c>
      <c r="BI540" s="145" t="s">
        <v>20</v>
      </c>
      <c r="BJ540" s="128">
        <f>B540/B560</f>
        <v>0.11517299951995864</v>
      </c>
      <c r="BK540" s="129">
        <f t="shared" ref="BK540" si="9844">C540/C560</f>
        <v>5.1436824174196413E-2</v>
      </c>
      <c r="BL540" s="130">
        <f t="shared" ref="BL540" si="9845">D540/D560</f>
        <v>0.10814966683751923</v>
      </c>
      <c r="BM540" s="131">
        <f t="shared" ref="BM540" si="9846">E540/E560</f>
        <v>9.2541975790706749E-2</v>
      </c>
      <c r="BN540" s="128">
        <f t="shared" ref="BN540" si="9847">F540/F560</f>
        <v>0.11469176818014028</v>
      </c>
      <c r="BO540" s="129">
        <f t="shared" ref="BO540" si="9848">G540/G560</f>
        <v>6.1007957559681698E-2</v>
      </c>
      <c r="BP540" s="130">
        <f t="shared" ref="BP540" si="9849">H540/H560</f>
        <v>8.9750596184419718E-2</v>
      </c>
      <c r="BQ540" s="131">
        <f t="shared" ref="BQ540" si="9850">I540/I560</f>
        <v>5.503839888294159E-2</v>
      </c>
      <c r="BR540" s="128">
        <f t="shared" ref="BR540" si="9851">J540/J560</f>
        <v>4.3707735444499421E-2</v>
      </c>
      <c r="BS540" s="129">
        <f t="shared" ref="BS540" si="9852">K540/K560</f>
        <v>0.14966375733295179</v>
      </c>
      <c r="BT540" s="130">
        <f t="shared" ref="BT540" si="9853">L540/L560</f>
        <v>5.250330469266358E-2</v>
      </c>
      <c r="BU540" s="128">
        <f t="shared" ref="BU540" si="9854">M540/M560</f>
        <v>0.14570403208781929</v>
      </c>
      <c r="BV540" s="132">
        <f t="shared" ref="BV540" si="9855">N540/N560</f>
        <v>7.0080611341503188E-2</v>
      </c>
      <c r="BW540" s="133">
        <f t="shared" ref="BW540" si="9856">O540/O560</f>
        <v>0.10556657719687244</v>
      </c>
      <c r="BX540" s="128">
        <f t="shared" ref="BX540" si="9857">P540/P560</f>
        <v>0.10420498780852976</v>
      </c>
      <c r="BY540" s="129">
        <f t="shared" ref="BY540" si="9858">Q540/Q560</f>
        <v>9.409813759673441E-2</v>
      </c>
      <c r="BZ540" s="130">
        <f t="shared" ref="BZ540" si="9859">R540/R560</f>
        <v>0.10438421526066721</v>
      </c>
      <c r="CA540" s="131">
        <f t="shared" ref="CA540" si="9860">S540/S560</f>
        <v>7.7138213840281189E-2</v>
      </c>
      <c r="CB540" s="128">
        <f t="shared" ref="CB540" si="9861">T540/T560</f>
        <v>4.8129049319053284E-2</v>
      </c>
      <c r="CC540" s="129">
        <f t="shared" ref="CC540" si="9862">U540/U560</f>
        <v>0.2121139573856835</v>
      </c>
      <c r="CD540" s="130">
        <f t="shared" ref="CD540" si="9863">V540/V560</f>
        <v>4.3906775402929692E-2</v>
      </c>
      <c r="CE540" s="131">
        <f t="shared" ref="CE540" si="9864">W540/W560</f>
        <v>0.127332011160039</v>
      </c>
      <c r="CF540" s="128">
        <f t="shared" ref="CF540" si="9865">X540/X560</f>
        <v>8.8658324798503801E-2</v>
      </c>
      <c r="CG540" s="129">
        <f t="shared" ref="CG540" si="9866">Y540/Y560</f>
        <v>0.1568141592920354</v>
      </c>
      <c r="CH540" s="130">
        <f t="shared" ref="CH540" si="9867">Z540/Z560</f>
        <v>0.10992359028919625</v>
      </c>
      <c r="CI540" s="128">
        <f t="shared" ref="CI540" si="9868">AA540/AA560</f>
        <v>7.340196854847833E-2</v>
      </c>
      <c r="CJ540" s="134">
        <f t="shared" ref="CJ540" si="9869">AB540/AB560</f>
        <v>8.8563297014706596E-2</v>
      </c>
      <c r="CK540" s="135">
        <f t="shared" ref="CK540" si="9870">AC540/AC560</f>
        <v>9.3984052639156504E-2</v>
      </c>
    </row>
    <row r="541" spans="1:89" ht="13.5" thickBot="1" x14ac:dyDescent="0.25">
      <c r="A541" s="136" t="s">
        <v>21</v>
      </c>
      <c r="B541" s="175">
        <v>2878</v>
      </c>
      <c r="C541" s="176">
        <v>1108</v>
      </c>
      <c r="D541" s="177">
        <v>1112</v>
      </c>
      <c r="E541" s="178">
        <v>912</v>
      </c>
      <c r="F541" s="175">
        <v>2664</v>
      </c>
      <c r="G541" s="179">
        <v>1181</v>
      </c>
      <c r="H541" s="177">
        <v>3900</v>
      </c>
      <c r="I541" s="178">
        <v>2284</v>
      </c>
      <c r="J541" s="175">
        <v>233</v>
      </c>
      <c r="K541" s="179">
        <v>935</v>
      </c>
      <c r="L541" s="177">
        <v>951</v>
      </c>
      <c r="M541" s="175">
        <v>3751</v>
      </c>
      <c r="N541" s="180">
        <v>2345</v>
      </c>
      <c r="O541" s="181">
        <v>4380</v>
      </c>
      <c r="P541" s="175">
        <v>1820</v>
      </c>
      <c r="Q541" s="179">
        <v>2220</v>
      </c>
      <c r="R541" s="177">
        <v>2224</v>
      </c>
      <c r="S541" s="178">
        <v>1721</v>
      </c>
      <c r="T541" s="175">
        <v>256</v>
      </c>
      <c r="U541" s="179">
        <v>1240</v>
      </c>
      <c r="V541" s="177">
        <v>887</v>
      </c>
      <c r="W541" s="178">
        <v>2514</v>
      </c>
      <c r="X541" s="175">
        <v>1563</v>
      </c>
      <c r="Y541" s="179">
        <v>1615</v>
      </c>
      <c r="Z541" s="177">
        <v>3218</v>
      </c>
      <c r="AA541" s="175">
        <v>2184</v>
      </c>
      <c r="AB541" s="156">
        <f t="shared" si="9760"/>
        <v>24051</v>
      </c>
      <c r="AC541" s="157">
        <f t="shared" si="9761"/>
        <v>26045</v>
      </c>
      <c r="AE541" s="232" t="s">
        <v>85</v>
      </c>
      <c r="BI541" s="136" t="s">
        <v>21</v>
      </c>
      <c r="BJ541" s="128">
        <f>B541/B560</f>
        <v>0.10627377127875633</v>
      </c>
      <c r="BK541" s="129">
        <f t="shared" ref="BK541" si="9871">C541/C560</f>
        <v>4.1030958376536808E-2</v>
      </c>
      <c r="BL541" s="130">
        <f t="shared" ref="BL541" si="9872">D541/D560</f>
        <v>8.1423445851944054E-2</v>
      </c>
      <c r="BM541" s="131">
        <f t="shared" ref="BM541" si="9873">E541/E560</f>
        <v>7.1222178836392036E-2</v>
      </c>
      <c r="BN541" s="128">
        <f t="shared" ref="BN541" si="9874">F541/F560</f>
        <v>9.8338870431893682E-2</v>
      </c>
      <c r="BO541" s="129">
        <f t="shared" ref="BO541" si="9875">G541/G560</f>
        <v>4.9724222138015244E-2</v>
      </c>
      <c r="BP541" s="130">
        <f t="shared" ref="BP541" si="9876">H541/H560</f>
        <v>9.6879968203497618E-2</v>
      </c>
      <c r="BQ541" s="131">
        <f t="shared" ref="BQ541" si="9877">I541/I560</f>
        <v>5.315336281126367E-2</v>
      </c>
      <c r="BR541" s="128">
        <f t="shared" ref="BR541" si="9878">J541/J560</f>
        <v>3.8429820221012698E-2</v>
      </c>
      <c r="BS541" s="129">
        <f t="shared" ref="BS541" si="9879">K541/K560</f>
        <v>0.13378165688939764</v>
      </c>
      <c r="BT541" s="130">
        <f t="shared" ref="BT541" si="9880">L541/L560</f>
        <v>3.9284534038334436E-2</v>
      </c>
      <c r="BU541" s="128">
        <f t="shared" ref="BU541" si="9881">M541/M560</f>
        <v>0.15837027654633734</v>
      </c>
      <c r="BV541" s="132">
        <f t="shared" ref="BV541" si="9882">N541/N560</f>
        <v>5.4633987232654585E-2</v>
      </c>
      <c r="BW541" s="133">
        <f t="shared" ref="BW541" si="9883">O541/O560</f>
        <v>0.10222896487338079</v>
      </c>
      <c r="BX541" s="128">
        <f t="shared" ref="BX541" si="9884">P541/P560</f>
        <v>7.7854301236257861E-2</v>
      </c>
      <c r="BY541" s="129">
        <f t="shared" ref="BY541" si="9885">Q541/Q560</f>
        <v>9.4395781954247804E-2</v>
      </c>
      <c r="BZ541" s="130">
        <f t="shared" ref="BZ541" si="9886">R541/R560</f>
        <v>8.6980327740623406E-2</v>
      </c>
      <c r="CA541" s="131">
        <f t="shared" ref="CA541" si="9887">S541/S560</f>
        <v>6.504403038663592E-2</v>
      </c>
      <c r="CB541" s="128">
        <f t="shared" ref="CB541" si="9888">T541/T560</f>
        <v>3.3849001718894621E-2</v>
      </c>
      <c r="CC541" s="129">
        <f t="shared" ref="CC541" si="9889">U541/U560</f>
        <v>0.14843188891548958</v>
      </c>
      <c r="CD541" s="130">
        <f t="shared" ref="CD541" si="9890">V541/V560</f>
        <v>3.4282843118308662E-2</v>
      </c>
      <c r="CE541" s="131">
        <f t="shared" ref="CE541" si="9891">W541/W560</f>
        <v>8.4507042253521125E-2</v>
      </c>
      <c r="CF541" s="128">
        <f t="shared" ref="CF541" si="9892">X541/X560</f>
        <v>6.9599679387273461E-2</v>
      </c>
      <c r="CG541" s="129">
        <f t="shared" ref="CG541" si="9893">Y541/Y560</f>
        <v>0.11433628318584071</v>
      </c>
      <c r="CH541" s="130">
        <f t="shared" ref="CH541" si="9894">Z541/Z560</f>
        <v>7.7812167521036854E-2</v>
      </c>
      <c r="CI541" s="128">
        <f t="shared" ref="CI541" si="9895">AA541/AA560</f>
        <v>4.9417354904400954E-2</v>
      </c>
      <c r="CJ541" s="134">
        <f t="shared" ref="CJ541" si="9896">AB541/AB560</f>
        <v>7.3444447158841061E-2</v>
      </c>
      <c r="CK541" s="135">
        <f t="shared" ref="CK541" si="9897">AC541/AC560</f>
        <v>7.9782753201878401E-2</v>
      </c>
    </row>
    <row r="542" spans="1:89" ht="14.25" thickTop="1" thickBot="1" x14ac:dyDescent="0.25">
      <c r="A542" s="145" t="s">
        <v>22</v>
      </c>
      <c r="B542" s="182">
        <v>1691</v>
      </c>
      <c r="C542" s="183">
        <v>1045</v>
      </c>
      <c r="D542" s="184">
        <v>743</v>
      </c>
      <c r="E542" s="185">
        <v>703</v>
      </c>
      <c r="F542" s="182">
        <v>1950</v>
      </c>
      <c r="G542" s="186">
        <v>945</v>
      </c>
      <c r="H542" s="184">
        <v>2545</v>
      </c>
      <c r="I542" s="185">
        <v>2005</v>
      </c>
      <c r="J542" s="182">
        <v>214</v>
      </c>
      <c r="K542" s="186">
        <v>756</v>
      </c>
      <c r="L542" s="184">
        <v>832</v>
      </c>
      <c r="M542" s="182">
        <v>2109</v>
      </c>
      <c r="N542" s="187">
        <v>2113</v>
      </c>
      <c r="O542" s="188">
        <v>3203</v>
      </c>
      <c r="P542" s="182">
        <v>1190</v>
      </c>
      <c r="Q542" s="186">
        <v>1402</v>
      </c>
      <c r="R542" s="184">
        <v>1772</v>
      </c>
      <c r="S542" s="185">
        <v>1423</v>
      </c>
      <c r="T542" s="182">
        <v>231</v>
      </c>
      <c r="U542" s="186">
        <v>633</v>
      </c>
      <c r="V542" s="184">
        <v>760</v>
      </c>
      <c r="W542" s="185">
        <v>2411</v>
      </c>
      <c r="X542" s="182">
        <v>1276</v>
      </c>
      <c r="Y542" s="186">
        <v>1123</v>
      </c>
      <c r="Z542" s="184">
        <v>2625</v>
      </c>
      <c r="AA542" s="182">
        <v>2518</v>
      </c>
      <c r="AB542" s="156">
        <f t="shared" si="9760"/>
        <v>17942</v>
      </c>
      <c r="AC542" s="157">
        <f t="shared" si="9761"/>
        <v>20276</v>
      </c>
      <c r="AE542" s="299" t="s">
        <v>0</v>
      </c>
      <c r="AF542" s="301" t="s">
        <v>1</v>
      </c>
      <c r="AG542" s="302"/>
      <c r="AH542" s="301" t="s">
        <v>2</v>
      </c>
      <c r="AI542" s="302"/>
      <c r="AJ542" s="301" t="s">
        <v>3</v>
      </c>
      <c r="AK542" s="302"/>
      <c r="AL542" s="301" t="s">
        <v>4</v>
      </c>
      <c r="AM542" s="302"/>
      <c r="AN542" s="301" t="s">
        <v>5</v>
      </c>
      <c r="AO542" s="302"/>
      <c r="AP542" s="301" t="s">
        <v>6</v>
      </c>
      <c r="AQ542" s="302"/>
      <c r="AR542" s="301" t="s">
        <v>7</v>
      </c>
      <c r="AS542" s="302"/>
      <c r="AT542" s="301" t="s">
        <v>8</v>
      </c>
      <c r="AU542" s="302"/>
      <c r="AV542" s="301" t="s">
        <v>9</v>
      </c>
      <c r="AW542" s="302"/>
      <c r="AX542" s="301" t="s">
        <v>10</v>
      </c>
      <c r="AY542" s="302"/>
      <c r="AZ542" s="301" t="s">
        <v>11</v>
      </c>
      <c r="BA542" s="302"/>
      <c r="BB542" s="301" t="s">
        <v>12</v>
      </c>
      <c r="BC542" s="302"/>
      <c r="BD542" s="304" t="s">
        <v>40</v>
      </c>
      <c r="BE542" s="305"/>
      <c r="BF542" s="306" t="s">
        <v>41</v>
      </c>
      <c r="BG542" s="307"/>
      <c r="BI542" s="145" t="s">
        <v>22</v>
      </c>
      <c r="BJ542" s="128">
        <f>B542/B560</f>
        <v>6.2442302721465233E-2</v>
      </c>
      <c r="BK542" s="129">
        <f t="shared" ref="BK542" si="9898">C542/C560</f>
        <v>3.8697970671011703E-2</v>
      </c>
      <c r="BL542" s="130">
        <f t="shared" ref="BL542" si="9899">D542/D560</f>
        <v>5.4404334773376292E-2</v>
      </c>
      <c r="BM542" s="131">
        <f t="shared" ref="BM542" si="9900">E542/E560</f>
        <v>5.4900429519718859E-2</v>
      </c>
      <c r="BN542" s="128">
        <f t="shared" ref="BN542" si="9901">F542/F560</f>
        <v>7.1982281284606861E-2</v>
      </c>
      <c r="BO542" s="129">
        <f t="shared" ref="BO542" si="9902">G542/G560</f>
        <v>3.9787798408488062E-2</v>
      </c>
      <c r="BP542" s="130">
        <f t="shared" ref="BP542" si="9903">H542/H560</f>
        <v>6.3220389507154209E-2</v>
      </c>
      <c r="BQ542" s="131">
        <f t="shared" ref="BQ542" si="9904">I542/I560</f>
        <v>4.6660460786595297E-2</v>
      </c>
      <c r="BR542" s="128">
        <f t="shared" ref="BR542" si="9905">J542/J560</f>
        <v>3.529605805706746E-2</v>
      </c>
      <c r="BS542" s="129">
        <f t="shared" ref="BS542" si="9906">K542/K560</f>
        <v>0.10816998139934182</v>
      </c>
      <c r="BT542" s="130">
        <f t="shared" ref="BT542" si="9907">L542/L560</f>
        <v>3.4368803701255786E-2</v>
      </c>
      <c r="BU542" s="128">
        <f t="shared" ref="BU542" si="9908">M542/M560</f>
        <v>8.9043698543381886E-2</v>
      </c>
      <c r="BV542" s="132">
        <f t="shared" ref="BV542" si="9909">N542/N560</f>
        <v>4.922883369833652E-2</v>
      </c>
      <c r="BW542" s="133">
        <f t="shared" ref="BW542" si="9910">O542/O560</f>
        <v>7.4757848056949475E-2</v>
      </c>
      <c r="BX542" s="128">
        <f t="shared" ref="BX542" si="9911">P542/P560</f>
        <v>5.0904735423707062E-2</v>
      </c>
      <c r="BY542" s="129">
        <f t="shared" ref="BY542" si="9912">Q542/Q560</f>
        <v>5.9613912747682629E-2</v>
      </c>
      <c r="BZ542" s="130">
        <f t="shared" ref="BZ542" si="9913">R542/R560</f>
        <v>6.9302671203410382E-2</v>
      </c>
      <c r="CA542" s="131">
        <f t="shared" ref="CA542" si="9914">S542/S560</f>
        <v>5.3781322045428778E-2</v>
      </c>
      <c r="CB542" s="128">
        <f t="shared" ref="CB542" si="9915">T542/T560</f>
        <v>3.0543435144783818E-2</v>
      </c>
      <c r="CC542" s="129">
        <f t="shared" ref="CC542" si="9916">U542/U560</f>
        <v>7.577208522863299E-2</v>
      </c>
      <c r="CD542" s="130">
        <f t="shared" ref="CD542" si="9917">V542/V560</f>
        <v>2.937425114984733E-2</v>
      </c>
      <c r="CE542" s="131">
        <f t="shared" ref="CE542" si="9918">W542/W560</f>
        <v>8.1044740999697468E-2</v>
      </c>
      <c r="CF542" s="128">
        <f t="shared" ref="CF542" si="9919">X542/X560</f>
        <v>5.6819699870864319E-2</v>
      </c>
      <c r="CG542" s="129">
        <f t="shared" ref="CG542" si="9920">Y542/Y560</f>
        <v>7.950442477876106E-2</v>
      </c>
      <c r="CH542" s="130">
        <f t="shared" ref="CH542" si="9921">Z542/Z560</f>
        <v>6.3473256601218692E-2</v>
      </c>
      <c r="CI542" s="128">
        <f t="shared" ref="CI542" si="9922">AA542/AA560</f>
        <v>5.6974770901685713E-2</v>
      </c>
      <c r="CJ542" s="134">
        <f t="shared" ref="CJ542" si="9923">AB542/AB560</f>
        <v>5.4789417110470515E-2</v>
      </c>
      <c r="CK542" s="135">
        <f t="shared" ref="CK542" si="9924">AC542/AC560</f>
        <v>6.2110773811529518E-2</v>
      </c>
    </row>
    <row r="543" spans="1:89" ht="15" thickTop="1" thickBot="1" x14ac:dyDescent="0.3">
      <c r="A543" s="136" t="s">
        <v>23</v>
      </c>
      <c r="B543" s="175">
        <v>1179</v>
      </c>
      <c r="C543" s="176">
        <v>1042</v>
      </c>
      <c r="D543" s="177">
        <v>588</v>
      </c>
      <c r="E543" s="178">
        <v>473</v>
      </c>
      <c r="F543" s="175">
        <v>1355</v>
      </c>
      <c r="G543" s="179">
        <v>768</v>
      </c>
      <c r="H543" s="177">
        <v>2104</v>
      </c>
      <c r="I543" s="178">
        <v>1679</v>
      </c>
      <c r="J543" s="175">
        <v>235</v>
      </c>
      <c r="K543" s="179">
        <v>551</v>
      </c>
      <c r="L543" s="177">
        <v>701</v>
      </c>
      <c r="M543" s="175">
        <v>1251</v>
      </c>
      <c r="N543" s="180">
        <v>1665</v>
      </c>
      <c r="O543" s="181">
        <v>2124</v>
      </c>
      <c r="P543" s="175">
        <v>1003</v>
      </c>
      <c r="Q543" s="179">
        <v>837</v>
      </c>
      <c r="R543" s="177">
        <v>1284</v>
      </c>
      <c r="S543" s="178">
        <v>1033</v>
      </c>
      <c r="T543" s="175">
        <v>268</v>
      </c>
      <c r="U543" s="179">
        <v>311</v>
      </c>
      <c r="V543" s="177">
        <v>640</v>
      </c>
      <c r="W543" s="178">
        <v>1581</v>
      </c>
      <c r="X543" s="175">
        <v>890</v>
      </c>
      <c r="Y543" s="179">
        <v>616</v>
      </c>
      <c r="Z543" s="177">
        <v>2032</v>
      </c>
      <c r="AA543" s="175">
        <v>2044</v>
      </c>
      <c r="AB543" s="156">
        <f t="shared" si="9760"/>
        <v>13944</v>
      </c>
      <c r="AC543" s="157">
        <f t="shared" si="9761"/>
        <v>14310</v>
      </c>
      <c r="AE543" s="300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4.3536058491193089E-2</v>
      </c>
      <c r="BK543" s="129">
        <f t="shared" ref="BK543" si="9925">C543/C560</f>
        <v>3.8586876018367647E-2</v>
      </c>
      <c r="BL543" s="130">
        <f t="shared" ref="BL543" si="9926">D543/D560</f>
        <v>4.3054843669912864E-2</v>
      </c>
      <c r="BM543" s="131">
        <f t="shared" ref="BM543" si="9927">E543/E560</f>
        <v>3.6938695821944555E-2</v>
      </c>
      <c r="BN543" s="128">
        <f t="shared" ref="BN543" si="9928">F543/F560</f>
        <v>5.0018456995201181E-2</v>
      </c>
      <c r="BO543" s="129">
        <f t="shared" ref="BO543" si="9929">G543/G560</f>
        <v>3.2335480611342678E-2</v>
      </c>
      <c r="BP543" s="130">
        <f t="shared" ref="BP543" si="9930">H543/H560</f>
        <v>5.2265500794912559E-2</v>
      </c>
      <c r="BQ543" s="131">
        <f t="shared" ref="BQ543" si="9931">I543/I560</f>
        <v>3.907377239934838E-2</v>
      </c>
      <c r="BR543" s="128">
        <f t="shared" ref="BR543" si="9932">J543/J560</f>
        <v>3.875968992248062E-2</v>
      </c>
      <c r="BS543" s="129">
        <f t="shared" ref="BS543" si="9933">K543/K560</f>
        <v>7.8838174273858919E-2</v>
      </c>
      <c r="BT543" s="130">
        <f t="shared" ref="BT543" si="9934">L543/L560</f>
        <v>2.8957369464639789E-2</v>
      </c>
      <c r="BU543" s="128">
        <f t="shared" ref="BU543" si="9935">M543/M560</f>
        <v>5.2818239392020266E-2</v>
      </c>
      <c r="BV543" s="132">
        <f t="shared" ref="BV543" si="9936">N543/N560</f>
        <v>3.8791295838963701E-2</v>
      </c>
      <c r="BW543" s="133">
        <f t="shared" ref="BW543" si="9937">O543/O560</f>
        <v>4.9574045979694246E-2</v>
      </c>
      <c r="BX543" s="128">
        <f t="shared" ref="BX543" si="9938">P543/P560</f>
        <v>4.2905419857124524E-2</v>
      </c>
      <c r="BY543" s="129">
        <f t="shared" ref="BY543" si="9939">Q543/Q560</f>
        <v>3.5589761034101539E-2</v>
      </c>
      <c r="BZ543" s="130">
        <f t="shared" ref="BZ543" si="9940">R543/R560</f>
        <v>5.0217059720755602E-2</v>
      </c>
      <c r="CA543" s="131">
        <f t="shared" ref="CA543" si="9941">S543/S560</f>
        <v>3.9041535961298612E-2</v>
      </c>
      <c r="CB543" s="128">
        <f t="shared" ref="CB543" si="9942">T543/T560</f>
        <v>3.5435673674467802E-2</v>
      </c>
      <c r="CC543" s="129">
        <f t="shared" ref="CC543" si="9943">U543/U560</f>
        <v>3.7227675365094567E-2</v>
      </c>
      <c r="CD543" s="130">
        <f t="shared" ref="CD543" si="9944">V543/V560</f>
        <v>2.4736211494608279E-2</v>
      </c>
      <c r="CE543" s="131">
        <f t="shared" ref="CE543" si="9945">W543/W560</f>
        <v>5.314464351742916E-2</v>
      </c>
      <c r="CF543" s="128">
        <f t="shared" ref="CF543" si="9946">X543/X560</f>
        <v>3.963129536447433E-2</v>
      </c>
      <c r="CG543" s="129">
        <f t="shared" ref="CG543" si="9947">Y543/Y560</f>
        <v>4.361061946902655E-2</v>
      </c>
      <c r="CH543" s="130">
        <f t="shared" ref="CH543" si="9948">Z543/Z560</f>
        <v>4.9134345681400522E-2</v>
      </c>
      <c r="CI543" s="128">
        <f t="shared" ref="CI543" si="9949">AA543/AA560</f>
        <v>4.6249575743862431E-2</v>
      </c>
      <c r="CJ543" s="134">
        <f t="shared" ref="CJ543" si="9950">AB543/AB560</f>
        <v>4.2580739727366007E-2</v>
      </c>
      <c r="CK543" s="135">
        <f t="shared" ref="CK543" si="9951">AC543/AC560</f>
        <v>4.3835331093065075E-2</v>
      </c>
    </row>
    <row r="544" spans="1:89" ht="13.5" thickTop="1" x14ac:dyDescent="0.2">
      <c r="A544" s="145" t="s">
        <v>24</v>
      </c>
      <c r="B544" s="189">
        <v>1108</v>
      </c>
      <c r="C544" s="183">
        <v>1037</v>
      </c>
      <c r="D544" s="184">
        <v>549</v>
      </c>
      <c r="E544" s="185">
        <v>454</v>
      </c>
      <c r="F544" s="182">
        <v>1264</v>
      </c>
      <c r="G544" s="186">
        <v>664</v>
      </c>
      <c r="H544" s="184">
        <v>2053</v>
      </c>
      <c r="I544" s="185">
        <v>1507</v>
      </c>
      <c r="J544" s="182">
        <v>255</v>
      </c>
      <c r="K544" s="186">
        <v>315</v>
      </c>
      <c r="L544" s="184">
        <v>757</v>
      </c>
      <c r="M544" s="182">
        <v>1155</v>
      </c>
      <c r="N544" s="187">
        <v>1546</v>
      </c>
      <c r="O544" s="190">
        <v>1923</v>
      </c>
      <c r="P544" s="182">
        <v>956</v>
      </c>
      <c r="Q544" s="186">
        <v>832</v>
      </c>
      <c r="R544" s="184">
        <v>1184</v>
      </c>
      <c r="S544" s="185">
        <v>1091</v>
      </c>
      <c r="T544" s="182">
        <v>248</v>
      </c>
      <c r="U544" s="186">
        <v>283</v>
      </c>
      <c r="V544" s="184">
        <v>680</v>
      </c>
      <c r="W544" s="191">
        <v>1491</v>
      </c>
      <c r="X544" s="182">
        <v>838</v>
      </c>
      <c r="Y544" s="186">
        <v>500</v>
      </c>
      <c r="Z544" s="184">
        <v>1970</v>
      </c>
      <c r="AA544" s="182">
        <v>2156</v>
      </c>
      <c r="AB544" s="156">
        <f t="shared" si="9760"/>
        <v>13408</v>
      </c>
      <c r="AC544" s="157">
        <f t="shared" si="9761"/>
        <v>13408</v>
      </c>
      <c r="AE544" s="235" t="str">
        <f>$AE$17</f>
        <v>17:00 - 17:59</v>
      </c>
      <c r="AF544" s="125">
        <f t="shared" ref="AF544:AU545" si="9952">SUMIF($A$9:$A$32,$AE544,B$536:B$559)</f>
        <v>1473</v>
      </c>
      <c r="AG544" s="172">
        <f t="shared" si="9952"/>
        <v>3190</v>
      </c>
      <c r="AH544" s="126">
        <f t="shared" si="9952"/>
        <v>1206</v>
      </c>
      <c r="AI544" s="166">
        <f t="shared" si="9952"/>
        <v>1147</v>
      </c>
      <c r="AJ544" s="125">
        <f t="shared" si="9952"/>
        <v>1416</v>
      </c>
      <c r="AK544" s="127">
        <f t="shared" si="9952"/>
        <v>2477</v>
      </c>
      <c r="AL544" s="126">
        <f t="shared" si="9952"/>
        <v>2431</v>
      </c>
      <c r="AM544" s="166">
        <f t="shared" si="9952"/>
        <v>4567</v>
      </c>
      <c r="AN544" s="125">
        <f t="shared" si="9952"/>
        <v>1036</v>
      </c>
      <c r="AO544" s="127">
        <f t="shared" si="9952"/>
        <v>280</v>
      </c>
      <c r="AP544" s="126">
        <f t="shared" si="9952"/>
        <v>3223</v>
      </c>
      <c r="AQ544" s="125">
        <f t="shared" si="9952"/>
        <v>755</v>
      </c>
      <c r="AR544" s="165">
        <f t="shared" si="9952"/>
        <v>4279</v>
      </c>
      <c r="AS544" s="167">
        <f t="shared" si="9952"/>
        <v>2536</v>
      </c>
      <c r="AT544" s="125">
        <f t="shared" si="9952"/>
        <v>2217</v>
      </c>
      <c r="AU544" s="127">
        <f t="shared" si="9952"/>
        <v>1803</v>
      </c>
      <c r="AV544" s="126">
        <f t="shared" ref="AP544:BE545" si="9953">SUMIF($A$9:$A$32,$AE544,R$536:R$559)</f>
        <v>1780</v>
      </c>
      <c r="AW544" s="166">
        <f t="shared" si="9953"/>
        <v>2494</v>
      </c>
      <c r="AX544" s="125">
        <f t="shared" si="9953"/>
        <v>1274</v>
      </c>
      <c r="AY544" s="127">
        <f t="shared" si="9953"/>
        <v>267</v>
      </c>
      <c r="AZ544" s="126">
        <f t="shared" si="9953"/>
        <v>2973</v>
      </c>
      <c r="BA544" s="166">
        <f t="shared" si="9953"/>
        <v>1640</v>
      </c>
      <c r="BB544" s="125">
        <f t="shared" si="9953"/>
        <v>2470</v>
      </c>
      <c r="BC544" s="127">
        <f t="shared" si="9953"/>
        <v>753</v>
      </c>
      <c r="BD544" s="170">
        <f t="shared" si="9953"/>
        <v>2927</v>
      </c>
      <c r="BE544" s="171">
        <f t="shared" si="9953"/>
        <v>4504</v>
      </c>
      <c r="BF544" s="156">
        <f>AF544+AH544+AJ544+AL544+AN544+AP544+AR544+AT544+AV544+AX544+AZ544+BB544+BD544</f>
        <v>28705</v>
      </c>
      <c r="BG544" s="157">
        <f>AG544+AI544+AK544+AM544+AO544+AQ544+AS544+AU544+AW544+AY544+BA544+BC544+BE544</f>
        <v>26413</v>
      </c>
      <c r="BI544" s="145" t="s">
        <v>24</v>
      </c>
      <c r="BJ544" s="128">
        <f>B544/B560</f>
        <v>4.0914294154573316E-2</v>
      </c>
      <c r="BK544" s="129">
        <f t="shared" ref="BK544" si="9954">C544/C560</f>
        <v>3.8401718263960896E-2</v>
      </c>
      <c r="BL544" s="130">
        <f t="shared" ref="BL544" si="9955">D544/D560</f>
        <v>4.0199165263234971E-2</v>
      </c>
      <c r="BM544" s="131">
        <f t="shared" ref="BM544" si="9956">E544/E560</f>
        <v>3.5454900429519716E-2</v>
      </c>
      <c r="BN544" s="128">
        <f t="shared" ref="BN544" si="9957">F544/F560</f>
        <v>4.6659283868586192E-2</v>
      </c>
      <c r="BO544" s="129">
        <f t="shared" ref="BO544" si="9958">G544/G560</f>
        <v>2.7956717611890027E-2</v>
      </c>
      <c r="BP544" s="130">
        <f t="shared" ref="BP544" si="9959">H544/H560</f>
        <v>5.0998608903020666E-2</v>
      </c>
      <c r="BQ544" s="131">
        <f t="shared" ref="BQ544" si="9960">I544/I560</f>
        <v>3.5070979753316266E-2</v>
      </c>
      <c r="BR544" s="128">
        <f t="shared" ref="BR544" si="9961">J544/J560</f>
        <v>4.2058386937159825E-2</v>
      </c>
      <c r="BS544" s="129">
        <f t="shared" ref="BS544" si="9962">K544/K560</f>
        <v>4.5070825583059096E-2</v>
      </c>
      <c r="BT544" s="130">
        <f t="shared" ref="BT544" si="9963">L544/L560</f>
        <v>3.1270654329147392E-2</v>
      </c>
      <c r="BU544" s="128">
        <f t="shared" ref="BU544" si="9964">M544/M560</f>
        <v>4.8765041165294488E-2</v>
      </c>
      <c r="BV544" s="132">
        <f t="shared" ref="BV544" si="9965">N544/N560</f>
        <v>3.6018824845067798E-2</v>
      </c>
      <c r="BW544" s="133">
        <f t="shared" ref="BW544" si="9966">O544/O560</f>
        <v>4.4882716769751432E-2</v>
      </c>
      <c r="BX544" s="128">
        <f t="shared" ref="BX544" si="9967">P544/P560</f>
        <v>4.0894896693331052E-2</v>
      </c>
      <c r="BY544" s="129">
        <f t="shared" ref="BY544" si="9968">Q544/Q560</f>
        <v>3.5377157921591969E-2</v>
      </c>
      <c r="BZ544" s="130">
        <f t="shared" ref="BZ544" si="9969">R544/R560</f>
        <v>4.63060737611952E-2</v>
      </c>
      <c r="CA544" s="131">
        <f t="shared" ref="CA544" si="9970">S544/S560</f>
        <v>4.1233606712271817E-2</v>
      </c>
      <c r="CB544" s="128">
        <f t="shared" ref="CB544" si="9971">T544/T560</f>
        <v>3.2791220415179165E-2</v>
      </c>
      <c r="CC544" s="129">
        <f t="shared" ref="CC544" si="9972">U544/U560</f>
        <v>3.3875987550873836E-2</v>
      </c>
      <c r="CD544" s="130">
        <f t="shared" ref="CD544" si="9973">V544/V560</f>
        <v>2.6282224713021295E-2</v>
      </c>
      <c r="CE544" s="131">
        <f t="shared" ref="CE544" si="9974">W544/W560</f>
        <v>5.0119331742243436E-2</v>
      </c>
      <c r="CF544" s="128">
        <f t="shared" ref="CF544" si="9975">X544/X560</f>
        <v>3.7315759006100548E-2</v>
      </c>
      <c r="CG544" s="129">
        <f t="shared" ref="CG544" si="9976">Y544/Y560</f>
        <v>3.5398230088495575E-2</v>
      </c>
      <c r="CH544" s="130">
        <f t="shared" ref="CH544" si="9977">Z544/Z560</f>
        <v>4.7635167811200307E-2</v>
      </c>
      <c r="CI544" s="128">
        <f t="shared" ref="CI544" si="9978">AA544/AA560</f>
        <v>4.8783799072293244E-2</v>
      </c>
      <c r="CJ544" s="134">
        <f t="shared" ref="CJ544" si="9979">AB544/AB560</f>
        <v>4.0943958567450041E-2</v>
      </c>
      <c r="CK544" s="135">
        <f t="shared" ref="CK544" si="9980">AC544/AC560</f>
        <v>4.1072265499358246E-2</v>
      </c>
    </row>
    <row r="545" spans="1:89" x14ac:dyDescent="0.2">
      <c r="A545" s="136" t="s">
        <v>25</v>
      </c>
      <c r="B545" s="192">
        <v>1180</v>
      </c>
      <c r="C545" s="176">
        <v>1103</v>
      </c>
      <c r="D545" s="177">
        <v>572</v>
      </c>
      <c r="E545" s="178">
        <v>506</v>
      </c>
      <c r="F545" s="175">
        <v>1284</v>
      </c>
      <c r="G545" s="179">
        <v>762</v>
      </c>
      <c r="H545" s="177">
        <v>1930</v>
      </c>
      <c r="I545" s="178">
        <v>1749</v>
      </c>
      <c r="J545" s="175">
        <v>274</v>
      </c>
      <c r="K545" s="176">
        <v>299</v>
      </c>
      <c r="L545" s="177">
        <v>713</v>
      </c>
      <c r="M545" s="175">
        <v>1129</v>
      </c>
      <c r="N545" s="180">
        <v>1666</v>
      </c>
      <c r="O545" s="193">
        <v>1834</v>
      </c>
      <c r="P545" s="175">
        <v>978</v>
      </c>
      <c r="Q545" s="176">
        <v>781</v>
      </c>
      <c r="R545" s="177">
        <v>1167</v>
      </c>
      <c r="S545" s="178">
        <v>1060</v>
      </c>
      <c r="T545" s="184">
        <v>220</v>
      </c>
      <c r="U545" s="175">
        <v>281</v>
      </c>
      <c r="V545" s="177">
        <v>745</v>
      </c>
      <c r="W545" s="194">
        <v>1494</v>
      </c>
      <c r="X545" s="175">
        <v>777</v>
      </c>
      <c r="Y545" s="179">
        <v>488</v>
      </c>
      <c r="Z545" s="177">
        <v>2050</v>
      </c>
      <c r="AA545" s="175">
        <v>1897</v>
      </c>
      <c r="AB545" s="156">
        <f t="shared" si="9760"/>
        <v>13556</v>
      </c>
      <c r="AC545" s="157">
        <f t="shared" si="9761"/>
        <v>13383</v>
      </c>
      <c r="AE545" s="237" t="str">
        <f>$AE$18</f>
        <v>18:00 - 18:59</v>
      </c>
      <c r="AF545" s="125">
        <f t="shared" si="9952"/>
        <v>1781</v>
      </c>
      <c r="AG545" s="176">
        <f t="shared" si="9952"/>
        <v>3620</v>
      </c>
      <c r="AH545" s="177">
        <f t="shared" si="9952"/>
        <v>948</v>
      </c>
      <c r="AI545" s="178">
        <f t="shared" si="9952"/>
        <v>1295</v>
      </c>
      <c r="AJ545" s="238">
        <f t="shared" si="9952"/>
        <v>1220</v>
      </c>
      <c r="AK545" s="179">
        <f t="shared" si="9952"/>
        <v>2688</v>
      </c>
      <c r="AL545" s="177">
        <f t="shared" si="9952"/>
        <v>2438</v>
      </c>
      <c r="AM545" s="178">
        <f t="shared" si="9952"/>
        <v>5027</v>
      </c>
      <c r="AN545" s="238">
        <f t="shared" si="9952"/>
        <v>722</v>
      </c>
      <c r="AO545" s="179">
        <f t="shared" si="9952"/>
        <v>321</v>
      </c>
      <c r="AP545" s="177">
        <f t="shared" si="9953"/>
        <v>3414</v>
      </c>
      <c r="AQ545" s="238">
        <f t="shared" si="9953"/>
        <v>875</v>
      </c>
      <c r="AR545" s="180">
        <f t="shared" si="9953"/>
        <v>4462</v>
      </c>
      <c r="AS545" s="181">
        <f t="shared" si="9953"/>
        <v>2763</v>
      </c>
      <c r="AT545" s="238">
        <f t="shared" si="9953"/>
        <v>2113</v>
      </c>
      <c r="AU545" s="179">
        <f t="shared" si="9953"/>
        <v>2125</v>
      </c>
      <c r="AV545" s="177">
        <f t="shared" si="9953"/>
        <v>1775</v>
      </c>
      <c r="AW545" s="178">
        <f t="shared" si="9953"/>
        <v>2636</v>
      </c>
      <c r="AX545" s="238">
        <f t="shared" si="9953"/>
        <v>1251</v>
      </c>
      <c r="AY545" s="179">
        <f t="shared" si="9953"/>
        <v>285</v>
      </c>
      <c r="AZ545" s="177">
        <f t="shared" si="9953"/>
        <v>3933</v>
      </c>
      <c r="BA545" s="178">
        <f t="shared" si="9953"/>
        <v>1734</v>
      </c>
      <c r="BB545" s="238">
        <f t="shared" si="9953"/>
        <v>2424</v>
      </c>
      <c r="BC545" s="179">
        <f t="shared" si="9953"/>
        <v>892</v>
      </c>
      <c r="BD545" s="177">
        <f t="shared" si="9953"/>
        <v>2701</v>
      </c>
      <c r="BE545" s="238">
        <f t="shared" si="9953"/>
        <v>4668</v>
      </c>
      <c r="BF545" s="158">
        <f>SUM(AF545,AH545,AJ545,AL545,AN545,AP545,AR545,AT545,AV545,AX545,AZ545,BB545,BD545)</f>
        <v>29182</v>
      </c>
      <c r="BG545" s="159">
        <f>SUM(AG545,AI545,AK545,AM545,AO545,AQ545,AS545,AU545,AW545,AY545,BA545,BC545,BE545)</f>
        <v>28929</v>
      </c>
      <c r="BI545" s="136" t="s">
        <v>25</v>
      </c>
      <c r="BJ545" s="128">
        <f>B545/B560</f>
        <v>4.357298474945534E-2</v>
      </c>
      <c r="BK545" s="129">
        <f t="shared" ref="BK545" si="9981">C545/C560</f>
        <v>4.0845800622130057E-2</v>
      </c>
      <c r="BL545" s="130">
        <f t="shared" ref="BL545" si="9982">D545/D560</f>
        <v>4.1883283297942449E-2</v>
      </c>
      <c r="BM545" s="131">
        <f t="shared" ref="BM545" si="9983">E545/E560</f>
        <v>3.9515814135103473E-2</v>
      </c>
      <c r="BN545" s="128">
        <f t="shared" ref="BN545" si="9984">F545/F560</f>
        <v>4.7397563676633447E-2</v>
      </c>
      <c r="BO545" s="129">
        <f t="shared" ref="BO545" si="9985">G545/G560</f>
        <v>3.2082859669066564E-2</v>
      </c>
      <c r="BP545" s="130">
        <f t="shared" ref="BP545" si="9986">H545/H560</f>
        <v>4.7943163751987282E-2</v>
      </c>
      <c r="BQ545" s="131">
        <f t="shared" ref="BQ545" si="9987">I545/I560</f>
        <v>4.0702815918082384E-2</v>
      </c>
      <c r="BR545" s="128">
        <f t="shared" ref="BR545" si="9988">J545/J560</f>
        <v>4.5192149101105063E-2</v>
      </c>
      <c r="BS545" s="129">
        <f t="shared" ref="BS545" si="9989">K545/K560</f>
        <v>4.2781513807411645E-2</v>
      </c>
      <c r="BT545" s="130">
        <f t="shared" ref="BT545" si="9990">L545/L560</f>
        <v>2.9453073364177133E-2</v>
      </c>
      <c r="BU545" s="128">
        <f t="shared" ref="BU545" si="9991">M545/M560</f>
        <v>4.7667299978889591E-2</v>
      </c>
      <c r="BV545" s="132">
        <f t="shared" ref="BV545" si="9992">N545/N560</f>
        <v>3.8814593914542658E-2</v>
      </c>
      <c r="BW545" s="133">
        <f t="shared" ref="BW545" si="9993">O545/O560</f>
        <v>4.2805461547438438E-2</v>
      </c>
      <c r="BX545" s="128">
        <f t="shared" ref="BX545" si="9994">P545/P560</f>
        <v>4.1835992642340759E-2</v>
      </c>
      <c r="BY545" s="129">
        <f t="shared" ref="BY545" si="9995">Q545/Q560</f>
        <v>3.320860617399439E-2</v>
      </c>
      <c r="BZ545" s="130">
        <f t="shared" ref="BZ545" si="9996">R545/R560</f>
        <v>4.5641206148069928E-2</v>
      </c>
      <c r="CA545" s="131">
        <f t="shared" ref="CA545" si="9997">S545/S560</f>
        <v>4.0061982690199935E-2</v>
      </c>
      <c r="CB545" s="128">
        <f t="shared" ref="CB545" si="9998">T545/T560</f>
        <v>2.9088985852175064E-2</v>
      </c>
      <c r="CC545" s="129">
        <f t="shared" ref="CC545" si="9999">U545/U560</f>
        <v>3.3636581278429493E-2</v>
      </c>
      <c r="CD545" s="130">
        <f t="shared" ref="CD545" si="10000">V545/V560</f>
        <v>2.8794496192942449E-2</v>
      </c>
      <c r="CE545" s="131">
        <f t="shared" ref="CE545" si="10001">W545/W560</f>
        <v>5.022017546808296E-2</v>
      </c>
      <c r="CF545" s="128">
        <f t="shared" ref="CF545" si="10002">X545/X560</f>
        <v>3.4599456739546688E-2</v>
      </c>
      <c r="CG545" s="129">
        <f t="shared" ref="CG545" si="10003">Y545/Y560</f>
        <v>3.4548672566371681E-2</v>
      </c>
      <c r="CH545" s="130">
        <f t="shared" ref="CH545" si="10004">Z545/Z560</f>
        <v>4.9569590869523165E-2</v>
      </c>
      <c r="CI545" s="128">
        <f t="shared" ref="CI545" si="10005">AA545/AA560</f>
        <v>4.2923407625296978E-2</v>
      </c>
      <c r="CJ545" s="134">
        <f t="shared" ref="CJ545" si="10006">AB545/AB560</f>
        <v>4.1395905604143253E-2</v>
      </c>
      <c r="CK545" s="135">
        <f t="shared" ref="CK545" si="10007">AC545/AC560</f>
        <v>4.0995683858734443E-2</v>
      </c>
    </row>
    <row r="546" spans="1:89" ht="13.5" thickBot="1" x14ac:dyDescent="0.25">
      <c r="A546" s="145" t="s">
        <v>26</v>
      </c>
      <c r="B546" s="189">
        <v>1041</v>
      </c>
      <c r="C546" s="183">
        <v>1088</v>
      </c>
      <c r="D546" s="184">
        <v>503</v>
      </c>
      <c r="E546" s="185">
        <v>487</v>
      </c>
      <c r="F546" s="182">
        <v>1098</v>
      </c>
      <c r="G546" s="186">
        <v>763</v>
      </c>
      <c r="H546" s="184">
        <v>1843</v>
      </c>
      <c r="I546" s="185">
        <v>1558</v>
      </c>
      <c r="J546" s="182">
        <v>228</v>
      </c>
      <c r="K546" s="183">
        <v>250</v>
      </c>
      <c r="L546" s="184">
        <v>715</v>
      </c>
      <c r="M546" s="182">
        <v>1005</v>
      </c>
      <c r="N546" s="187">
        <v>1468</v>
      </c>
      <c r="O546" s="190">
        <v>1745</v>
      </c>
      <c r="P546" s="182">
        <v>976</v>
      </c>
      <c r="Q546" s="183">
        <v>808</v>
      </c>
      <c r="R546" s="184">
        <v>1069</v>
      </c>
      <c r="S546" s="185">
        <v>940</v>
      </c>
      <c r="T546" s="182">
        <v>221</v>
      </c>
      <c r="U546" s="186">
        <v>307</v>
      </c>
      <c r="V546" s="184">
        <v>745</v>
      </c>
      <c r="W546" s="191">
        <v>1310</v>
      </c>
      <c r="X546" s="182">
        <v>727</v>
      </c>
      <c r="Y546" s="186">
        <v>539</v>
      </c>
      <c r="Z546" s="184">
        <v>1998</v>
      </c>
      <c r="AA546" s="182">
        <v>2152</v>
      </c>
      <c r="AB546" s="156">
        <f t="shared" si="9760"/>
        <v>12632</v>
      </c>
      <c r="AC546" s="157">
        <f t="shared" si="9761"/>
        <v>12952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3.844023485100255E-2</v>
      </c>
      <c r="BK546" s="129">
        <f t="shared" ref="BK546" si="10008">C546/C560</f>
        <v>4.0290327358909792E-2</v>
      </c>
      <c r="BL546" s="130">
        <f t="shared" ref="BL546" si="10009">D546/D560</f>
        <v>3.6830929193820021E-2</v>
      </c>
      <c r="BM546" s="131">
        <f t="shared" ref="BM546" si="10010">E546/E560</f>
        <v>3.8032018742678642E-2</v>
      </c>
      <c r="BN546" s="128">
        <f t="shared" ref="BN546" si="10011">F546/F560</f>
        <v>4.053156146179402E-2</v>
      </c>
      <c r="BO546" s="129">
        <f t="shared" ref="BO546" si="10012">G546/G560</f>
        <v>3.2124963159445921E-2</v>
      </c>
      <c r="BP546" s="130">
        <f t="shared" ref="BP546" si="10013">H546/H560</f>
        <v>4.578199523052464E-2</v>
      </c>
      <c r="BQ546" s="131">
        <f t="shared" ref="BQ546" si="10014">I546/I560</f>
        <v>3.6257854316965328E-2</v>
      </c>
      <c r="BR546" s="128">
        <f t="shared" ref="BR546" si="10015">J546/J560</f>
        <v>3.76051459673429E-2</v>
      </c>
      <c r="BS546" s="129">
        <f t="shared" ref="BS546" si="10016">K546/K560</f>
        <v>3.5770496494491343E-2</v>
      </c>
      <c r="BT546" s="130">
        <f t="shared" ref="BT546" si="10017">L546/L560</f>
        <v>2.9535690680766689E-2</v>
      </c>
      <c r="BU546" s="128">
        <f t="shared" ref="BU546" si="10018">M546/M560</f>
        <v>4.2431918936035463E-2</v>
      </c>
      <c r="BV546" s="132">
        <f t="shared" ref="BV546" si="10019">N546/N560</f>
        <v>3.4201574949909136E-2</v>
      </c>
      <c r="BW546" s="133">
        <f t="shared" ref="BW546" si="10020">O546/O560</f>
        <v>4.072820632512545E-2</v>
      </c>
      <c r="BX546" s="128">
        <f t="shared" ref="BX546" si="10021">P546/P560</f>
        <v>4.1750438465158059E-2</v>
      </c>
      <c r="BY546" s="129">
        <f t="shared" ref="BY546" si="10022">Q546/Q560</f>
        <v>3.4356662981546049E-2</v>
      </c>
      <c r="BZ546" s="130">
        <f t="shared" ref="BZ546" si="10023">R546/R560</f>
        <v>4.180843990770073E-2</v>
      </c>
      <c r="CA546" s="131">
        <f t="shared" ref="CA546" si="10024">S546/S560</f>
        <v>3.5526663895082959E-2</v>
      </c>
      <c r="CB546" s="128">
        <f t="shared" ref="CB546" si="10025">T546/T560</f>
        <v>2.9221208515139496E-2</v>
      </c>
      <c r="CC546" s="129">
        <f t="shared" ref="CC546" si="10026">U546/U560</f>
        <v>3.674886282020589E-2</v>
      </c>
      <c r="CD546" s="130">
        <f t="shared" ref="CD546" si="10027">V546/V560</f>
        <v>2.8794496192942449E-2</v>
      </c>
      <c r="CE546" s="131">
        <f t="shared" ref="CE546" si="10028">W546/W560</f>
        <v>4.4035093616592157E-2</v>
      </c>
      <c r="CF546" s="128">
        <f t="shared" ref="CF546" si="10029">X546/X560</f>
        <v>3.2372979471879594E-2</v>
      </c>
      <c r="CG546" s="129">
        <f t="shared" ref="CG546" si="10030">Y546/Y560</f>
        <v>3.815929203539823E-2</v>
      </c>
      <c r="CH546" s="130">
        <f t="shared" ref="CH546" si="10031">Z546/Z560</f>
        <v>4.8312215881613309E-2</v>
      </c>
      <c r="CI546" s="128">
        <f t="shared" ref="CI546" si="10032">AA546/AA560</f>
        <v>4.869329109627786E-2</v>
      </c>
      <c r="CJ546" s="134">
        <f t="shared" ref="CJ546" si="10033">AB546/AB560</f>
        <v>3.8574290321004547E-2</v>
      </c>
      <c r="CK546" s="135">
        <f t="shared" ref="CK546" si="10034">AC546/AC560</f>
        <v>3.9675416374380074E-2</v>
      </c>
    </row>
    <row r="547" spans="1:89" ht="14.25" thickTop="1" thickBot="1" x14ac:dyDescent="0.25">
      <c r="A547" s="136" t="s">
        <v>27</v>
      </c>
      <c r="B547" s="192">
        <v>948</v>
      </c>
      <c r="C547" s="176">
        <v>1134</v>
      </c>
      <c r="D547" s="177">
        <v>506</v>
      </c>
      <c r="E547" s="178">
        <v>488</v>
      </c>
      <c r="F547" s="175">
        <v>1002</v>
      </c>
      <c r="G547" s="179">
        <v>883</v>
      </c>
      <c r="H547" s="177">
        <v>1879</v>
      </c>
      <c r="I547" s="178">
        <v>1855</v>
      </c>
      <c r="J547" s="175">
        <v>328</v>
      </c>
      <c r="K547" s="176">
        <v>220</v>
      </c>
      <c r="L547" s="177">
        <v>899</v>
      </c>
      <c r="M547" s="175">
        <v>777</v>
      </c>
      <c r="N547" s="180">
        <v>1657</v>
      </c>
      <c r="O547" s="193">
        <v>1602</v>
      </c>
      <c r="P547" s="175">
        <v>1017</v>
      </c>
      <c r="Q547" s="176">
        <v>736</v>
      </c>
      <c r="R547" s="177">
        <v>1064</v>
      </c>
      <c r="S547" s="178">
        <v>1070</v>
      </c>
      <c r="T547" s="175">
        <v>262</v>
      </c>
      <c r="U547" s="179">
        <v>230</v>
      </c>
      <c r="V547" s="177">
        <v>913</v>
      </c>
      <c r="W547" s="194">
        <v>1217</v>
      </c>
      <c r="X547" s="175">
        <v>809</v>
      </c>
      <c r="Y547" s="179">
        <v>432</v>
      </c>
      <c r="Z547" s="177">
        <v>1962</v>
      </c>
      <c r="AA547" s="175">
        <v>2083</v>
      </c>
      <c r="AB547" s="156">
        <f t="shared" si="9760"/>
        <v>13246</v>
      </c>
      <c r="AC547" s="157">
        <f t="shared" si="9761"/>
        <v>12727</v>
      </c>
      <c r="AE547" s="229" t="s">
        <v>13</v>
      </c>
      <c r="AF547" s="20">
        <f t="shared" ref="AF547:BG547" si="10035">SUM(AF544:AF546)</f>
        <v>3254</v>
      </c>
      <c r="AG547" s="21">
        <f t="shared" si="10035"/>
        <v>6810</v>
      </c>
      <c r="AH547" s="20">
        <f t="shared" si="10035"/>
        <v>2154</v>
      </c>
      <c r="AI547" s="21">
        <f t="shared" si="10035"/>
        <v>2442</v>
      </c>
      <c r="AJ547" s="20">
        <f t="shared" si="10035"/>
        <v>2636</v>
      </c>
      <c r="AK547" s="21">
        <f t="shared" si="10035"/>
        <v>5165</v>
      </c>
      <c r="AL547" s="20">
        <f t="shared" si="10035"/>
        <v>4869</v>
      </c>
      <c r="AM547" s="21">
        <f t="shared" si="10035"/>
        <v>9594</v>
      </c>
      <c r="AN547" s="20">
        <f t="shared" si="10035"/>
        <v>1758</v>
      </c>
      <c r="AO547" s="21">
        <f t="shared" si="10035"/>
        <v>601</v>
      </c>
      <c r="AP547" s="20">
        <f t="shared" si="10035"/>
        <v>6637</v>
      </c>
      <c r="AQ547" s="21">
        <f t="shared" si="10035"/>
        <v>1630</v>
      </c>
      <c r="AR547" s="20">
        <f t="shared" si="10035"/>
        <v>8741</v>
      </c>
      <c r="AS547" s="21">
        <f t="shared" si="10035"/>
        <v>5299</v>
      </c>
      <c r="AT547" s="20">
        <f t="shared" si="10035"/>
        <v>4330</v>
      </c>
      <c r="AU547" s="21">
        <f t="shared" si="10035"/>
        <v>3928</v>
      </c>
      <c r="AV547" s="20">
        <f t="shared" si="10035"/>
        <v>3555</v>
      </c>
      <c r="AW547" s="21">
        <f t="shared" si="10035"/>
        <v>5130</v>
      </c>
      <c r="AX547" s="20">
        <f t="shared" si="10035"/>
        <v>2525</v>
      </c>
      <c r="AY547" s="21">
        <f t="shared" si="10035"/>
        <v>552</v>
      </c>
      <c r="AZ547" s="20">
        <f t="shared" si="10035"/>
        <v>6906</v>
      </c>
      <c r="BA547" s="21">
        <f t="shared" si="10035"/>
        <v>3374</v>
      </c>
      <c r="BB547" s="20">
        <f t="shared" si="10035"/>
        <v>4894</v>
      </c>
      <c r="BC547" s="21">
        <f t="shared" si="10035"/>
        <v>1645</v>
      </c>
      <c r="BD547" s="20">
        <f t="shared" si="10035"/>
        <v>5628</v>
      </c>
      <c r="BE547" s="21">
        <f t="shared" si="10035"/>
        <v>9172</v>
      </c>
      <c r="BF547" s="160">
        <f t="shared" si="10035"/>
        <v>57887</v>
      </c>
      <c r="BG547" s="161">
        <f t="shared" si="10035"/>
        <v>55342</v>
      </c>
      <c r="BI547" s="136" t="s">
        <v>27</v>
      </c>
      <c r="BJ547" s="128">
        <f>B547/B560</f>
        <v>3.5006092832613273E-2</v>
      </c>
      <c r="BK547" s="129">
        <f t="shared" ref="BK547" si="10036">C547/C560</f>
        <v>4.1993778699451936E-2</v>
      </c>
      <c r="BL547" s="130">
        <f t="shared" ref="BL547" si="10037">D547/D560</f>
        <v>3.7050596763564474E-2</v>
      </c>
      <c r="BM547" s="131">
        <f t="shared" ref="BM547" si="10038">E547/E560</f>
        <v>3.8110113237016789E-2</v>
      </c>
      <c r="BN547" s="128">
        <f t="shared" ref="BN547" si="10039">F547/F560</f>
        <v>3.6987818383167219E-2</v>
      </c>
      <c r="BO547" s="129">
        <f t="shared" ref="BO547" si="10040">G547/G560</f>
        <v>3.7177382004968215E-2</v>
      </c>
      <c r="BP547" s="130">
        <f t="shared" ref="BP547" si="10041">H547/H560</f>
        <v>4.6676271860095389E-2</v>
      </c>
      <c r="BQ547" s="131">
        <f t="shared" ref="BQ547" si="10042">I547/I560</f>
        <v>4.3169653246451015E-2</v>
      </c>
      <c r="BR547" s="128">
        <f t="shared" ref="BR547" si="10043">J547/J560</f>
        <v>5.4098631040738906E-2</v>
      </c>
      <c r="BS547" s="129">
        <f t="shared" ref="BS547" si="10044">K547/K560</f>
        <v>3.1478036915152385E-2</v>
      </c>
      <c r="BT547" s="130">
        <f t="shared" ref="BT547" si="10045">L547/L560</f>
        <v>3.7136483807005946E-2</v>
      </c>
      <c r="BU547" s="128">
        <f t="shared" ref="BU547" si="10046">M547/M560</f>
        <v>3.2805573147561745E-2</v>
      </c>
      <c r="BV547" s="132">
        <f t="shared" ref="BV547" si="10047">N547/N560</f>
        <v>3.8604911234332046E-2</v>
      </c>
      <c r="BW547" s="133">
        <f t="shared" ref="BW547" si="10048">O547/O560</f>
        <v>3.7390594001633796E-2</v>
      </c>
      <c r="BX547" s="128">
        <f t="shared" ref="BX547" si="10049">P547/P560</f>
        <v>4.3504299097403429E-2</v>
      </c>
      <c r="BY547" s="129">
        <f t="shared" ref="BY547" si="10050">Q547/Q560</f>
        <v>3.1295178161408282E-2</v>
      </c>
      <c r="BZ547" s="130">
        <f t="shared" ref="BZ547" si="10051">R547/R560</f>
        <v>4.1612890609722709E-2</v>
      </c>
      <c r="CA547" s="131">
        <f t="shared" ref="CA547" si="10052">S547/S560</f>
        <v>4.0439925923126348E-2</v>
      </c>
      <c r="CB547" s="128">
        <f t="shared" ref="CB547" si="10053">T547/T560</f>
        <v>3.4642337696681208E-2</v>
      </c>
      <c r="CC547" s="129">
        <f t="shared" ref="CC547" si="10054">U547/U560</f>
        <v>2.7531721331098876E-2</v>
      </c>
      <c r="CD547" s="130">
        <f t="shared" ref="CD547" si="10055">V547/V560</f>
        <v>3.5287751710277121E-2</v>
      </c>
      <c r="CE547" s="131">
        <f t="shared" ref="CE547" si="10056">W547/W560</f>
        <v>4.0908938115566909E-2</v>
      </c>
      <c r="CF547" s="128">
        <f t="shared" ref="CF547" si="10057">X547/X560</f>
        <v>3.6024402190853629E-2</v>
      </c>
      <c r="CG547" s="129">
        <f t="shared" ref="CG547" si="10058">Y547/Y560</f>
        <v>3.0584070796460177E-2</v>
      </c>
      <c r="CH547" s="130">
        <f t="shared" ref="CH547" si="10059">Z547/Z560</f>
        <v>4.7441725505368022E-2</v>
      </c>
      <c r="CI547" s="128">
        <f t="shared" ref="CI547" si="10060">AA547/AA560</f>
        <v>4.7132028510012441E-2</v>
      </c>
      <c r="CJ547" s="134">
        <f t="shared" ref="CJ547" si="10061">AB547/AB560</f>
        <v>4.0449259784042603E-2</v>
      </c>
      <c r="CK547" s="135">
        <f t="shared" ref="CK547" si="10062">AC547/AC560</f>
        <v>3.8986181608765838E-2</v>
      </c>
    </row>
    <row r="548" spans="1:89" ht="13.5" thickTop="1" x14ac:dyDescent="0.2">
      <c r="A548" s="145" t="s">
        <v>28</v>
      </c>
      <c r="B548" s="189">
        <v>902</v>
      </c>
      <c r="C548" s="183">
        <v>1505</v>
      </c>
      <c r="D548" s="184">
        <v>557</v>
      </c>
      <c r="E548" s="185">
        <v>531</v>
      </c>
      <c r="F548" s="182">
        <v>894</v>
      </c>
      <c r="G548" s="186">
        <v>1324</v>
      </c>
      <c r="H548" s="184">
        <v>1883</v>
      </c>
      <c r="I548" s="185">
        <v>2503</v>
      </c>
      <c r="J548" s="182">
        <v>360</v>
      </c>
      <c r="K548" s="183">
        <v>214</v>
      </c>
      <c r="L548" s="184">
        <v>1565</v>
      </c>
      <c r="M548" s="182">
        <v>750</v>
      </c>
      <c r="N548" s="187">
        <v>2403</v>
      </c>
      <c r="O548" s="190">
        <v>1567</v>
      </c>
      <c r="P548" s="182">
        <v>1237</v>
      </c>
      <c r="Q548" s="183">
        <v>923</v>
      </c>
      <c r="R548" s="184">
        <v>1150</v>
      </c>
      <c r="S548" s="185">
        <v>1451</v>
      </c>
      <c r="T548" s="182">
        <v>388</v>
      </c>
      <c r="U548" s="186">
        <v>198</v>
      </c>
      <c r="V548" s="184">
        <v>1538</v>
      </c>
      <c r="W548" s="191">
        <v>1223</v>
      </c>
      <c r="X548" s="182">
        <v>1049</v>
      </c>
      <c r="Y548" s="186">
        <v>422</v>
      </c>
      <c r="Z548" s="184">
        <v>2047</v>
      </c>
      <c r="AA548" s="182">
        <v>2587</v>
      </c>
      <c r="AB548" s="156">
        <f t="shared" si="9760"/>
        <v>15973</v>
      </c>
      <c r="AC548" s="157">
        <f t="shared" si="9761"/>
        <v>15198</v>
      </c>
      <c r="BI548" s="145" t="s">
        <v>28</v>
      </c>
      <c r="BJ548" s="128">
        <f>B548/B560</f>
        <v>3.330748495254976E-2</v>
      </c>
      <c r="BK548" s="129">
        <f t="shared" ref="BK548" si="10063">C548/C560</f>
        <v>5.5732484076433123E-2</v>
      </c>
      <c r="BL548" s="130">
        <f t="shared" ref="BL548" si="10064">D548/D560</f>
        <v>4.0784945449220178E-2</v>
      </c>
      <c r="BM548" s="131">
        <f t="shared" ref="BM548" si="10065">E548/E560</f>
        <v>4.1468176493557204E-2</v>
      </c>
      <c r="BN548" s="128">
        <f t="shared" ref="BN548" si="10066">F548/F560</f>
        <v>3.3001107419712072E-2</v>
      </c>
      <c r="BO548" s="129">
        <f t="shared" ref="BO548" si="10067">G548/G560</f>
        <v>5.5745021262262641E-2</v>
      </c>
      <c r="BP548" s="130">
        <f t="shared" ref="BP548" si="10068">H548/H560</f>
        <v>4.6775635930047695E-2</v>
      </c>
      <c r="BQ548" s="131">
        <f t="shared" ref="BQ548" si="10069">I548/I560</f>
        <v>5.8249941819874328E-2</v>
      </c>
      <c r="BR548" s="128">
        <f t="shared" ref="BR548" si="10070">J548/J560</f>
        <v>5.937654626422563E-2</v>
      </c>
      <c r="BS548" s="129">
        <f t="shared" ref="BS548" si="10071">K548/K560</f>
        <v>3.0619544999284591E-2</v>
      </c>
      <c r="BT548" s="130">
        <f t="shared" ref="BT548" si="10072">L548/L560</f>
        <v>6.4648050231328483E-2</v>
      </c>
      <c r="BU548" s="128">
        <f t="shared" ref="BU548" si="10073">M548/M560</f>
        <v>3.1665611146295125E-2</v>
      </c>
      <c r="BV548" s="132">
        <f t="shared" ref="BV548" si="10074">N548/N560</f>
        <v>5.5985275616234099E-2</v>
      </c>
      <c r="BW548" s="133">
        <f t="shared" ref="BW548" si="10075">O548/O560</f>
        <v>3.6573695880499475E-2</v>
      </c>
      <c r="BX548" s="128">
        <f t="shared" ref="BX548" si="10076">P548/P560</f>
        <v>5.2915258587500534E-2</v>
      </c>
      <c r="BY548" s="129">
        <f t="shared" ref="BY548" si="10077">Q548/Q560</f>
        <v>3.9246534569266092E-2</v>
      </c>
      <c r="BZ548" s="130">
        <f t="shared" ref="BZ548" si="10078">R548/R560</f>
        <v>4.4976338534944663E-2</v>
      </c>
      <c r="CA548" s="131">
        <f t="shared" ref="CA548" si="10079">S548/S560</f>
        <v>5.4839563097622737E-2</v>
      </c>
      <c r="CB548" s="128">
        <f t="shared" ref="CB548" si="10080">T548/T560</f>
        <v>5.130239323019966E-2</v>
      </c>
      <c r="CC548" s="129">
        <f t="shared" ref="CC548" si="10081">U548/U560</f>
        <v>2.3701220971989467E-2</v>
      </c>
      <c r="CD548" s="130">
        <f t="shared" ref="CD548" si="10082">V548/V560</f>
        <v>5.9444208247980523E-2</v>
      </c>
      <c r="CE548" s="131">
        <f t="shared" ref="CE548" si="10083">W548/W560</f>
        <v>4.1110625567245956E-2</v>
      </c>
      <c r="CF548" s="128">
        <f t="shared" ref="CF548" si="10084">X548/X560</f>
        <v>4.6711493075655697E-2</v>
      </c>
      <c r="CG548" s="129">
        <f t="shared" ref="CG548" si="10085">Y548/Y560</f>
        <v>2.9876106194690267E-2</v>
      </c>
      <c r="CH548" s="130">
        <f t="shared" ref="CH548" si="10086">Z548/Z560</f>
        <v>4.9497050004836056E-2</v>
      </c>
      <c r="CI548" s="128">
        <f t="shared" ref="CI548" si="10087">AA548/AA560</f>
        <v>5.8536033487951125E-2</v>
      </c>
      <c r="CJ548" s="134">
        <f t="shared" ref="CJ548" si="10088">AB548/AB560</f>
        <v>4.8776689304734451E-2</v>
      </c>
      <c r="CK548" s="135">
        <f t="shared" ref="CK548" si="10089">AC548/AC560</f>
        <v>4.6555510968022573E-2</v>
      </c>
    </row>
    <row r="549" spans="1:89" x14ac:dyDescent="0.2">
      <c r="A549" s="136" t="s">
        <v>29</v>
      </c>
      <c r="B549" s="192">
        <v>1109</v>
      </c>
      <c r="C549" s="176">
        <v>2393</v>
      </c>
      <c r="D549" s="177">
        <v>930</v>
      </c>
      <c r="E549" s="178">
        <v>809</v>
      </c>
      <c r="F549" s="175">
        <v>1286</v>
      </c>
      <c r="G549" s="179">
        <v>2082</v>
      </c>
      <c r="H549" s="177">
        <v>2038</v>
      </c>
      <c r="I549" s="178">
        <v>3413</v>
      </c>
      <c r="J549" s="175">
        <v>572</v>
      </c>
      <c r="K549" s="176">
        <v>236</v>
      </c>
      <c r="L549" s="177">
        <v>2306</v>
      </c>
      <c r="M549" s="175">
        <v>687</v>
      </c>
      <c r="N549" s="180">
        <v>3257</v>
      </c>
      <c r="O549" s="193">
        <v>1972</v>
      </c>
      <c r="P549" s="175">
        <v>1566</v>
      </c>
      <c r="Q549" s="176">
        <v>1075</v>
      </c>
      <c r="R549" s="177">
        <v>1526</v>
      </c>
      <c r="S549" s="178">
        <v>1788</v>
      </c>
      <c r="T549" s="175">
        <v>881</v>
      </c>
      <c r="U549" s="179">
        <v>164</v>
      </c>
      <c r="V549" s="177">
        <v>2131</v>
      </c>
      <c r="W549" s="194">
        <v>1317</v>
      </c>
      <c r="X549" s="175">
        <v>1717</v>
      </c>
      <c r="Y549" s="179">
        <v>532</v>
      </c>
      <c r="Z549" s="177">
        <v>2244</v>
      </c>
      <c r="AA549" s="175">
        <v>3148</v>
      </c>
      <c r="AB549" s="156">
        <f t="shared" si="9760"/>
        <v>21563</v>
      </c>
      <c r="AC549" s="157">
        <f t="shared" si="9761"/>
        <v>19616</v>
      </c>
      <c r="BI549" s="136" t="s">
        <v>29</v>
      </c>
      <c r="BJ549" s="128">
        <f>B549/B560</f>
        <v>4.0951220412835568E-2</v>
      </c>
      <c r="BK549" s="129">
        <f t="shared" ref="BK549" si="10090">C549/C560</f>
        <v>8.8616501259072736E-2</v>
      </c>
      <c r="BL549" s="130">
        <f t="shared" ref="BL549" si="10091">D549/D560</f>
        <v>6.8096946620780557E-2</v>
      </c>
      <c r="BM549" s="131">
        <f t="shared" ref="BM549" si="10092">E549/E560</f>
        <v>6.3178445919562676E-2</v>
      </c>
      <c r="BN549" s="128">
        <f t="shared" ref="BN549" si="10093">F549/F560</f>
        <v>4.7471391657438168E-2</v>
      </c>
      <c r="BO549" s="129">
        <f t="shared" ref="BO549" si="10094">G549/G560</f>
        <v>8.7659466969811792E-2</v>
      </c>
      <c r="BP549" s="130">
        <f t="shared" ref="BP549" si="10095">H549/H560</f>
        <v>5.0625993640699522E-2</v>
      </c>
      <c r="BQ549" s="131">
        <f t="shared" ref="BQ549" si="10096">I549/I560</f>
        <v>7.9427507563416336E-2</v>
      </c>
      <c r="BR549" s="128">
        <f t="shared" ref="BR549" si="10097">J549/J560</f>
        <v>9.4342734619825175E-2</v>
      </c>
      <c r="BS549" s="129">
        <f t="shared" ref="BS549" si="10098">K549/K560</f>
        <v>3.376734869079983E-2</v>
      </c>
      <c r="BT549" s="130">
        <f t="shared" ref="BT549" si="10099">L549/L560</f>
        <v>9.5257766027759413E-2</v>
      </c>
      <c r="BU549" s="128">
        <f t="shared" ref="BU549" si="10100">M549/M560</f>
        <v>2.9005699810006332E-2</v>
      </c>
      <c r="BV549" s="132">
        <f t="shared" ref="BV549" si="10101">N549/N560</f>
        <v>7.5881832160663534E-2</v>
      </c>
      <c r="BW549" s="133">
        <f t="shared" ref="BW549" si="10102">O549/O560</f>
        <v>4.6026374139339479E-2</v>
      </c>
      <c r="BX549" s="128">
        <f t="shared" ref="BX549" si="10103">P549/P560</f>
        <v>6.6988920734054838E-2</v>
      </c>
      <c r="BY549" s="129">
        <f t="shared" ref="BY549" si="10104">Q549/Q560</f>
        <v>4.5709669189556934E-2</v>
      </c>
      <c r="BZ549" s="130">
        <f t="shared" ref="BZ549" si="10105">R549/R560</f>
        <v>5.9681645742891781E-2</v>
      </c>
      <c r="CA549" s="131">
        <f t="shared" ref="CA549" si="10106">S549/S560</f>
        <v>6.7576250047242908E-2</v>
      </c>
      <c r="CB549" s="128">
        <f t="shared" ref="CB549" si="10107">T549/T560</f>
        <v>0.11648816607166468</v>
      </c>
      <c r="CC549" s="129">
        <f t="shared" ref="CC549" si="10108">U549/U560</f>
        <v>1.9631314340435718E-2</v>
      </c>
      <c r="CD549" s="130">
        <f t="shared" ref="CD549" si="10109">V549/V560</f>
        <v>8.2363854210953505E-2</v>
      </c>
      <c r="CE549" s="131">
        <f t="shared" ref="CE549" si="10110">W549/W560</f>
        <v>4.4270395643551043E-2</v>
      </c>
      <c r="CF549" s="128">
        <f t="shared" ref="CF549" si="10111">X549/X560</f>
        <v>7.6457229371688112E-2</v>
      </c>
      <c r="CG549" s="129">
        <f t="shared" ref="CG549" si="10112">Y549/Y560</f>
        <v>3.7663716814159295E-2</v>
      </c>
      <c r="CH549" s="130">
        <f t="shared" ref="CH549" si="10113">Z549/Z560</f>
        <v>5.4260566785956088E-2</v>
      </c>
      <c r="CI549" s="128">
        <f t="shared" ref="CI549" si="10114">AA549/AA560</f>
        <v>7.1229777124109064E-2</v>
      </c>
      <c r="CJ549" s="134">
        <f t="shared" ref="CJ549" si="10115">AB549/AB560</f>
        <v>6.5846851028484879E-2</v>
      </c>
      <c r="CK549" s="135">
        <f t="shared" ref="CK549" si="10116">AC549/AC560</f>
        <v>6.0089018499061106E-2</v>
      </c>
    </row>
    <row r="550" spans="1:89" x14ac:dyDescent="0.2">
      <c r="A550" s="145" t="s">
        <v>30</v>
      </c>
      <c r="B550" s="189">
        <v>1473</v>
      </c>
      <c r="C550" s="183">
        <v>3190</v>
      </c>
      <c r="D550" s="184">
        <v>1206</v>
      </c>
      <c r="E550" s="185">
        <v>1147</v>
      </c>
      <c r="F550" s="182">
        <v>1416</v>
      </c>
      <c r="G550" s="186">
        <v>2477</v>
      </c>
      <c r="H550" s="184">
        <v>2431</v>
      </c>
      <c r="I550" s="185">
        <v>4567</v>
      </c>
      <c r="J550" s="182">
        <v>1036</v>
      </c>
      <c r="K550" s="183">
        <v>280</v>
      </c>
      <c r="L550" s="184">
        <v>3223</v>
      </c>
      <c r="M550" s="182">
        <v>755</v>
      </c>
      <c r="N550" s="187">
        <v>4279</v>
      </c>
      <c r="O550" s="190">
        <v>2536</v>
      </c>
      <c r="P550" s="182">
        <v>2217</v>
      </c>
      <c r="Q550" s="183">
        <v>1803</v>
      </c>
      <c r="R550" s="184">
        <v>1780</v>
      </c>
      <c r="S550" s="185">
        <v>2494</v>
      </c>
      <c r="T550" s="182">
        <v>1274</v>
      </c>
      <c r="U550" s="186">
        <v>267</v>
      </c>
      <c r="V550" s="184">
        <v>2973</v>
      </c>
      <c r="W550" s="191">
        <v>1640</v>
      </c>
      <c r="X550" s="182">
        <v>2470</v>
      </c>
      <c r="Y550" s="186">
        <v>753</v>
      </c>
      <c r="Z550" s="184">
        <v>2927</v>
      </c>
      <c r="AA550" s="182">
        <v>4504</v>
      </c>
      <c r="AB550" s="156">
        <f t="shared" si="9760"/>
        <v>28705</v>
      </c>
      <c r="AC550" s="157">
        <f t="shared" si="9761"/>
        <v>26413</v>
      </c>
      <c r="BI550" s="145" t="s">
        <v>30</v>
      </c>
      <c r="BJ550" s="128">
        <f>B550/B560</f>
        <v>5.4392378420294672E-2</v>
      </c>
      <c r="BK550" s="129">
        <f t="shared" ref="BK550" si="10117">C550/C560</f>
        <v>0.11813064731150941</v>
      </c>
      <c r="BL550" s="130">
        <f t="shared" ref="BL550" si="10118">D550/D560</f>
        <v>8.8306363037270269E-2</v>
      </c>
      <c r="BM550" s="131">
        <f t="shared" ref="BM550" si="10119">E550/E560</f>
        <v>8.9574385005857085E-2</v>
      </c>
      <c r="BN550" s="128">
        <f t="shared" ref="BN550" si="10120">F550/F560</f>
        <v>5.2270210409745291E-2</v>
      </c>
      <c r="BO550" s="129">
        <f t="shared" ref="BO550" si="10121">G550/G560</f>
        <v>0.10429034566965602</v>
      </c>
      <c r="BP550" s="130">
        <f t="shared" ref="BP550" si="10122">H550/H560</f>
        <v>6.0388513513513514E-2</v>
      </c>
      <c r="BQ550" s="131">
        <f t="shared" ref="BQ550" si="10123">I550/I560</f>
        <v>0.10628345357225971</v>
      </c>
      <c r="BR550" s="128">
        <f t="shared" ref="BR550" si="10124">J550/J560</f>
        <v>0.17087250536038265</v>
      </c>
      <c r="BS550" s="129">
        <f t="shared" ref="BS550" si="10125">K550/K560</f>
        <v>4.0062956073830307E-2</v>
      </c>
      <c r="BT550" s="130">
        <f t="shared" ref="BT550" si="10126">L550/L560</f>
        <v>0.13313780568407138</v>
      </c>
      <c r="BU550" s="128">
        <f t="shared" ref="BU550" si="10127">M550/M560</f>
        <v>3.1876715220603757E-2</v>
      </c>
      <c r="BV550" s="132">
        <f t="shared" ref="BV550" si="10128">N550/N560</f>
        <v>9.9692465402357766E-2</v>
      </c>
      <c r="BW550" s="133">
        <f t="shared" ref="BW550" si="10129">O550/O560</f>
        <v>5.9190103862761113E-2</v>
      </c>
      <c r="BX550" s="128">
        <f t="shared" ref="BX550" si="10130">P550/P560</f>
        <v>9.4836805407023994E-2</v>
      </c>
      <c r="BY550" s="129">
        <f t="shared" ref="BY550" si="10131">Q550/Q560</f>
        <v>7.6664682370949908E-2</v>
      </c>
      <c r="BZ550" s="130">
        <f t="shared" ref="BZ550" si="10132">R550/R560</f>
        <v>6.9615550080175212E-2</v>
      </c>
      <c r="CA550" s="131">
        <f t="shared" ref="CA550" si="10133">S550/S560</f>
        <v>9.4259042291847769E-2</v>
      </c>
      <c r="CB550" s="128">
        <f t="shared" ref="CB550" si="10134">T550/T560</f>
        <v>0.1684516726166865</v>
      </c>
      <c r="CC550" s="129">
        <f t="shared" ref="CC550" si="10135">U550/U560</f>
        <v>3.1960737371319131E-2</v>
      </c>
      <c r="CD550" s="130">
        <f t="shared" ref="CD550" si="10136">V550/V560</f>
        <v>0.11490743245854752</v>
      </c>
      <c r="CE550" s="131">
        <f t="shared" ref="CE550" si="10137">W550/W560</f>
        <v>5.5127903458939795E-2</v>
      </c>
      <c r="CF550" s="128">
        <f t="shared" ref="CF550" si="10138">X550/X560</f>
        <v>0.1099879770227546</v>
      </c>
      <c r="CG550" s="129">
        <f t="shared" ref="CG550" si="10139">Y550/Y560</f>
        <v>5.3309734513274337E-2</v>
      </c>
      <c r="CH550" s="130">
        <f t="shared" ref="CH550" si="10140">Z550/Z560</f>
        <v>7.0775703646387467E-2</v>
      </c>
      <c r="CI550" s="128">
        <f t="shared" ref="CI550" si="10141">AA550/AA560</f>
        <v>0.10191198099332503</v>
      </c>
      <c r="CJ550" s="134">
        <f t="shared" ref="CJ550" si="10142">AB550/AB560</f>
        <v>8.7656349245126303E-2</v>
      </c>
      <c r="CK550" s="135">
        <f t="shared" ref="CK550" si="10143">AC550/AC560</f>
        <v>8.0910034951860776E-2</v>
      </c>
    </row>
    <row r="551" spans="1:89" x14ac:dyDescent="0.2">
      <c r="A551" s="136" t="s">
        <v>31</v>
      </c>
      <c r="B551" s="192">
        <v>1781</v>
      </c>
      <c r="C551" s="176">
        <v>3620</v>
      </c>
      <c r="D551" s="177">
        <v>948</v>
      </c>
      <c r="E551" s="178">
        <v>1295</v>
      </c>
      <c r="F551" s="175">
        <v>1220</v>
      </c>
      <c r="G551" s="179">
        <v>2688</v>
      </c>
      <c r="H551" s="177">
        <v>2438</v>
      </c>
      <c r="I551" s="178">
        <v>5027</v>
      </c>
      <c r="J551" s="175">
        <v>722</v>
      </c>
      <c r="K551" s="176">
        <v>321</v>
      </c>
      <c r="L551" s="177">
        <v>3414</v>
      </c>
      <c r="M551" s="175">
        <v>875</v>
      </c>
      <c r="N551" s="180">
        <v>4462</v>
      </c>
      <c r="O551" s="193">
        <v>2763</v>
      </c>
      <c r="P551" s="175">
        <v>2113</v>
      </c>
      <c r="Q551" s="176">
        <v>2125</v>
      </c>
      <c r="R551" s="177">
        <v>1775</v>
      </c>
      <c r="S551" s="178">
        <v>2636</v>
      </c>
      <c r="T551" s="175">
        <v>1251</v>
      </c>
      <c r="U551" s="179">
        <v>285</v>
      </c>
      <c r="V551" s="177">
        <v>3933</v>
      </c>
      <c r="W551" s="194">
        <v>1734</v>
      </c>
      <c r="X551" s="175">
        <v>2424</v>
      </c>
      <c r="Y551" s="179">
        <v>892</v>
      </c>
      <c r="Z551" s="177">
        <v>2701</v>
      </c>
      <c r="AA551" s="175">
        <v>4668</v>
      </c>
      <c r="AB551" s="156">
        <f t="shared" si="9760"/>
        <v>29182</v>
      </c>
      <c r="AC551" s="157">
        <f t="shared" si="9761"/>
        <v>28929</v>
      </c>
      <c r="BI551" s="136" t="s">
        <v>31</v>
      </c>
      <c r="BJ551" s="128">
        <f>B551/B560</f>
        <v>6.5765665965067763E-2</v>
      </c>
      <c r="BK551" s="129">
        <f t="shared" ref="BK551" si="10144">C551/C560</f>
        <v>0.1340542141904903</v>
      </c>
      <c r="BL551" s="130">
        <f t="shared" ref="BL551" si="10145">D551/D560</f>
        <v>6.9414952039247274E-2</v>
      </c>
      <c r="BM551" s="131">
        <f t="shared" ref="BM551" si="10146">E551/E560</f>
        <v>0.10113237016790316</v>
      </c>
      <c r="BN551" s="128">
        <f t="shared" ref="BN551" si="10147">F551/F560</f>
        <v>4.5035068290882246E-2</v>
      </c>
      <c r="BO551" s="129">
        <f t="shared" ref="BO551" si="10148">G551/G560</f>
        <v>0.11317418213969938</v>
      </c>
      <c r="BP551" s="130">
        <f t="shared" ref="BP551" si="10149">H551/H560</f>
        <v>6.0562400635930047E-2</v>
      </c>
      <c r="BQ551" s="131">
        <f t="shared" ref="BQ551" si="10150">I551/I560</f>
        <v>0.11698859669536886</v>
      </c>
      <c r="BR551" s="128">
        <f t="shared" ref="BR551" si="10151">J551/J560</f>
        <v>0.11908296222991918</v>
      </c>
      <c r="BS551" s="129">
        <f t="shared" ref="BS551" si="10152">K551/K560</f>
        <v>4.5929317498926883E-2</v>
      </c>
      <c r="BT551" s="130">
        <f t="shared" ref="BT551" si="10153">L551/L560</f>
        <v>0.14102775941837409</v>
      </c>
      <c r="BU551" s="128">
        <f t="shared" ref="BU551" si="10154">M551/M560</f>
        <v>3.6943213004010975E-2</v>
      </c>
      <c r="BV551" s="132">
        <f t="shared" ref="BV551" si="10155">N551/N560</f>
        <v>0.10395601323330693</v>
      </c>
      <c r="BW551" s="133">
        <f t="shared" ref="BW551" si="10156">O551/O560</f>
        <v>6.4488271676975142E-2</v>
      </c>
      <c r="BX551" s="128">
        <f t="shared" ref="BX551" si="10157">P551/P560</f>
        <v>9.0387988193523547E-2</v>
      </c>
      <c r="BY551" s="129">
        <f t="shared" ref="BY551" si="10158">Q551/Q560</f>
        <v>9.035632281656604E-2</v>
      </c>
      <c r="BZ551" s="130">
        <f t="shared" ref="BZ551" si="10159">R551/R560</f>
        <v>6.9420000782197192E-2</v>
      </c>
      <c r="CA551" s="131">
        <f t="shared" ref="CA551" si="10160">S551/S560</f>
        <v>9.9625836199402851E-2</v>
      </c>
      <c r="CB551" s="128">
        <f t="shared" ref="CB551" si="10161">T551/T560</f>
        <v>0.16541055136850455</v>
      </c>
      <c r="CC551" s="129">
        <f t="shared" ref="CC551" si="10162">U551/U560</f>
        <v>3.4115393823318171E-2</v>
      </c>
      <c r="CD551" s="130">
        <f t="shared" ref="CD551" si="10163">V551/V560</f>
        <v>0.15201174970045994</v>
      </c>
      <c r="CE551" s="131">
        <f t="shared" ref="CE551" si="10164">W551/W560</f>
        <v>5.8287673535244881E-2</v>
      </c>
      <c r="CF551" s="128">
        <f t="shared" ref="CF551" si="10165">X551/X560</f>
        <v>0.10793961793650086</v>
      </c>
      <c r="CG551" s="129">
        <f t="shared" ref="CG551" si="10166">Y551/Y560</f>
        <v>6.3150442477876101E-2</v>
      </c>
      <c r="CH551" s="130">
        <f t="shared" ref="CH551" si="10167">Z551/Z560</f>
        <v>6.5310958506625397E-2</v>
      </c>
      <c r="CI551" s="128">
        <f t="shared" ref="CI551" si="10168">AA551/AA560</f>
        <v>0.10562280800995588</v>
      </c>
      <c r="CJ551" s="134">
        <f t="shared" ref="CJ551" si="10169">AB551/AB560</f>
        <v>8.9112962329603751E-2</v>
      </c>
      <c r="CK551" s="135">
        <f t="shared" ref="CK551" si="10170">AC551/AC560</f>
        <v>8.8617211264240353E-2</v>
      </c>
    </row>
    <row r="552" spans="1:89" x14ac:dyDescent="0.2">
      <c r="A552" s="145" t="s">
        <v>32</v>
      </c>
      <c r="B552" s="189">
        <v>1678</v>
      </c>
      <c r="C552" s="183">
        <v>2878</v>
      </c>
      <c r="D552" s="184">
        <v>635</v>
      </c>
      <c r="E552" s="185">
        <v>1194</v>
      </c>
      <c r="F552" s="182">
        <v>1155</v>
      </c>
      <c r="G552" s="186">
        <v>2468</v>
      </c>
      <c r="H552" s="184">
        <v>2330</v>
      </c>
      <c r="I552" s="185">
        <v>4082</v>
      </c>
      <c r="J552" s="182">
        <v>486</v>
      </c>
      <c r="K552" s="183">
        <v>237</v>
      </c>
      <c r="L552" s="184">
        <v>2023</v>
      </c>
      <c r="M552" s="182">
        <v>983</v>
      </c>
      <c r="N552" s="187">
        <v>3169</v>
      </c>
      <c r="O552" s="190">
        <v>2551</v>
      </c>
      <c r="P552" s="182">
        <v>1409</v>
      </c>
      <c r="Q552" s="183">
        <v>1818</v>
      </c>
      <c r="R552" s="184">
        <v>1468</v>
      </c>
      <c r="S552" s="185">
        <v>2158</v>
      </c>
      <c r="T552" s="182">
        <v>639</v>
      </c>
      <c r="U552" s="186">
        <v>312</v>
      </c>
      <c r="V552" s="184">
        <v>2779</v>
      </c>
      <c r="W552" s="191">
        <v>1710</v>
      </c>
      <c r="X552" s="182">
        <v>1603</v>
      </c>
      <c r="Y552" s="186">
        <v>736</v>
      </c>
      <c r="Z552" s="184">
        <v>2384</v>
      </c>
      <c r="AA552" s="182">
        <v>3896</v>
      </c>
      <c r="AB552" s="156">
        <f t="shared" si="9760"/>
        <v>21758</v>
      </c>
      <c r="AC552" s="157">
        <f t="shared" si="9761"/>
        <v>25023</v>
      </c>
      <c r="BI552" s="145" t="s">
        <v>32</v>
      </c>
      <c r="BJ552" s="128">
        <f>B552/B560</f>
        <v>6.1962261364055977E-2</v>
      </c>
      <c r="BK552" s="129">
        <f t="shared" ref="BK552" si="10171">C552/C560</f>
        <v>0.10657680343652792</v>
      </c>
      <c r="BL552" s="130">
        <f t="shared" ref="BL552" si="10172">D552/D560</f>
        <v>4.6496302262575971E-2</v>
      </c>
      <c r="BM552" s="131">
        <f t="shared" ref="BM552" si="10173">E552/E560</f>
        <v>9.3244826239750098E-2</v>
      </c>
      <c r="BN552" s="128">
        <f t="shared" ref="BN552" si="10174">F552/F560</f>
        <v>4.2635658914728682E-2</v>
      </c>
      <c r="BO552" s="129">
        <f t="shared" ref="BO552" si="10175">G552/G560</f>
        <v>0.10391141425624184</v>
      </c>
      <c r="BP552" s="130">
        <f t="shared" ref="BP552" si="10176">H552/H560</f>
        <v>5.7879570747217807E-2</v>
      </c>
      <c r="BQ552" s="131">
        <f t="shared" ref="BQ552" si="10177">I552/I560</f>
        <v>9.499650919245986E-2</v>
      </c>
      <c r="BR552" s="128">
        <f t="shared" ref="BR552" si="10178">J552/J560</f>
        <v>8.0158337456704601E-2</v>
      </c>
      <c r="BS552" s="129">
        <f t="shared" ref="BS552" si="10179">K552/K560</f>
        <v>3.3910430676777792E-2</v>
      </c>
      <c r="BT552" s="130">
        <f t="shared" ref="BT552" si="10180">L552/L560</f>
        <v>8.3567415730337075E-2</v>
      </c>
      <c r="BU552" s="128">
        <f t="shared" ref="BU552" si="10181">M552/M560</f>
        <v>4.1503061009077476E-2</v>
      </c>
      <c r="BV552" s="132">
        <f t="shared" ref="BV552" si="10182">N552/N560</f>
        <v>7.3831601509715294E-2</v>
      </c>
      <c r="BW552" s="133">
        <f t="shared" ref="BW552" si="10183">O552/O560</f>
        <v>5.9540203057532964E-2</v>
      </c>
      <c r="BX552" s="128">
        <f t="shared" ref="BX552" si="10184">P552/P560</f>
        <v>6.0272917825212817E-2</v>
      </c>
      <c r="BY552" s="129">
        <f t="shared" ref="BY552" si="10185">Q552/Q560</f>
        <v>7.730249170847861E-2</v>
      </c>
      <c r="BZ552" s="130">
        <f t="shared" ref="BZ552" si="10186">R552/R560</f>
        <v>5.7413273886346747E-2</v>
      </c>
      <c r="CA552" s="131">
        <f t="shared" ref="CA552" si="10187">S552/S560</f>
        <v>8.1560149665520235E-2</v>
      </c>
      <c r="CB552" s="128">
        <f t="shared" ref="CB552" si="10188">T552/T560</f>
        <v>8.4490281634272107E-2</v>
      </c>
      <c r="CC552" s="129">
        <f t="shared" ref="CC552" si="10189">U552/U560</f>
        <v>3.7347378501316732E-2</v>
      </c>
      <c r="CD552" s="130">
        <f t="shared" ref="CD552" si="10190">V552/V560</f>
        <v>0.10740926834924439</v>
      </c>
      <c r="CE552" s="131">
        <f t="shared" ref="CE552" si="10191">W552/W560</f>
        <v>5.7480923728528692E-2</v>
      </c>
      <c r="CF552" s="128">
        <f t="shared" ref="CF552" si="10192">X552/X560</f>
        <v>7.1380861201407131E-2</v>
      </c>
      <c r="CG552" s="129">
        <f t="shared" ref="CG552" si="10193">Y552/Y560</f>
        <v>5.2106194690265485E-2</v>
      </c>
      <c r="CH552" s="130">
        <f t="shared" ref="CH552" si="10194">Z552/Z560</f>
        <v>5.7645807138021088E-2</v>
      </c>
      <c r="CI552" s="128">
        <f t="shared" ref="CI552" si="10195">AA552/AA560</f>
        <v>8.8154768638986317E-2</v>
      </c>
      <c r="CJ552" s="134">
        <f t="shared" ref="CJ552" si="10196">AB552/AB560</f>
        <v>6.6442321786290129E-2</v>
      </c>
      <c r="CK552" s="135">
        <f t="shared" ref="CK552" si="10197">AC552/AC560</f>
        <v>7.6652095733177314E-2</v>
      </c>
    </row>
    <row r="553" spans="1:89" x14ac:dyDescent="0.2">
      <c r="A553" s="136" t="s">
        <v>33</v>
      </c>
      <c r="B553" s="192">
        <v>1310</v>
      </c>
      <c r="C553" s="176">
        <v>1669</v>
      </c>
      <c r="D553" s="177">
        <v>490</v>
      </c>
      <c r="E553" s="178">
        <v>774</v>
      </c>
      <c r="F553" s="175">
        <v>984</v>
      </c>
      <c r="G553" s="179">
        <v>1627</v>
      </c>
      <c r="H553" s="177">
        <v>1900</v>
      </c>
      <c r="I553" s="178">
        <v>2580</v>
      </c>
      <c r="J553" s="175">
        <v>358</v>
      </c>
      <c r="K553" s="176">
        <v>126</v>
      </c>
      <c r="L553" s="177">
        <v>1325</v>
      </c>
      <c r="M553" s="175">
        <v>913</v>
      </c>
      <c r="N553" s="180">
        <v>2391</v>
      </c>
      <c r="O553" s="193">
        <v>2286</v>
      </c>
      <c r="P553" s="175">
        <v>878</v>
      </c>
      <c r="Q553" s="176">
        <v>1608</v>
      </c>
      <c r="R553" s="177">
        <v>1190</v>
      </c>
      <c r="S553" s="178">
        <v>1502</v>
      </c>
      <c r="T553" s="175">
        <v>350</v>
      </c>
      <c r="U553" s="179">
        <v>324</v>
      </c>
      <c r="V553" s="177">
        <v>2190</v>
      </c>
      <c r="W553" s="194">
        <v>1538</v>
      </c>
      <c r="X553" s="175">
        <v>948</v>
      </c>
      <c r="Y553" s="179">
        <v>698</v>
      </c>
      <c r="Z553" s="177">
        <v>1890</v>
      </c>
      <c r="AA553" s="175">
        <v>2203</v>
      </c>
      <c r="AB553" s="156">
        <f t="shared" si="9760"/>
        <v>16204</v>
      </c>
      <c r="AC553" s="157">
        <f t="shared" si="9761"/>
        <v>17848</v>
      </c>
      <c r="BI553" s="136" t="s">
        <v>33</v>
      </c>
      <c r="BJ553" s="128">
        <f>B553/B560</f>
        <v>4.8373398323547874E-2</v>
      </c>
      <c r="BK553" s="129">
        <f t="shared" ref="BK553" si="10198">C553/C560</f>
        <v>6.1805658420974671E-2</v>
      </c>
      <c r="BL553" s="130">
        <f t="shared" ref="BL553" si="10199">D553/D560</f>
        <v>3.5879036391594052E-2</v>
      </c>
      <c r="BM553" s="131">
        <f t="shared" ref="BM553" si="10200">E553/E560</f>
        <v>6.0445138617727448E-2</v>
      </c>
      <c r="BN553" s="128">
        <f t="shared" ref="BN553" si="10201">F553/F560</f>
        <v>3.6323366555924698E-2</v>
      </c>
      <c r="BO553" s="129">
        <f t="shared" ref="BO553" si="10202">G553/G560</f>
        <v>6.8502378847206433E-2</v>
      </c>
      <c r="BP553" s="130">
        <f t="shared" ref="BP553" si="10203">H553/H560</f>
        <v>4.7197933227344994E-2</v>
      </c>
      <c r="BQ553" s="131">
        <f t="shared" ref="BQ553" si="10204">I553/I560</f>
        <v>6.0041889690481728E-2</v>
      </c>
      <c r="BR553" s="128">
        <f t="shared" ref="BR553" si="10205">J553/J560</f>
        <v>5.9046676562757708E-2</v>
      </c>
      <c r="BS553" s="129">
        <f t="shared" ref="BS553" si="10206">K553/K560</f>
        <v>1.8028330233223637E-2</v>
      </c>
      <c r="BT553" s="130">
        <f t="shared" ref="BT553" si="10207">L553/L560</f>
        <v>5.4733972240581623E-2</v>
      </c>
      <c r="BU553" s="128">
        <f t="shared" ref="BU553" si="10208">M553/M560</f>
        <v>3.8547603968756596E-2</v>
      </c>
      <c r="BV553" s="132">
        <f t="shared" ref="BV553" si="10209">N553/N560</f>
        <v>5.5705698709286613E-2</v>
      </c>
      <c r="BW553" s="133">
        <f t="shared" ref="BW553" si="10210">O553/O560</f>
        <v>5.3355117283230245E-2</v>
      </c>
      <c r="BX553" s="128">
        <f t="shared" ref="BX553" si="10211">P553/P560</f>
        <v>3.7558283783205713E-2</v>
      </c>
      <c r="BY553" s="129">
        <f t="shared" ref="BY553" si="10212">Q553/Q560</f>
        <v>6.8373160983076789E-2</v>
      </c>
      <c r="BZ553" s="130">
        <f t="shared" ref="BZ553" si="10213">R553/R560</f>
        <v>4.6540732918768819E-2</v>
      </c>
      <c r="CA553" s="131">
        <f t="shared" ref="CA553" si="10214">S553/S560</f>
        <v>5.6767073585547452E-2</v>
      </c>
      <c r="CB553" s="128">
        <f t="shared" ref="CB553" si="10215">T553/T560</f>
        <v>4.6277932037551234E-2</v>
      </c>
      <c r="CC553" s="129">
        <f t="shared" ref="CC553" si="10216">U553/U560</f>
        <v>3.8783816135982765E-2</v>
      </c>
      <c r="CD553" s="130">
        <f t="shared" ref="CD553" si="10217">V553/V560</f>
        <v>8.4644223708112698E-2</v>
      </c>
      <c r="CE553" s="131">
        <f t="shared" ref="CE553" si="10218">W553/W560</f>
        <v>5.1699216780395976E-2</v>
      </c>
      <c r="CF553" s="128">
        <f t="shared" ref="CF553" si="10219">X553/X560</f>
        <v>4.2214008994968161E-2</v>
      </c>
      <c r="CG553" s="129">
        <f t="shared" ref="CG553" si="10220">Y553/Y560</f>
        <v>4.9415929203539821E-2</v>
      </c>
      <c r="CH553" s="130">
        <f t="shared" ref="CH553" si="10221">Z553/Z560</f>
        <v>4.5700744752877456E-2</v>
      </c>
      <c r="CI553" s="128">
        <f t="shared" ref="CI553" si="10222">AA553/AA560</f>
        <v>4.9847267790474034E-2</v>
      </c>
      <c r="CJ553" s="134">
        <f t="shared" ref="CJ553" si="10223">AB553/AB560</f>
        <v>4.9482093125519128E-2</v>
      </c>
      <c r="CK553" s="135">
        <f t="shared" ref="CK553" si="10224">AC553/AC560</f>
        <v>5.4673164874145731E-2</v>
      </c>
    </row>
    <row r="554" spans="1:89" x14ac:dyDescent="0.2">
      <c r="A554" s="145" t="s">
        <v>34</v>
      </c>
      <c r="B554" s="189">
        <v>425</v>
      </c>
      <c r="C554" s="183">
        <v>974</v>
      </c>
      <c r="D554" s="184">
        <v>211</v>
      </c>
      <c r="E554" s="185">
        <v>496</v>
      </c>
      <c r="F554" s="182">
        <v>457</v>
      </c>
      <c r="G554" s="186">
        <v>1122</v>
      </c>
      <c r="H554" s="184">
        <v>964</v>
      </c>
      <c r="I554" s="185">
        <v>1874</v>
      </c>
      <c r="J554" s="182">
        <v>132</v>
      </c>
      <c r="K554" s="183">
        <v>81</v>
      </c>
      <c r="L554" s="184">
        <v>867</v>
      </c>
      <c r="M554" s="182">
        <v>676</v>
      </c>
      <c r="N554" s="187">
        <v>1746</v>
      </c>
      <c r="O554" s="190">
        <v>1774</v>
      </c>
      <c r="P554" s="182">
        <v>556</v>
      </c>
      <c r="Q554" s="183">
        <v>1153</v>
      </c>
      <c r="R554" s="184">
        <v>830</v>
      </c>
      <c r="S554" s="185">
        <v>1116</v>
      </c>
      <c r="T554" s="182">
        <v>186</v>
      </c>
      <c r="U554" s="186">
        <v>276</v>
      </c>
      <c r="V554" s="184">
        <v>1455</v>
      </c>
      <c r="W554" s="191">
        <v>921</v>
      </c>
      <c r="X554" s="182">
        <v>536</v>
      </c>
      <c r="Y554" s="186">
        <v>528</v>
      </c>
      <c r="Z554" s="184">
        <v>1281</v>
      </c>
      <c r="AA554" s="182">
        <v>1708</v>
      </c>
      <c r="AB554" s="156">
        <f t="shared" si="9760"/>
        <v>9646</v>
      </c>
      <c r="AC554" s="157">
        <f t="shared" si="9761"/>
        <v>12699</v>
      </c>
      <c r="BI554" s="145" t="s">
        <v>34</v>
      </c>
      <c r="BJ554" s="128">
        <f>B554/B560</f>
        <v>1.5693659761456372E-2</v>
      </c>
      <c r="BK554" s="129">
        <f t="shared" ref="BK554" si="10225">C554/C560</f>
        <v>3.6068730558435784E-2</v>
      </c>
      <c r="BL554" s="130">
        <f t="shared" ref="BL554" si="10226">D554/D560</f>
        <v>1.5449952405359889E-2</v>
      </c>
      <c r="BM554" s="131">
        <f t="shared" ref="BM554" si="10227">E554/E560</f>
        <v>3.8734869191721984E-2</v>
      </c>
      <c r="BN554" s="128">
        <f t="shared" ref="BN554" si="10228">F554/F560</f>
        <v>1.686969361387966E-2</v>
      </c>
      <c r="BO554" s="129">
        <f t="shared" ref="BO554" si="10229">G554/G560</f>
        <v>4.7240116205633446E-2</v>
      </c>
      <c r="BP554" s="130">
        <f t="shared" ref="BP554" si="10230">H554/H560</f>
        <v>2.3946740858505563E-2</v>
      </c>
      <c r="BQ554" s="131">
        <f t="shared" ref="BQ554" si="10231">I554/I560</f>
        <v>4.3611822201535956E-2</v>
      </c>
      <c r="BR554" s="128">
        <f t="shared" ref="BR554" si="10232">J554/J560</f>
        <v>2.177140029688273E-2</v>
      </c>
      <c r="BS554" s="129">
        <f t="shared" ref="BS554" si="10233">K554/K560</f>
        <v>1.1589640864215196E-2</v>
      </c>
      <c r="BT554" s="130">
        <f t="shared" ref="BT554" si="10234">L554/L560</f>
        <v>3.5814606741573031E-2</v>
      </c>
      <c r="BU554" s="128">
        <f t="shared" ref="BU554" si="10235">M554/M560</f>
        <v>2.8541270846527338E-2</v>
      </c>
      <c r="BV554" s="132">
        <f t="shared" ref="BV554" si="10236">N554/N560</f>
        <v>4.0678439960859236E-2</v>
      </c>
      <c r="BW554" s="133">
        <f t="shared" ref="BW554" si="10237">O554/O560</f>
        <v>4.1405064768351034E-2</v>
      </c>
      <c r="BX554" s="128">
        <f t="shared" ref="BX554" si="10238">P554/P560</f>
        <v>2.3784061256790862E-2</v>
      </c>
      <c r="BY554" s="129">
        <f t="shared" ref="BY554" si="10239">Q554/Q560</f>
        <v>4.9026277744706186E-2</v>
      </c>
      <c r="BZ554" s="130">
        <f t="shared" ref="BZ554" si="10240">R554/R560</f>
        <v>3.2461183464351361E-2</v>
      </c>
      <c r="CA554" s="131">
        <f t="shared" ref="CA554" si="10241">S554/S560</f>
        <v>4.2178464794587853E-2</v>
      </c>
      <c r="CB554" s="128">
        <f t="shared" ref="CB554" si="10242">T554/T560</f>
        <v>2.459341531138437E-2</v>
      </c>
      <c r="CC554" s="129">
        <f t="shared" ref="CC554" si="10243">U554/U560</f>
        <v>3.3038065597318651E-2</v>
      </c>
      <c r="CD554" s="130">
        <f t="shared" ref="CD554" si="10244">V554/V560</f>
        <v>5.6236230819773511E-2</v>
      </c>
      <c r="CE554" s="131">
        <f t="shared" ref="CE554" si="10245">W554/W560</f>
        <v>3.0959023832733874E-2</v>
      </c>
      <c r="CF554" s="128">
        <f t="shared" ref="CF554" si="10246">X554/X560</f>
        <v>2.386783630939128E-2</v>
      </c>
      <c r="CG554" s="129">
        <f t="shared" ref="CG554" si="10247">Y554/Y560</f>
        <v>3.7380530973451329E-2</v>
      </c>
      <c r="CH554" s="130">
        <f t="shared" ref="CH554" si="10248">Z554/Z560</f>
        <v>3.097494922139472E-2</v>
      </c>
      <c r="CI554" s="128">
        <f t="shared" ref="CI554" si="10249">AA554/AA560</f>
        <v>3.8646905758569973E-2</v>
      </c>
      <c r="CJ554" s="134">
        <f t="shared" ref="CJ554" si="10250">AB554/AB560</f>
        <v>2.9455953486099574E-2</v>
      </c>
      <c r="CK554" s="135">
        <f t="shared" ref="CK554" si="10251">AC554/AC560</f>
        <v>3.8900410171267184E-2</v>
      </c>
    </row>
    <row r="555" spans="1:89" x14ac:dyDescent="0.2">
      <c r="A555" s="136" t="s">
        <v>35</v>
      </c>
      <c r="B555" s="192">
        <v>0</v>
      </c>
      <c r="C555" s="176">
        <v>394</v>
      </c>
      <c r="D555" s="177">
        <v>3</v>
      </c>
      <c r="E555" s="178">
        <v>280</v>
      </c>
      <c r="F555" s="175">
        <v>9</v>
      </c>
      <c r="G555" s="179">
        <v>633</v>
      </c>
      <c r="H555" s="177">
        <v>72</v>
      </c>
      <c r="I555" s="178">
        <v>789</v>
      </c>
      <c r="J555" s="175">
        <v>42</v>
      </c>
      <c r="K555" s="176">
        <v>40</v>
      </c>
      <c r="L555" s="177">
        <v>606</v>
      </c>
      <c r="M555" s="175">
        <v>76</v>
      </c>
      <c r="N555" s="180">
        <v>447</v>
      </c>
      <c r="O555" s="193">
        <v>214</v>
      </c>
      <c r="P555" s="175">
        <v>127</v>
      </c>
      <c r="Q555" s="176">
        <v>187</v>
      </c>
      <c r="R555" s="177">
        <v>150</v>
      </c>
      <c r="S555" s="178">
        <v>73</v>
      </c>
      <c r="T555" s="175">
        <v>24</v>
      </c>
      <c r="U555" s="179">
        <v>12</v>
      </c>
      <c r="V555" s="177">
        <v>151</v>
      </c>
      <c r="W555" s="194">
        <v>39</v>
      </c>
      <c r="X555" s="175">
        <v>43</v>
      </c>
      <c r="Y555" s="179">
        <v>15</v>
      </c>
      <c r="Z555" s="177">
        <v>42</v>
      </c>
      <c r="AA555" s="175">
        <v>33</v>
      </c>
      <c r="AB555" s="156">
        <f t="shared" si="9760"/>
        <v>1716</v>
      </c>
      <c r="AC555" s="157">
        <f t="shared" si="9761"/>
        <v>2785</v>
      </c>
      <c r="BI555" s="136" t="s">
        <v>35</v>
      </c>
      <c r="BJ555" s="128">
        <f>B555/B560</f>
        <v>0</v>
      </c>
      <c r="BK555" s="129">
        <f t="shared" ref="BK555" si="10252">C555/C560</f>
        <v>1.4590431047252259E-2</v>
      </c>
      <c r="BL555" s="130">
        <f t="shared" ref="BL555" si="10253">D555/D560</f>
        <v>2.1966756974445338E-4</v>
      </c>
      <c r="BM555" s="131">
        <f t="shared" ref="BM555" si="10254">E555/E560</f>
        <v>2.1866458414681766E-2</v>
      </c>
      <c r="BN555" s="128">
        <f t="shared" ref="BN555" si="10255">F555/F560</f>
        <v>3.3222591362126248E-4</v>
      </c>
      <c r="BO555" s="129">
        <f t="shared" ref="BO555" si="10256">G555/G560</f>
        <v>2.66515094101301E-2</v>
      </c>
      <c r="BP555" s="130">
        <f t="shared" ref="BP555" si="10257">H555/H560</f>
        <v>1.7885532591414945E-3</v>
      </c>
      <c r="BQ555" s="131">
        <f t="shared" ref="BQ555" si="10258">I555/I560</f>
        <v>1.8361647661158949E-2</v>
      </c>
      <c r="BR555" s="128">
        <f t="shared" ref="BR555" si="10259">J555/J560</f>
        <v>6.9272637308263234E-3</v>
      </c>
      <c r="BS555" s="129">
        <f t="shared" ref="BS555" si="10260">K555/K560</f>
        <v>5.7232794391186151E-3</v>
      </c>
      <c r="BT555" s="130">
        <f t="shared" ref="BT555" si="10261">L555/L560</f>
        <v>2.5033046926635823E-2</v>
      </c>
      <c r="BU555" s="128">
        <f t="shared" ref="BU555" si="10262">M555/M560</f>
        <v>3.2087819294912391E-3</v>
      </c>
      <c r="BV555" s="132">
        <f t="shared" ref="BV555" si="10263">N555/N560</f>
        <v>1.0414239783793858E-2</v>
      </c>
      <c r="BW555" s="133">
        <f t="shared" ref="BW555" si="10264">O555/O560</f>
        <v>4.9947485120784224E-3</v>
      </c>
      <c r="BX555" s="128">
        <f t="shared" ref="BX555" si="10265">P555/P560</f>
        <v>5.4326902511015098E-3</v>
      </c>
      <c r="BY555" s="129">
        <f t="shared" ref="BY555" si="10266">Q555/Q560</f>
        <v>7.9513564078578115E-3</v>
      </c>
      <c r="BZ555" s="130">
        <f t="shared" ref="BZ555" si="10267">R555/R560</f>
        <v>5.8664789393406075E-3</v>
      </c>
      <c r="CA555" s="131">
        <f t="shared" ref="CA555" si="10268">S555/S560</f>
        <v>2.7589856003628257E-3</v>
      </c>
      <c r="CB555" s="128">
        <f t="shared" ref="CB555" si="10269">T555/T560</f>
        <v>3.1733439111463705E-3</v>
      </c>
      <c r="CC555" s="129">
        <f t="shared" ref="CC555" si="10270">U555/U560</f>
        <v>1.4364376346660283E-3</v>
      </c>
      <c r="CD555" s="130">
        <f t="shared" ref="CD555" si="10271">V555/V560</f>
        <v>5.836199899509141E-3</v>
      </c>
      <c r="CE555" s="131">
        <f t="shared" ref="CE555" si="10272">W555/W560</f>
        <v>1.3109684359138122E-3</v>
      </c>
      <c r="CF555" s="128">
        <f t="shared" ref="CF555" si="10273">X555/X560</f>
        <v>1.9147704501937036E-3</v>
      </c>
      <c r="CG555" s="129">
        <f t="shared" ref="CG555" si="10274">Y555/Y560</f>
        <v>1.0619469026548673E-3</v>
      </c>
      <c r="CH555" s="130">
        <f t="shared" ref="CH555" si="10275">Z555/Z560</f>
        <v>1.015572105619499E-3</v>
      </c>
      <c r="CI555" s="128">
        <f t="shared" ref="CI555" si="10276">AA555/AA560</f>
        <v>7.466908021269374E-4</v>
      </c>
      <c r="CJ555" s="134">
        <f t="shared" ref="CJ555" si="10277">AB555/AB560</f>
        <v>5.2401426686861773E-3</v>
      </c>
      <c r="CK555" s="135">
        <f t="shared" ref="CK555" si="10278">AC555/AC560</f>
        <v>8.5311947654917002E-3</v>
      </c>
    </row>
    <row r="556" spans="1:89" x14ac:dyDescent="0.2">
      <c r="A556" s="145" t="s">
        <v>36</v>
      </c>
      <c r="B556" s="189">
        <v>0</v>
      </c>
      <c r="C556" s="183">
        <v>0</v>
      </c>
      <c r="D556" s="184">
        <v>0</v>
      </c>
      <c r="E556" s="185">
        <v>0</v>
      </c>
      <c r="F556" s="182">
        <v>0</v>
      </c>
      <c r="G556" s="186">
        <v>0</v>
      </c>
      <c r="H556" s="184">
        <v>0</v>
      </c>
      <c r="I556" s="185">
        <v>0</v>
      </c>
      <c r="J556" s="182">
        <v>0</v>
      </c>
      <c r="K556" s="186">
        <v>0</v>
      </c>
      <c r="L556" s="184">
        <v>0</v>
      </c>
      <c r="M556" s="182">
        <v>0</v>
      </c>
      <c r="N556" s="187">
        <v>0</v>
      </c>
      <c r="O556" s="190">
        <v>0</v>
      </c>
      <c r="P556" s="182">
        <v>0</v>
      </c>
      <c r="Q556" s="186">
        <v>0</v>
      </c>
      <c r="R556" s="184">
        <v>0</v>
      </c>
      <c r="S556" s="185">
        <v>0</v>
      </c>
      <c r="T556" s="182">
        <v>0</v>
      </c>
      <c r="U556" s="186">
        <v>0</v>
      </c>
      <c r="V556" s="184">
        <v>0</v>
      </c>
      <c r="W556" s="185">
        <v>0</v>
      </c>
      <c r="X556" s="182">
        <v>0</v>
      </c>
      <c r="Y556" s="186">
        <v>0</v>
      </c>
      <c r="Z556" s="184">
        <v>0</v>
      </c>
      <c r="AA556" s="182">
        <v>0</v>
      </c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89">SUM(B537:B559)</f>
        <v>27081</v>
      </c>
      <c r="C560" s="21">
        <f t="shared" si="10389"/>
        <v>27004</v>
      </c>
      <c r="D560" s="20">
        <f t="shared" si="10389"/>
        <v>13657</v>
      </c>
      <c r="E560" s="21">
        <f t="shared" si="10389"/>
        <v>12805</v>
      </c>
      <c r="F560" s="20">
        <f t="shared" si="10389"/>
        <v>27090</v>
      </c>
      <c r="G560" s="21">
        <f t="shared" si="10389"/>
        <v>23751</v>
      </c>
      <c r="H560" s="20">
        <f t="shared" si="10389"/>
        <v>40256</v>
      </c>
      <c r="I560" s="21">
        <f t="shared" si="10389"/>
        <v>42970</v>
      </c>
      <c r="J560" s="20">
        <f t="shared" si="10389"/>
        <v>6063</v>
      </c>
      <c r="K560" s="21">
        <f t="shared" si="10389"/>
        <v>6989</v>
      </c>
      <c r="L560" s="20">
        <f t="shared" si="10389"/>
        <v>24208</v>
      </c>
      <c r="M560" s="21">
        <f t="shared" si="10389"/>
        <v>23685</v>
      </c>
      <c r="N560" s="20">
        <f t="shared" si="10389"/>
        <v>42922</v>
      </c>
      <c r="O560" s="21">
        <f t="shared" si="10389"/>
        <v>42845</v>
      </c>
      <c r="P560" s="20">
        <f t="shared" si="10389"/>
        <v>23377</v>
      </c>
      <c r="Q560" s="21">
        <f t="shared" si="10389"/>
        <v>23518</v>
      </c>
      <c r="R560" s="20">
        <f t="shared" si="10389"/>
        <v>25569</v>
      </c>
      <c r="S560" s="21">
        <f t="shared" si="10389"/>
        <v>26459</v>
      </c>
      <c r="T560" s="20">
        <f t="shared" si="10389"/>
        <v>7563</v>
      </c>
      <c r="U560" s="21">
        <f t="shared" si="10389"/>
        <v>8354</v>
      </c>
      <c r="V560" s="20">
        <f t="shared" si="10389"/>
        <v>25873</v>
      </c>
      <c r="W560" s="21">
        <f t="shared" si="10389"/>
        <v>29749</v>
      </c>
      <c r="X560" s="20">
        <f t="shared" si="10389"/>
        <v>22457</v>
      </c>
      <c r="Y560" s="21">
        <f t="shared" si="10389"/>
        <v>14125</v>
      </c>
      <c r="Z560" s="20">
        <f t="shared" si="10389"/>
        <v>41356</v>
      </c>
      <c r="AA560" s="21">
        <f t="shared" si="10389"/>
        <v>44195</v>
      </c>
      <c r="AB560" s="160">
        <f t="shared" ref="AB560:AC560" si="10390">SUM(AB536:AB559)</f>
        <v>327472</v>
      </c>
      <c r="AC560" s="161">
        <f t="shared" si="10390"/>
        <v>326449</v>
      </c>
      <c r="BI560" s="229" t="s">
        <v>13</v>
      </c>
      <c r="BJ560" s="154">
        <f>SUM(BJ536:BJ559)</f>
        <v>1.0000000000000002</v>
      </c>
      <c r="BK560" s="155">
        <f t="shared" ref="BK560:CK560" si="10391">SUM(BK536:BK559)</f>
        <v>0.99999999999999989</v>
      </c>
      <c r="BL560" s="154">
        <f t="shared" si="10391"/>
        <v>1.0000000000000002</v>
      </c>
      <c r="BM560" s="155">
        <f t="shared" si="10391"/>
        <v>1</v>
      </c>
      <c r="BN560" s="154">
        <f t="shared" si="10391"/>
        <v>1</v>
      </c>
      <c r="BO560" s="155">
        <f t="shared" si="10391"/>
        <v>0.99999999999999978</v>
      </c>
      <c r="BP560" s="154">
        <f t="shared" si="10391"/>
        <v>1</v>
      </c>
      <c r="BQ560" s="155">
        <f t="shared" si="10391"/>
        <v>1</v>
      </c>
      <c r="BR560" s="154">
        <f t="shared" si="10391"/>
        <v>1.0000000000000002</v>
      </c>
      <c r="BS560" s="155">
        <f t="shared" si="10391"/>
        <v>1</v>
      </c>
      <c r="BT560" s="154">
        <f t="shared" si="10391"/>
        <v>0.99999999999999989</v>
      </c>
      <c r="BU560" s="155">
        <f t="shared" si="10391"/>
        <v>1</v>
      </c>
      <c r="BV560" s="154">
        <f t="shared" si="10391"/>
        <v>1</v>
      </c>
      <c r="BW560" s="155">
        <f t="shared" si="10391"/>
        <v>1</v>
      </c>
      <c r="BX560" s="154">
        <f t="shared" si="10391"/>
        <v>1</v>
      </c>
      <c r="BY560" s="155">
        <f t="shared" si="10391"/>
        <v>0.99999999999999989</v>
      </c>
      <c r="BZ560" s="154">
        <f t="shared" si="10391"/>
        <v>1</v>
      </c>
      <c r="CA560" s="155">
        <f t="shared" si="10391"/>
        <v>1</v>
      </c>
      <c r="CB560" s="154">
        <f t="shared" si="10391"/>
        <v>1</v>
      </c>
      <c r="CC560" s="155">
        <f t="shared" si="10391"/>
        <v>1</v>
      </c>
      <c r="CD560" s="154">
        <f t="shared" si="10391"/>
        <v>1</v>
      </c>
      <c r="CE560" s="155">
        <f t="shared" si="10391"/>
        <v>1.0000000000000002</v>
      </c>
      <c r="CF560" s="154">
        <f t="shared" si="10391"/>
        <v>1</v>
      </c>
      <c r="CG560" s="155">
        <f t="shared" si="10391"/>
        <v>1</v>
      </c>
      <c r="CH560" s="154">
        <f t="shared" si="10391"/>
        <v>0.99999999999999989</v>
      </c>
      <c r="CI560" s="155">
        <f t="shared" si="10391"/>
        <v>0.99999999999999989</v>
      </c>
      <c r="CJ560" s="154">
        <f t="shared" si="10391"/>
        <v>1</v>
      </c>
      <c r="CK560" s="155">
        <f t="shared" si="10391"/>
        <v>1.0000000000000002</v>
      </c>
    </row>
    <row r="561" spans="1:89" ht="13.5" thickTop="1" x14ac:dyDescent="0.2">
      <c r="A561" s="173"/>
    </row>
    <row r="563" spans="1:89" x14ac:dyDescent="0.2">
      <c r="A563" s="303">
        <f>+A532+1</f>
        <v>44853</v>
      </c>
      <c r="B563" s="303"/>
      <c r="C563" s="303"/>
      <c r="D563" s="303"/>
      <c r="BI563" s="308">
        <f>+BI501+2</f>
        <v>44853</v>
      </c>
      <c r="BJ563" s="308"/>
      <c r="BK563" s="308"/>
      <c r="BL563" s="308"/>
    </row>
    <row r="564" spans="1:89" ht="13.5" thickBot="1" x14ac:dyDescent="0.25">
      <c r="AE564" s="232" t="s">
        <v>84</v>
      </c>
    </row>
    <row r="565" spans="1:89" ht="14.25" thickTop="1" thickBot="1" x14ac:dyDescent="0.25">
      <c r="A565" s="299" t="s">
        <v>0</v>
      </c>
      <c r="B565" s="301" t="s">
        <v>1</v>
      </c>
      <c r="C565" s="302"/>
      <c r="D565" s="301" t="s">
        <v>2</v>
      </c>
      <c r="E565" s="302"/>
      <c r="F565" s="301" t="s">
        <v>3</v>
      </c>
      <c r="G565" s="302"/>
      <c r="H565" s="301" t="s">
        <v>4</v>
      </c>
      <c r="I565" s="302"/>
      <c r="J565" s="301" t="s">
        <v>5</v>
      </c>
      <c r="K565" s="302"/>
      <c r="L565" s="301" t="s">
        <v>6</v>
      </c>
      <c r="M565" s="302"/>
      <c r="N565" s="301" t="s">
        <v>7</v>
      </c>
      <c r="O565" s="302"/>
      <c r="P565" s="301" t="s">
        <v>8</v>
      </c>
      <c r="Q565" s="302"/>
      <c r="R565" s="301" t="s">
        <v>9</v>
      </c>
      <c r="S565" s="302"/>
      <c r="T565" s="301" t="s">
        <v>10</v>
      </c>
      <c r="U565" s="302"/>
      <c r="V565" s="301" t="s">
        <v>11</v>
      </c>
      <c r="W565" s="302"/>
      <c r="X565" s="301" t="s">
        <v>12</v>
      </c>
      <c r="Y565" s="302"/>
      <c r="Z565" s="304" t="s">
        <v>40</v>
      </c>
      <c r="AA565" s="305"/>
      <c r="AB565" s="306" t="s">
        <v>41</v>
      </c>
      <c r="AC565" s="307"/>
      <c r="AE565" s="299" t="s">
        <v>0</v>
      </c>
      <c r="AF565" s="301" t="s">
        <v>1</v>
      </c>
      <c r="AG565" s="302"/>
      <c r="AH565" s="301" t="s">
        <v>2</v>
      </c>
      <c r="AI565" s="302"/>
      <c r="AJ565" s="301" t="s">
        <v>3</v>
      </c>
      <c r="AK565" s="302"/>
      <c r="AL565" s="301" t="s">
        <v>4</v>
      </c>
      <c r="AM565" s="302"/>
      <c r="AN565" s="301" t="s">
        <v>5</v>
      </c>
      <c r="AO565" s="302"/>
      <c r="AP565" s="301" t="s">
        <v>6</v>
      </c>
      <c r="AQ565" s="302"/>
      <c r="AR565" s="301" t="s">
        <v>7</v>
      </c>
      <c r="AS565" s="302"/>
      <c r="AT565" s="301" t="s">
        <v>8</v>
      </c>
      <c r="AU565" s="302"/>
      <c r="AV565" s="301" t="s">
        <v>9</v>
      </c>
      <c r="AW565" s="302"/>
      <c r="AX565" s="301" t="s">
        <v>10</v>
      </c>
      <c r="AY565" s="302"/>
      <c r="AZ565" s="301" t="s">
        <v>11</v>
      </c>
      <c r="BA565" s="302"/>
      <c r="BB565" s="301" t="s">
        <v>12</v>
      </c>
      <c r="BC565" s="302"/>
      <c r="BD565" s="304" t="s">
        <v>40</v>
      </c>
      <c r="BE565" s="305"/>
      <c r="BF565" s="306" t="s">
        <v>41</v>
      </c>
      <c r="BG565" s="307"/>
      <c r="BI565" s="299" t="s">
        <v>0</v>
      </c>
      <c r="BJ565" s="301" t="s">
        <v>1</v>
      </c>
      <c r="BK565" s="302"/>
      <c r="BL565" s="301" t="s">
        <v>2</v>
      </c>
      <c r="BM565" s="302"/>
      <c r="BN565" s="301" t="s">
        <v>3</v>
      </c>
      <c r="BO565" s="302"/>
      <c r="BP565" s="301" t="s">
        <v>4</v>
      </c>
      <c r="BQ565" s="302"/>
      <c r="BR565" s="301" t="s">
        <v>5</v>
      </c>
      <c r="BS565" s="302"/>
      <c r="BT565" s="301" t="s">
        <v>6</v>
      </c>
      <c r="BU565" s="302"/>
      <c r="BV565" s="301" t="s">
        <v>7</v>
      </c>
      <c r="BW565" s="302"/>
      <c r="BX565" s="301" t="s">
        <v>8</v>
      </c>
      <c r="BY565" s="302"/>
      <c r="BZ565" s="301" t="s">
        <v>9</v>
      </c>
      <c r="CA565" s="302"/>
      <c r="CB565" s="301" t="s">
        <v>10</v>
      </c>
      <c r="CC565" s="302"/>
      <c r="CD565" s="301" t="s">
        <v>11</v>
      </c>
      <c r="CE565" s="302"/>
      <c r="CF565" s="301" t="s">
        <v>12</v>
      </c>
      <c r="CG565" s="302"/>
      <c r="CH565" s="304" t="s">
        <v>40</v>
      </c>
      <c r="CI565" s="305"/>
      <c r="CJ565" s="301" t="s">
        <v>41</v>
      </c>
      <c r="CK565" s="302"/>
    </row>
    <row r="566" spans="1:89" ht="15" thickTop="1" thickBot="1" x14ac:dyDescent="0.3">
      <c r="A566" s="300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0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0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3384</v>
      </c>
      <c r="AG567" s="172">
        <f t="shared" ref="AG567:AV569" si="10392">SUMIF($A$9:$A$32,$AE567,C$567:C$590)</f>
        <v>1242</v>
      </c>
      <c r="AH567" s="126">
        <f t="shared" si="10392"/>
        <v>1372</v>
      </c>
      <c r="AI567" s="166">
        <f t="shared" si="10392"/>
        <v>1196</v>
      </c>
      <c r="AJ567" s="125">
        <f t="shared" si="10392"/>
        <v>3346</v>
      </c>
      <c r="AK567" s="127">
        <f t="shared" si="10392"/>
        <v>1482</v>
      </c>
      <c r="AL567" s="126">
        <f t="shared" si="10392"/>
        <v>4241</v>
      </c>
      <c r="AM567" s="166">
        <f t="shared" si="10392"/>
        <v>2486</v>
      </c>
      <c r="AN567" s="125">
        <f t="shared" si="10392"/>
        <v>260</v>
      </c>
      <c r="AO567" s="127">
        <f t="shared" si="10392"/>
        <v>1115</v>
      </c>
      <c r="AP567" s="126">
        <f t="shared" si="10392"/>
        <v>1299</v>
      </c>
      <c r="AQ567" s="125">
        <f t="shared" si="10392"/>
        <v>3771</v>
      </c>
      <c r="AR567" s="165">
        <f t="shared" si="10392"/>
        <v>3192</v>
      </c>
      <c r="AS567" s="167">
        <f t="shared" si="10392"/>
        <v>4575</v>
      </c>
      <c r="AT567" s="125">
        <f t="shared" si="10392"/>
        <v>2431</v>
      </c>
      <c r="AU567" s="127">
        <f t="shared" si="10392"/>
        <v>2487</v>
      </c>
      <c r="AV567" s="126">
        <f t="shared" si="10392"/>
        <v>2621</v>
      </c>
      <c r="AW567" s="166">
        <f t="shared" ref="AW567:BE569" si="10393">SUMIF($A$9:$A$32,$AE567,S$567:S$590)</f>
        <v>2055</v>
      </c>
      <c r="AX567" s="125">
        <f t="shared" si="10393"/>
        <v>416</v>
      </c>
      <c r="AY567" s="127">
        <f t="shared" si="10393"/>
        <v>1688</v>
      </c>
      <c r="AZ567" s="126">
        <f t="shared" si="10393"/>
        <v>1268</v>
      </c>
      <c r="BA567" s="166">
        <f t="shared" si="10393"/>
        <v>3390</v>
      </c>
      <c r="BB567" s="125">
        <f t="shared" si="10393"/>
        <v>2144</v>
      </c>
      <c r="BC567" s="127">
        <f t="shared" si="10393"/>
        <v>2006</v>
      </c>
      <c r="BD567" s="170">
        <f t="shared" si="10393"/>
        <v>3986</v>
      </c>
      <c r="BE567" s="171">
        <f t="shared" si="10393"/>
        <v>2952</v>
      </c>
      <c r="BF567" s="156">
        <f>AF567+AH567+AJ567+AL567+AN567+AP567+AR567+AT567+AV567+AX567+AZ567+BB567+BD567</f>
        <v>29960</v>
      </c>
      <c r="BG567" s="157">
        <f>AG567+AI567+AK567+AM567+AO567+AQ567+AS567+AU567+AW567+AY567+BA567+BC567+BE567</f>
        <v>30445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75">
        <v>307</v>
      </c>
      <c r="C568" s="176">
        <v>0</v>
      </c>
      <c r="D568" s="177">
        <v>254</v>
      </c>
      <c r="E568" s="178">
        <v>3</v>
      </c>
      <c r="F568" s="175">
        <v>545</v>
      </c>
      <c r="G568" s="179">
        <v>10</v>
      </c>
      <c r="H568" s="177">
        <v>475</v>
      </c>
      <c r="I568" s="178">
        <v>54</v>
      </c>
      <c r="J568" s="175">
        <v>6</v>
      </c>
      <c r="K568" s="179">
        <v>28</v>
      </c>
      <c r="L568" s="177">
        <v>71</v>
      </c>
      <c r="M568" s="175">
        <v>86</v>
      </c>
      <c r="N568" s="180">
        <v>234</v>
      </c>
      <c r="O568" s="181">
        <v>167</v>
      </c>
      <c r="P568" s="175">
        <v>81</v>
      </c>
      <c r="Q568" s="179">
        <v>70</v>
      </c>
      <c r="R568" s="177">
        <v>27</v>
      </c>
      <c r="S568" s="178">
        <v>105</v>
      </c>
      <c r="T568" s="175">
        <v>0</v>
      </c>
      <c r="U568" s="179">
        <v>27</v>
      </c>
      <c r="V568" s="177">
        <v>16</v>
      </c>
      <c r="W568" s="178">
        <v>38</v>
      </c>
      <c r="X568" s="175">
        <v>4</v>
      </c>
      <c r="Y568" s="179">
        <v>0</v>
      </c>
      <c r="Z568" s="177">
        <v>0</v>
      </c>
      <c r="AA568" s="175">
        <v>0</v>
      </c>
      <c r="AB568" s="156">
        <f t="shared" ref="AB568:AB587" si="10421">B568+D568+F568+H568+J568+L568+N568+P568+R568+T568+V568+X568+Z568</f>
        <v>2020</v>
      </c>
      <c r="AC568" s="157">
        <f t="shared" ref="AC568:AC587" si="10422">C568+E568+G568+I568+K568+M568+O568+Q568+S568+U568+W568+Y568+AA568</f>
        <v>588</v>
      </c>
      <c r="AE568" s="237" t="str">
        <f>$AE$10</f>
        <v>08:00 - 08:59</v>
      </c>
      <c r="AF568" s="125">
        <f>SUMIF($A$9:$A$32,$AE568,B$567:B$590)</f>
        <v>2606</v>
      </c>
      <c r="AG568" s="176">
        <f t="shared" si="10392"/>
        <v>1097</v>
      </c>
      <c r="AH568" s="177">
        <f t="shared" si="10392"/>
        <v>1142</v>
      </c>
      <c r="AI568" s="178">
        <f t="shared" si="10392"/>
        <v>913</v>
      </c>
      <c r="AJ568" s="238">
        <f t="shared" si="10392"/>
        <v>2306</v>
      </c>
      <c r="AK568" s="179">
        <f t="shared" si="10392"/>
        <v>1125</v>
      </c>
      <c r="AL568" s="177">
        <f t="shared" si="10392"/>
        <v>3367</v>
      </c>
      <c r="AM568" s="178">
        <f t="shared" si="10392"/>
        <v>2236</v>
      </c>
      <c r="AN568" s="238">
        <f t="shared" si="10392"/>
        <v>195</v>
      </c>
      <c r="AO568" s="179">
        <f t="shared" si="10392"/>
        <v>850</v>
      </c>
      <c r="AP568" s="177">
        <f t="shared" si="10392"/>
        <v>1028</v>
      </c>
      <c r="AQ568" s="238">
        <f t="shared" si="10392"/>
        <v>3271</v>
      </c>
      <c r="AR568" s="180">
        <f t="shared" si="10392"/>
        <v>2442</v>
      </c>
      <c r="AS568" s="181">
        <f t="shared" si="10392"/>
        <v>4165</v>
      </c>
      <c r="AT568" s="238">
        <f t="shared" si="10392"/>
        <v>1863</v>
      </c>
      <c r="AU568" s="179">
        <f t="shared" si="10392"/>
        <v>1990</v>
      </c>
      <c r="AV568" s="177">
        <f t="shared" si="10392"/>
        <v>2189</v>
      </c>
      <c r="AW568" s="178">
        <f t="shared" si="10393"/>
        <v>1633</v>
      </c>
      <c r="AX568" s="238">
        <f t="shared" si="10393"/>
        <v>273</v>
      </c>
      <c r="AY568" s="179">
        <f t="shared" si="10393"/>
        <v>1190</v>
      </c>
      <c r="AZ568" s="177">
        <f t="shared" si="10393"/>
        <v>867</v>
      </c>
      <c r="BA568" s="178">
        <f t="shared" si="10393"/>
        <v>2558</v>
      </c>
      <c r="BB568" s="238">
        <f t="shared" si="10393"/>
        <v>1558</v>
      </c>
      <c r="BC568" s="179">
        <f t="shared" si="10393"/>
        <v>1560</v>
      </c>
      <c r="BD568" s="177">
        <f t="shared" si="10393"/>
        <v>3392</v>
      </c>
      <c r="BE568" s="238">
        <f t="shared" si="10393"/>
        <v>2292</v>
      </c>
      <c r="BF568" s="158">
        <f>SUM(AF568,AH568,AJ568,AL568,AN568,AP568,AR568,AT568,AV568,AX568,AZ568,BB568,BD568)</f>
        <v>23228</v>
      </c>
      <c r="BG568" s="159">
        <f>SUM(AG568,AI568,AK568,AM568,AO568,AQ568,AS568,AU568,AW568,AY568,BA568,BC568,BE568)</f>
        <v>24880</v>
      </c>
      <c r="BI568" s="136" t="s">
        <v>17</v>
      </c>
      <c r="BJ568" s="128">
        <f>B568/B591</f>
        <v>1.1535282182310062E-2</v>
      </c>
      <c r="BK568" s="129">
        <f t="shared" ref="BK568" si="10423">C568/C591</f>
        <v>0</v>
      </c>
      <c r="BL568" s="130">
        <f t="shared" ref="BL568" si="10424">D568/D591</f>
        <v>1.8932617769827072E-2</v>
      </c>
      <c r="BM568" s="131">
        <f t="shared" ref="BM568" si="10425">E568/E591</f>
        <v>2.3248605083694979E-4</v>
      </c>
      <c r="BN568" s="128">
        <f t="shared" ref="BN568" si="10426">F568/F591</f>
        <v>2.056526168823818E-2</v>
      </c>
      <c r="BO568" s="129">
        <f t="shared" ref="BO568" si="10427">G568/G591</f>
        <v>4.184625685232456E-4</v>
      </c>
      <c r="BP568" s="130">
        <f t="shared" ref="BP568" si="10428">H568/H591</f>
        <v>1.1881832053430722E-2</v>
      </c>
      <c r="BQ568" s="131">
        <f t="shared" ref="BQ568" si="10429">I568/I591</f>
        <v>1.2357544967733078E-3</v>
      </c>
      <c r="BR568" s="128">
        <f t="shared" ref="BR568" si="10430">J568/J591</f>
        <v>1.00150225338007E-3</v>
      </c>
      <c r="BS568" s="129">
        <f t="shared" ref="BS568" si="10431">K568/K591</f>
        <v>4.1456914421083802E-3</v>
      </c>
      <c r="BT568" s="130">
        <f t="shared" ref="BT568" si="10432">L568/L591</f>
        <v>2.8718197629737491E-3</v>
      </c>
      <c r="BU568" s="128">
        <f t="shared" ref="BU568" si="10433">M568/M591</f>
        <v>3.5547472409374614E-3</v>
      </c>
      <c r="BV568" s="132">
        <f t="shared" ref="BV568" si="10434">N568/N591</f>
        <v>5.419426559822132E-3</v>
      </c>
      <c r="BW568" s="133">
        <f t="shared" ref="BW568" si="10435">O568/O591</f>
        <v>3.9039670851158332E-3</v>
      </c>
      <c r="BX568" s="128">
        <f t="shared" ref="BX568" si="10436">P568/P591</f>
        <v>3.3660239361702126E-3</v>
      </c>
      <c r="BY568" s="129">
        <f t="shared" ref="BY568" si="10437">Q568/Q591</f>
        <v>2.9341493062832714E-3</v>
      </c>
      <c r="BZ568" s="130">
        <f t="shared" ref="BZ568" si="10438">R568/R591</f>
        <v>1.0335323840146991E-3</v>
      </c>
      <c r="CA568" s="131">
        <f t="shared" ref="CA568" si="10439">S568/S591</f>
        <v>3.9245000934404785E-3</v>
      </c>
      <c r="CB568" s="128">
        <f t="shared" ref="CB568" si="10440">T568/T591</f>
        <v>0</v>
      </c>
      <c r="CC568" s="129">
        <f t="shared" ref="CC568" si="10441">U568/U591</f>
        <v>3.2652074011367757E-3</v>
      </c>
      <c r="CD568" s="130">
        <f t="shared" ref="CD568" si="10442">V568/V591</f>
        <v>6.0297719992462783E-4</v>
      </c>
      <c r="CE568" s="131">
        <f t="shared" ref="CE568" si="10443">W568/W591</f>
        <v>1.2912433314077949E-3</v>
      </c>
      <c r="CF568" s="128">
        <f t="shared" ref="CF568" si="10444">X568/X591</f>
        <v>1.7686593562079943E-4</v>
      </c>
      <c r="CG568" s="129">
        <f t="shared" ref="CG568" si="10445">Y568/Y591</f>
        <v>0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6.1328831837557532E-3</v>
      </c>
      <c r="CK568" s="135">
        <f t="shared" ref="CK568" si="10449">AC568/AC591</f>
        <v>1.7901614189769289E-3</v>
      </c>
    </row>
    <row r="569" spans="1:89" ht="13.5" thickBot="1" x14ac:dyDescent="0.25">
      <c r="A569" s="145" t="s">
        <v>18</v>
      </c>
      <c r="B569" s="182">
        <v>1576</v>
      </c>
      <c r="C569" s="183">
        <v>271</v>
      </c>
      <c r="D569" s="184">
        <v>922</v>
      </c>
      <c r="E569" s="185">
        <v>221</v>
      </c>
      <c r="F569" s="182">
        <v>2292</v>
      </c>
      <c r="G569" s="186">
        <v>470</v>
      </c>
      <c r="H569" s="184">
        <v>2133</v>
      </c>
      <c r="I569" s="185">
        <v>858</v>
      </c>
      <c r="J569" s="182">
        <v>73</v>
      </c>
      <c r="K569" s="186">
        <v>287</v>
      </c>
      <c r="L569" s="184">
        <v>667</v>
      </c>
      <c r="M569" s="182">
        <v>1083</v>
      </c>
      <c r="N569" s="187">
        <v>1820</v>
      </c>
      <c r="O569" s="188">
        <v>2088</v>
      </c>
      <c r="P569" s="182">
        <v>874</v>
      </c>
      <c r="Q569" s="186">
        <v>976</v>
      </c>
      <c r="R569" s="184">
        <v>1035</v>
      </c>
      <c r="S569" s="185">
        <v>1041</v>
      </c>
      <c r="T569" s="182">
        <v>165</v>
      </c>
      <c r="U569" s="186">
        <v>446</v>
      </c>
      <c r="V569" s="184">
        <v>750</v>
      </c>
      <c r="W569" s="185">
        <v>1238</v>
      </c>
      <c r="X569" s="182">
        <v>864</v>
      </c>
      <c r="Y569" s="186">
        <v>715</v>
      </c>
      <c r="Z569" s="184">
        <v>1735</v>
      </c>
      <c r="AA569" s="182">
        <v>1310</v>
      </c>
      <c r="AB569" s="156">
        <f t="shared" si="10421"/>
        <v>14906</v>
      </c>
      <c r="AC569" s="157">
        <f t="shared" si="10422"/>
        <v>11004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5.9216953483129178E-2</v>
      </c>
      <c r="BK569" s="129">
        <f t="shared" ref="BK569" si="10450">C569/C591</f>
        <v>9.9859974942884521E-3</v>
      </c>
      <c r="BL569" s="130">
        <f t="shared" ref="BL569" si="10451">D569/D591</f>
        <v>6.8723911747167563E-2</v>
      </c>
      <c r="BM569" s="131">
        <f t="shared" ref="BM569" si="10452">E569/E591</f>
        <v>1.71264724116553E-2</v>
      </c>
      <c r="BN569" s="128">
        <f t="shared" ref="BN569" si="10453">F569/F591</f>
        <v>8.6487302365948454E-2</v>
      </c>
      <c r="BO569" s="129">
        <f t="shared" ref="BO569" si="10454">G569/G591</f>
        <v>1.9667740720592543E-2</v>
      </c>
      <c r="BP569" s="130">
        <f t="shared" ref="BP569" si="10455">H569/H591</f>
        <v>5.3355679515721538E-2</v>
      </c>
      <c r="BQ569" s="131">
        <f t="shared" ref="BQ569" si="10456">I569/I591</f>
        <v>1.9634765893175889E-2</v>
      </c>
      <c r="BR569" s="128">
        <f t="shared" ref="BR569" si="10457">J569/J591</f>
        <v>1.2184944082790854E-2</v>
      </c>
      <c r="BS569" s="129">
        <f t="shared" ref="BS569" si="10458">K569/K591</f>
        <v>4.24933372816109E-2</v>
      </c>
      <c r="BT569" s="130">
        <f t="shared" ref="BT569" si="10459">L569/L591</f>
        <v>2.6978926505682968E-2</v>
      </c>
      <c r="BU569" s="128">
        <f t="shared" ref="BU569" si="10460">M569/M591</f>
        <v>4.4765014673665934E-2</v>
      </c>
      <c r="BV569" s="132">
        <f t="shared" ref="BV569" si="10461">N569/N591</f>
        <v>4.2151095465283249E-2</v>
      </c>
      <c r="BW569" s="133">
        <f t="shared" ref="BW569" si="10462">O569/O591</f>
        <v>4.8811277088154852E-2</v>
      </c>
      <c r="BX569" s="128">
        <f t="shared" ref="BX569" si="10463">P569/P591</f>
        <v>3.6319813829787231E-2</v>
      </c>
      <c r="BY569" s="129">
        <f t="shared" ref="BY569" si="10464">Q569/Q591</f>
        <v>4.0910424613321041E-2</v>
      </c>
      <c r="BZ569" s="130">
        <f t="shared" ref="BZ569" si="10465">R569/R591</f>
        <v>3.9618741387230136E-2</v>
      </c>
      <c r="CA569" s="131">
        <f t="shared" ref="CA569" si="10466">S569/S591</f>
        <v>3.8908615212109886E-2</v>
      </c>
      <c r="CB569" s="128">
        <f t="shared" ref="CB569" si="10467">T569/T591</f>
        <v>2.0807061790668348E-2</v>
      </c>
      <c r="CC569" s="129">
        <f t="shared" ref="CC569" si="10468">U569/U591</f>
        <v>5.3936388922481558E-2</v>
      </c>
      <c r="CD569" s="130">
        <f t="shared" ref="CD569" si="10469">V569/V591</f>
        <v>2.826455624646693E-2</v>
      </c>
      <c r="CE569" s="131">
        <f t="shared" ref="CE569" si="10470">W569/W591</f>
        <v>4.2067348533759215E-2</v>
      </c>
      <c r="CF569" s="128">
        <f t="shared" ref="CF569" si="10471">X569/X591</f>
        <v>3.8203042094092678E-2</v>
      </c>
      <c r="CG569" s="129">
        <f t="shared" ref="CG569" si="10472">Y569/Y591</f>
        <v>5.1710421638822592E-2</v>
      </c>
      <c r="CH569" s="130">
        <f t="shared" ref="CH569" si="10473">Z569/Z591</f>
        <v>4.1603721554804213E-2</v>
      </c>
      <c r="CI569" s="128">
        <f t="shared" ref="CI569" si="10474">AA569/AA591</f>
        <v>2.9134418646027935E-2</v>
      </c>
      <c r="CJ569" s="134">
        <f t="shared" ref="CJ569" si="10475">AB569/AB591</f>
        <v>4.5255820166862998E-2</v>
      </c>
      <c r="CK569" s="135">
        <f t="shared" ref="CK569" si="10476">AC569/AC591</f>
        <v>3.3501592269425381E-2</v>
      </c>
    </row>
    <row r="570" spans="1:89" ht="14.25" thickTop="1" thickBot="1" x14ac:dyDescent="0.25">
      <c r="A570" s="136" t="s">
        <v>19</v>
      </c>
      <c r="B570" s="175">
        <v>2953</v>
      </c>
      <c r="C570" s="176">
        <v>1230</v>
      </c>
      <c r="D570" s="177">
        <v>1395</v>
      </c>
      <c r="E570" s="178">
        <v>743</v>
      </c>
      <c r="F570" s="175">
        <v>2720</v>
      </c>
      <c r="G570" s="179">
        <v>1433</v>
      </c>
      <c r="H570" s="177">
        <v>3363</v>
      </c>
      <c r="I570" s="178">
        <v>2211</v>
      </c>
      <c r="J570" s="175">
        <v>194</v>
      </c>
      <c r="K570" s="179">
        <v>692</v>
      </c>
      <c r="L570" s="177">
        <v>1243</v>
      </c>
      <c r="M570" s="175">
        <v>2238</v>
      </c>
      <c r="N570" s="180">
        <v>3154</v>
      </c>
      <c r="O570" s="181">
        <v>3731</v>
      </c>
      <c r="P570" s="175">
        <v>1975</v>
      </c>
      <c r="Q570" s="179">
        <v>1911</v>
      </c>
      <c r="R570" s="177">
        <v>2264</v>
      </c>
      <c r="S570" s="178">
        <v>1701</v>
      </c>
      <c r="T570" s="175">
        <v>346</v>
      </c>
      <c r="U570" s="179">
        <v>1060</v>
      </c>
      <c r="V570" s="177">
        <v>1383</v>
      </c>
      <c r="W570" s="178">
        <v>2614</v>
      </c>
      <c r="X570" s="175">
        <v>1855</v>
      </c>
      <c r="Y570" s="179">
        <v>1369</v>
      </c>
      <c r="Z570" s="177">
        <v>3471</v>
      </c>
      <c r="AA570" s="175">
        <v>2375</v>
      </c>
      <c r="AB570" s="156">
        <f t="shared" si="10421"/>
        <v>26316</v>
      </c>
      <c r="AC570" s="157">
        <f t="shared" si="10422"/>
        <v>23308</v>
      </c>
      <c r="AE570" s="229" t="s">
        <v>13</v>
      </c>
      <c r="AF570" s="20">
        <f t="shared" ref="AF570:BG570" si="10477">SUM(AF567:AF569)</f>
        <v>5990</v>
      </c>
      <c r="AG570" s="21">
        <f t="shared" si="10477"/>
        <v>2339</v>
      </c>
      <c r="AH570" s="20">
        <f t="shared" si="10477"/>
        <v>2514</v>
      </c>
      <c r="AI570" s="21">
        <f t="shared" si="10477"/>
        <v>2109</v>
      </c>
      <c r="AJ570" s="20">
        <f t="shared" si="10477"/>
        <v>5652</v>
      </c>
      <c r="AK570" s="21">
        <f t="shared" si="10477"/>
        <v>2607</v>
      </c>
      <c r="AL570" s="20">
        <f t="shared" si="10477"/>
        <v>7608</v>
      </c>
      <c r="AM570" s="21">
        <f t="shared" si="10477"/>
        <v>4722</v>
      </c>
      <c r="AN570" s="20">
        <f t="shared" si="10477"/>
        <v>455</v>
      </c>
      <c r="AO570" s="21">
        <f t="shared" si="10477"/>
        <v>1965</v>
      </c>
      <c r="AP570" s="20">
        <f t="shared" si="10477"/>
        <v>2327</v>
      </c>
      <c r="AQ570" s="21">
        <f t="shared" si="10477"/>
        <v>7042</v>
      </c>
      <c r="AR570" s="20">
        <f t="shared" si="10477"/>
        <v>5634</v>
      </c>
      <c r="AS570" s="21">
        <f t="shared" si="10477"/>
        <v>8740</v>
      </c>
      <c r="AT570" s="20">
        <f t="shared" si="10477"/>
        <v>4294</v>
      </c>
      <c r="AU570" s="21">
        <f t="shared" si="10477"/>
        <v>4477</v>
      </c>
      <c r="AV570" s="20">
        <f t="shared" si="10477"/>
        <v>4810</v>
      </c>
      <c r="AW570" s="21">
        <f t="shared" si="10477"/>
        <v>3688</v>
      </c>
      <c r="AX570" s="20">
        <f t="shared" si="10477"/>
        <v>689</v>
      </c>
      <c r="AY570" s="21">
        <f t="shared" si="10477"/>
        <v>2878</v>
      </c>
      <c r="AZ570" s="20">
        <f t="shared" si="10477"/>
        <v>2135</v>
      </c>
      <c r="BA570" s="21">
        <f t="shared" si="10477"/>
        <v>5948</v>
      </c>
      <c r="BB570" s="20">
        <f t="shared" si="10477"/>
        <v>3702</v>
      </c>
      <c r="BC570" s="21">
        <f t="shared" si="10477"/>
        <v>3566</v>
      </c>
      <c r="BD570" s="20">
        <f t="shared" si="10477"/>
        <v>7378</v>
      </c>
      <c r="BE570" s="21">
        <f t="shared" si="10477"/>
        <v>5244</v>
      </c>
      <c r="BF570" s="160">
        <f t="shared" si="10477"/>
        <v>53188</v>
      </c>
      <c r="BG570" s="161">
        <f t="shared" si="10477"/>
        <v>55325</v>
      </c>
      <c r="BI570" s="136" t="s">
        <v>19</v>
      </c>
      <c r="BJ570" s="128">
        <f>B570/B591</f>
        <v>0.11095663936274142</v>
      </c>
      <c r="BK570" s="129">
        <f t="shared" ref="BK570" si="10478">C570/C591</f>
        <v>4.5323900066327659E-2</v>
      </c>
      <c r="BL570" s="130">
        <f t="shared" ref="BL570" si="10479">D570/D591</f>
        <v>0.10398032200357782</v>
      </c>
      <c r="BM570" s="131">
        <f t="shared" ref="BM570" si="10480">E570/E591</f>
        <v>5.7579045257284564E-2</v>
      </c>
      <c r="BN570" s="128">
        <f t="shared" ref="BN570" si="10481">F570/F591</f>
        <v>0.10263763631561074</v>
      </c>
      <c r="BO570" s="129">
        <f t="shared" ref="BO570" si="10482">G570/G591</f>
        <v>5.9965686069381095E-2</v>
      </c>
      <c r="BP570" s="130">
        <f t="shared" ref="BP570" si="10483">H570/H591</f>
        <v>8.4123370938289518E-2</v>
      </c>
      <c r="BQ570" s="131">
        <f t="shared" ref="BQ570" si="10484">I570/I591</f>
        <v>5.0597281340107096E-2</v>
      </c>
      <c r="BR570" s="128">
        <f t="shared" ref="BR570" si="10485">J570/J591</f>
        <v>3.2381906192622267E-2</v>
      </c>
      <c r="BS570" s="129">
        <f t="shared" ref="BS570" si="10486">K570/K591</f>
        <v>0.10245780278353568</v>
      </c>
      <c r="BT570" s="130">
        <f t="shared" ref="BT570" si="10487">L570/L591</f>
        <v>5.0277069934878453E-2</v>
      </c>
      <c r="BU570" s="128">
        <f t="shared" ref="BU570" si="10488">M570/M591</f>
        <v>9.250609680486091E-2</v>
      </c>
      <c r="BV570" s="132">
        <f t="shared" ref="BV570" si="10489">N570/N591</f>
        <v>7.3046458844782058E-2</v>
      </c>
      <c r="BW570" s="133">
        <f t="shared" ref="BW570" si="10490">O570/O591</f>
        <v>8.7219767632138762E-2</v>
      </c>
      <c r="BX570" s="128">
        <f t="shared" ref="BX570" si="10491">P570/P591</f>
        <v>8.2072805851063829E-2</v>
      </c>
      <c r="BY570" s="129">
        <f t="shared" ref="BY570" si="10492">Q570/Q591</f>
        <v>8.0102276061533306E-2</v>
      </c>
      <c r="BZ570" s="130">
        <f t="shared" ref="BZ570" si="10493">R570/R591</f>
        <v>8.666360434849181E-2</v>
      </c>
      <c r="CA570" s="131">
        <f t="shared" ref="CA570" si="10494">S570/S591</f>
        <v>6.3576901513735753E-2</v>
      </c>
      <c r="CB570" s="128">
        <f t="shared" ref="CB570" si="10495">T570/T591</f>
        <v>4.3631778058007567E-2</v>
      </c>
      <c r="CC570" s="129">
        <f t="shared" ref="CC570" si="10496">U570/U591</f>
        <v>0.12818962389648084</v>
      </c>
      <c r="CD570" s="130">
        <f t="shared" ref="CD570" si="10497">V570/V591</f>
        <v>5.2119841718485022E-2</v>
      </c>
      <c r="CE570" s="131">
        <f t="shared" ref="CE570" si="10498">W570/W591</f>
        <v>8.8823949165788854E-2</v>
      </c>
      <c r="CF570" s="128">
        <f t="shared" ref="CF570" si="10499">X570/X591</f>
        <v>8.2021577644145735E-2</v>
      </c>
      <c r="CG570" s="129">
        <f t="shared" ref="CG570" si="10500">Y570/Y591</f>
        <v>9.900918492803934E-2</v>
      </c>
      <c r="CH570" s="130">
        <f t="shared" ref="CH570" si="10501">Z570/Z591</f>
        <v>8.323142219984174E-2</v>
      </c>
      <c r="CI570" s="128">
        <f t="shared" ref="CI570" si="10502">AA570/AA591</f>
        <v>5.2820033804821635E-2</v>
      </c>
      <c r="CJ570" s="134">
        <f t="shared" ref="CJ570" si="10503">AB570/AB591</f>
        <v>7.9897501912730901E-2</v>
      </c>
      <c r="CK570" s="135">
        <f t="shared" ref="CK570" si="10504">AC570/AC591</f>
        <v>7.0961024410738538E-2</v>
      </c>
    </row>
    <row r="571" spans="1:89" ht="13.5" thickTop="1" x14ac:dyDescent="0.2">
      <c r="A571" s="145" t="s">
        <v>20</v>
      </c>
      <c r="B571" s="182">
        <v>3384</v>
      </c>
      <c r="C571" s="183">
        <v>1242</v>
      </c>
      <c r="D571" s="184">
        <v>1372</v>
      </c>
      <c r="E571" s="185">
        <v>1196</v>
      </c>
      <c r="F571" s="182">
        <v>3346</v>
      </c>
      <c r="G571" s="186">
        <v>1482</v>
      </c>
      <c r="H571" s="184">
        <v>4241</v>
      </c>
      <c r="I571" s="185">
        <v>2486</v>
      </c>
      <c r="J571" s="182">
        <v>260</v>
      </c>
      <c r="K571" s="186">
        <v>1115</v>
      </c>
      <c r="L571" s="184">
        <v>1299</v>
      </c>
      <c r="M571" s="182">
        <v>3771</v>
      </c>
      <c r="N571" s="187">
        <v>3192</v>
      </c>
      <c r="O571" s="188">
        <v>4575</v>
      </c>
      <c r="P571" s="182">
        <v>2431</v>
      </c>
      <c r="Q571" s="186">
        <v>2487</v>
      </c>
      <c r="R571" s="184">
        <v>2621</v>
      </c>
      <c r="S571" s="185">
        <v>2055</v>
      </c>
      <c r="T571" s="182">
        <v>416</v>
      </c>
      <c r="U571" s="186">
        <v>1688</v>
      </c>
      <c r="V571" s="184">
        <v>1268</v>
      </c>
      <c r="W571" s="185">
        <v>3390</v>
      </c>
      <c r="X571" s="182">
        <v>2144</v>
      </c>
      <c r="Y571" s="186">
        <v>2006</v>
      </c>
      <c r="Z571" s="184">
        <v>3986</v>
      </c>
      <c r="AA571" s="182">
        <v>2952</v>
      </c>
      <c r="AB571" s="156">
        <f t="shared" si="10421"/>
        <v>29960</v>
      </c>
      <c r="AC571" s="157">
        <f t="shared" si="10422"/>
        <v>30445</v>
      </c>
      <c r="BI571" s="145" t="s">
        <v>20</v>
      </c>
      <c r="BJ571" s="128">
        <f>B571/B591</f>
        <v>0.12715112346885099</v>
      </c>
      <c r="BK571" s="129">
        <f t="shared" ref="BK571" si="10505">C571/C591</f>
        <v>4.5766084457218657E-2</v>
      </c>
      <c r="BL571" s="130">
        <f t="shared" ref="BL571" si="10506">D571/D591</f>
        <v>0.1022659511031604</v>
      </c>
      <c r="BM571" s="131">
        <f t="shared" ref="BM571" si="10507">E571/E591</f>
        <v>9.2684438933663973E-2</v>
      </c>
      <c r="BN571" s="128">
        <f t="shared" ref="BN571" si="10508">F571/F591</f>
        <v>0.12625938643824761</v>
      </c>
      <c r="BO571" s="129">
        <f t="shared" ref="BO571" si="10509">G571/G591</f>
        <v>6.2016152655144999E-2</v>
      </c>
      <c r="BP571" s="130">
        <f t="shared" ref="BP571" si="10510">H571/H591</f>
        <v>0.10608599944968357</v>
      </c>
      <c r="BQ571" s="131">
        <f t="shared" ref="BQ571" si="10511">I571/I591</f>
        <v>5.6890475536637834E-2</v>
      </c>
      <c r="BR571" s="128">
        <f t="shared" ref="BR571" si="10512">J571/J591</f>
        <v>4.3398430979803039E-2</v>
      </c>
      <c r="BS571" s="129">
        <f t="shared" ref="BS571" si="10513">K571/K591</f>
        <v>0.16508735564110158</v>
      </c>
      <c r="BT571" s="130">
        <f t="shared" ref="BT571" si="10514">L571/L591</f>
        <v>5.25421672127169E-2</v>
      </c>
      <c r="BU571" s="128">
        <f t="shared" ref="BU571" si="10515">M571/M591</f>
        <v>0.15587153308808332</v>
      </c>
      <c r="BV571" s="132">
        <f t="shared" ref="BV571" si="10516">N571/N591</f>
        <v>7.3926536662189082E-2</v>
      </c>
      <c r="BW571" s="133">
        <f t="shared" ref="BW571" si="10517">O571/O591</f>
        <v>0.10694999649344274</v>
      </c>
      <c r="BX571" s="128">
        <f t="shared" ref="BX571" si="10518">P571/P591</f>
        <v>0.10102227393617021</v>
      </c>
      <c r="BY571" s="129">
        <f t="shared" ref="BY571" si="10519">Q571/Q591</f>
        <v>0.10424613321037851</v>
      </c>
      <c r="BZ571" s="130">
        <f t="shared" ref="BZ571" si="10520">R571/R591</f>
        <v>0.10032919920379728</v>
      </c>
      <c r="CA571" s="131">
        <f t="shared" ref="CA571" si="10521">S571/S591</f>
        <v>7.6808073257335074E-2</v>
      </c>
      <c r="CB571" s="128">
        <f t="shared" ref="CB571" si="10522">T571/T591</f>
        <v>5.2459016393442623E-2</v>
      </c>
      <c r="CC571" s="129">
        <f t="shared" ref="CC571" si="10523">U571/U591</f>
        <v>0.20413592937477326</v>
      </c>
      <c r="CD571" s="130">
        <f t="shared" ref="CD571" si="10524">V571/V591</f>
        <v>4.7785943094026756E-2</v>
      </c>
      <c r="CE571" s="131">
        <f t="shared" ref="CE571" si="10525">W571/W591</f>
        <v>0.11519249719664276</v>
      </c>
      <c r="CF571" s="128">
        <f t="shared" ref="CF571" si="10526">X571/X591</f>
        <v>9.4800141492748499E-2</v>
      </c>
      <c r="CG571" s="129">
        <f t="shared" ref="CG571" si="10527">Y571/Y591</f>
        <v>0.14507846966080856</v>
      </c>
      <c r="CH571" s="130">
        <f t="shared" ref="CH571" si="10528">Z571/Z591</f>
        <v>9.5580653669999766E-2</v>
      </c>
      <c r="CI571" s="128">
        <f t="shared" ref="CI571" si="10529">AA571/AA591</f>
        <v>6.5652522017614096E-2</v>
      </c>
      <c r="CJ571" s="134">
        <f t="shared" ref="CJ571" si="10530">AB571/AB591</f>
        <v>9.0960980289763543E-2</v>
      </c>
      <c r="CK571" s="135">
        <f t="shared" ref="CK571" si="10531">AC571/AC591</f>
        <v>9.2689565307402383E-2</v>
      </c>
    </row>
    <row r="572" spans="1:89" ht="13.5" thickBot="1" x14ac:dyDescent="0.25">
      <c r="A572" s="136" t="s">
        <v>21</v>
      </c>
      <c r="B572" s="175">
        <v>2606</v>
      </c>
      <c r="C572" s="176">
        <v>1097</v>
      </c>
      <c r="D572" s="177">
        <v>1142</v>
      </c>
      <c r="E572" s="178">
        <v>913</v>
      </c>
      <c r="F572" s="175">
        <v>2306</v>
      </c>
      <c r="G572" s="179">
        <v>1125</v>
      </c>
      <c r="H572" s="177">
        <v>3367</v>
      </c>
      <c r="I572" s="178">
        <v>2236</v>
      </c>
      <c r="J572" s="175">
        <v>195</v>
      </c>
      <c r="K572" s="179">
        <v>850</v>
      </c>
      <c r="L572" s="177">
        <v>1028</v>
      </c>
      <c r="M572" s="175">
        <v>3271</v>
      </c>
      <c r="N572" s="180">
        <v>2442</v>
      </c>
      <c r="O572" s="181">
        <v>4165</v>
      </c>
      <c r="P572" s="175">
        <v>1863</v>
      </c>
      <c r="Q572" s="179">
        <v>1990</v>
      </c>
      <c r="R572" s="177">
        <v>2189</v>
      </c>
      <c r="S572" s="178">
        <v>1633</v>
      </c>
      <c r="T572" s="175">
        <v>273</v>
      </c>
      <c r="U572" s="179">
        <v>1190</v>
      </c>
      <c r="V572" s="177">
        <v>867</v>
      </c>
      <c r="W572" s="178">
        <v>2558</v>
      </c>
      <c r="X572" s="175">
        <v>1558</v>
      </c>
      <c r="Y572" s="179">
        <v>1560</v>
      </c>
      <c r="Z572" s="177">
        <v>3392</v>
      </c>
      <c r="AA572" s="175">
        <v>2292</v>
      </c>
      <c r="AB572" s="156">
        <f t="shared" si="10421"/>
        <v>23228</v>
      </c>
      <c r="AC572" s="157">
        <f t="shared" si="10422"/>
        <v>24880</v>
      </c>
      <c r="AE572" s="232" t="s">
        <v>85</v>
      </c>
      <c r="BI572" s="136" t="s">
        <v>21</v>
      </c>
      <c r="BJ572" s="128">
        <f>B572/B591</f>
        <v>9.7918388817915383E-2</v>
      </c>
      <c r="BK572" s="129">
        <f t="shared" ref="BK572" si="10532">C572/C591</f>
        <v>4.0423023067285728E-2</v>
      </c>
      <c r="BL572" s="130">
        <f t="shared" ref="BL572" si="10533">D572/D591</f>
        <v>8.5122242098986278E-2</v>
      </c>
      <c r="BM572" s="131">
        <f t="shared" ref="BM572" si="10534">E572/E591</f>
        <v>7.0753254804711715E-2</v>
      </c>
      <c r="BN572" s="128">
        <f t="shared" ref="BN572" si="10535">F572/F591</f>
        <v>8.7015584317572919E-2</v>
      </c>
      <c r="BO572" s="129">
        <f t="shared" ref="BO572" si="10536">G572/G591</f>
        <v>4.7077038958865128E-2</v>
      </c>
      <c r="BP572" s="130">
        <f t="shared" ref="BP572" si="10537">H572/H591</f>
        <v>8.4223428471371042E-2</v>
      </c>
      <c r="BQ572" s="131">
        <f t="shared" ref="BQ572" si="10538">I572/I591</f>
        <v>5.1169389903428071E-2</v>
      </c>
      <c r="BR572" s="128">
        <f t="shared" ref="BR572" si="10539">J572/J591</f>
        <v>3.2548823234852281E-2</v>
      </c>
      <c r="BS572" s="129">
        <f t="shared" ref="BS572" si="10540">K572/K591</f>
        <v>0.12585134734971867</v>
      </c>
      <c r="BT572" s="130">
        <f t="shared" ref="BT572" si="10541">L572/L591</f>
        <v>4.1580714314605832E-2</v>
      </c>
      <c r="BU572" s="128">
        <f t="shared" ref="BU572" si="10542">M572/M591</f>
        <v>0.13520439796635392</v>
      </c>
      <c r="BV572" s="132">
        <f t="shared" ref="BV572" si="10543">N572/N591</f>
        <v>5.6556579739682249E-2</v>
      </c>
      <c r="BW572" s="133">
        <f t="shared" ref="BW572" si="10544">O572/O591</f>
        <v>9.736540664375716E-2</v>
      </c>
      <c r="BX572" s="128">
        <f t="shared" ref="BX572" si="10545">P572/P591</f>
        <v>7.741855053191489E-2</v>
      </c>
      <c r="BY572" s="129">
        <f t="shared" ref="BY572" si="10546">Q572/Q591</f>
        <v>8.341367313576728E-2</v>
      </c>
      <c r="BZ572" s="130">
        <f t="shared" ref="BZ572" si="10547">R572/R591</f>
        <v>8.3792681059562085E-2</v>
      </c>
      <c r="CA572" s="131">
        <f t="shared" ref="CA572" si="10548">S572/S591</f>
        <v>6.1035320500840963E-2</v>
      </c>
      <c r="CB572" s="128">
        <f t="shared" ref="CB572" si="10549">T572/T591</f>
        <v>3.4426229508196723E-2</v>
      </c>
      <c r="CC572" s="129">
        <f t="shared" ref="CC572" si="10550">U572/U591</f>
        <v>0.14391099286491715</v>
      </c>
      <c r="CD572" s="130">
        <f t="shared" ref="CD572" si="10551">V572/V591</f>
        <v>3.2673827020915772E-2</v>
      </c>
      <c r="CE572" s="131">
        <f t="shared" ref="CE572" si="10552">W572/W591</f>
        <v>8.6921064256345784E-2</v>
      </c>
      <c r="CF572" s="128">
        <f t="shared" ref="CF572" si="10553">X572/X591</f>
        <v>6.8889281924301382E-2</v>
      </c>
      <c r="CG572" s="129">
        <f t="shared" ref="CG572" si="10554">Y572/Y591</f>
        <v>0.11282273812106748</v>
      </c>
      <c r="CH572" s="130">
        <f t="shared" ref="CH572" si="10555">Z572/Z591</f>
        <v>8.1337074071409735E-2</v>
      </c>
      <c r="CI572" s="128">
        <f t="shared" ref="CI572" si="10556">AA572/AA591</f>
        <v>5.0974112623432079E-2</v>
      </c>
      <c r="CJ572" s="134">
        <f t="shared" ref="CJ572" si="10557">AB572/AB591</f>
        <v>7.0522084451623085E-2</v>
      </c>
      <c r="CK572" s="135">
        <f t="shared" ref="CK572" si="10558">AC572/AC591</f>
        <v>7.574696616351359E-2</v>
      </c>
    </row>
    <row r="573" spans="1:89" ht="14.25" thickTop="1" thickBot="1" x14ac:dyDescent="0.25">
      <c r="A573" s="145" t="s">
        <v>22</v>
      </c>
      <c r="B573" s="182">
        <v>1763</v>
      </c>
      <c r="C573" s="183">
        <v>1007</v>
      </c>
      <c r="D573" s="184">
        <v>788</v>
      </c>
      <c r="E573" s="185">
        <v>658</v>
      </c>
      <c r="F573" s="182">
        <v>1992</v>
      </c>
      <c r="G573" s="186">
        <v>862</v>
      </c>
      <c r="H573" s="184">
        <v>2596</v>
      </c>
      <c r="I573" s="185">
        <v>1906</v>
      </c>
      <c r="J573" s="182">
        <v>246</v>
      </c>
      <c r="K573" s="186">
        <v>739</v>
      </c>
      <c r="L573" s="184">
        <v>851</v>
      </c>
      <c r="M573" s="182">
        <v>2228</v>
      </c>
      <c r="N573" s="187">
        <v>2033</v>
      </c>
      <c r="O573" s="188">
        <v>3047</v>
      </c>
      <c r="P573" s="182">
        <v>1259</v>
      </c>
      <c r="Q573" s="186">
        <v>1387</v>
      </c>
      <c r="R573" s="184">
        <v>1723</v>
      </c>
      <c r="S573" s="185">
        <v>1220</v>
      </c>
      <c r="T573" s="182">
        <v>250</v>
      </c>
      <c r="U573" s="186">
        <v>562</v>
      </c>
      <c r="V573" s="184">
        <v>799</v>
      </c>
      <c r="W573" s="185">
        <v>2360</v>
      </c>
      <c r="X573" s="182">
        <v>1216</v>
      </c>
      <c r="Y573" s="186">
        <v>1027</v>
      </c>
      <c r="Z573" s="184">
        <v>2663</v>
      </c>
      <c r="AA573" s="182">
        <v>2524</v>
      </c>
      <c r="AB573" s="156">
        <f t="shared" si="10421"/>
        <v>18179</v>
      </c>
      <c r="AC573" s="157">
        <f t="shared" si="10422"/>
        <v>19527</v>
      </c>
      <c r="AE573" s="299" t="s">
        <v>0</v>
      </c>
      <c r="AF573" s="301" t="s">
        <v>1</v>
      </c>
      <c r="AG573" s="302"/>
      <c r="AH573" s="301" t="s">
        <v>2</v>
      </c>
      <c r="AI573" s="302"/>
      <c r="AJ573" s="301" t="s">
        <v>3</v>
      </c>
      <c r="AK573" s="302"/>
      <c r="AL573" s="301" t="s">
        <v>4</v>
      </c>
      <c r="AM573" s="302"/>
      <c r="AN573" s="301" t="s">
        <v>5</v>
      </c>
      <c r="AO573" s="302"/>
      <c r="AP573" s="301" t="s">
        <v>6</v>
      </c>
      <c r="AQ573" s="302"/>
      <c r="AR573" s="301" t="s">
        <v>7</v>
      </c>
      <c r="AS573" s="302"/>
      <c r="AT573" s="301" t="s">
        <v>8</v>
      </c>
      <c r="AU573" s="302"/>
      <c r="AV573" s="301" t="s">
        <v>9</v>
      </c>
      <c r="AW573" s="302"/>
      <c r="AX573" s="301" t="s">
        <v>10</v>
      </c>
      <c r="AY573" s="302"/>
      <c r="AZ573" s="301" t="s">
        <v>11</v>
      </c>
      <c r="BA573" s="302"/>
      <c r="BB573" s="301" t="s">
        <v>12</v>
      </c>
      <c r="BC573" s="302"/>
      <c r="BD573" s="304" t="s">
        <v>40</v>
      </c>
      <c r="BE573" s="305"/>
      <c r="BF573" s="306" t="s">
        <v>41</v>
      </c>
      <c r="BG573" s="307"/>
      <c r="BI573" s="145" t="s">
        <v>22</v>
      </c>
      <c r="BJ573" s="128">
        <f>B573/B591</f>
        <v>6.6243330577891335E-2</v>
      </c>
      <c r="BK573" s="129">
        <f t="shared" ref="BK573" si="10559">C573/C591</f>
        <v>3.7106640135603212E-2</v>
      </c>
      <c r="BL573" s="130">
        <f t="shared" ref="BL573" si="10560">D573/D591</f>
        <v>5.8735837805605248E-2</v>
      </c>
      <c r="BM573" s="131">
        <f t="shared" ref="BM573" si="10561">E573/E591</f>
        <v>5.0991940483570988E-2</v>
      </c>
      <c r="BN573" s="128">
        <f t="shared" ref="BN573" si="10562">F573/F591</f>
        <v>7.5166974831138447E-2</v>
      </c>
      <c r="BO573" s="129">
        <f t="shared" ref="BO573" si="10563">G573/G591</f>
        <v>3.6071473406703768E-2</v>
      </c>
      <c r="BP573" s="130">
        <f t="shared" ref="BP573" si="10564">H573/H591</f>
        <v>6.4937338969907693E-2</v>
      </c>
      <c r="BQ573" s="131">
        <f t="shared" ref="BQ573" si="10565">I573/I591</f>
        <v>4.3617556867591195E-2</v>
      </c>
      <c r="BR573" s="128">
        <f t="shared" ref="BR573" si="10566">J573/J591</f>
        <v>4.1061592388582875E-2</v>
      </c>
      <c r="BS573" s="129">
        <f t="shared" ref="BS573" si="10567">K573/K591</f>
        <v>0.1094166419899319</v>
      </c>
      <c r="BT573" s="130">
        <f t="shared" ref="BT573" si="10568">L573/L591</f>
        <v>3.4421388990009301E-2</v>
      </c>
      <c r="BU573" s="128">
        <f t="shared" ref="BU573" si="10569">M573/M591</f>
        <v>9.2092754102426316E-2</v>
      </c>
      <c r="BV573" s="132">
        <f t="shared" ref="BV573" si="10570">N573/N591</f>
        <v>4.7084163231275185E-2</v>
      </c>
      <c r="BW573" s="133">
        <f t="shared" ref="BW573" si="10571">O573/O591</f>
        <v>7.1229866517053556E-2</v>
      </c>
      <c r="BX573" s="128">
        <f t="shared" ref="BX573" si="10572">P573/P591</f>
        <v>5.2318816489361701E-2</v>
      </c>
      <c r="BY573" s="129">
        <f t="shared" ref="BY573" si="10573">Q573/Q591</f>
        <v>5.8138072683069961E-2</v>
      </c>
      <c r="BZ573" s="130">
        <f t="shared" ref="BZ573" si="10574">R573/R591</f>
        <v>6.5954677691012098E-2</v>
      </c>
      <c r="CA573" s="131">
        <f t="shared" ref="CA573" si="10575">S573/S591</f>
        <v>4.5598953466641751E-2</v>
      </c>
      <c r="CB573" s="128">
        <f t="shared" ref="CB573" si="10576">T573/T591</f>
        <v>3.1525851197982346E-2</v>
      </c>
      <c r="CC573" s="129">
        <f t="shared" ref="CC573" si="10577">U573/U591</f>
        <v>6.7964687386624742E-2</v>
      </c>
      <c r="CD573" s="130">
        <f t="shared" ref="CD573" si="10578">V573/V591</f>
        <v>3.0111173921236103E-2</v>
      </c>
      <c r="CE573" s="131">
        <f t="shared" ref="CE573" si="10579">W573/W591</f>
        <v>8.0193006897957803E-2</v>
      </c>
      <c r="CF573" s="128">
        <f t="shared" ref="CF573" si="10580">X573/X591</f>
        <v>5.3767244428723028E-2</v>
      </c>
      <c r="CG573" s="129">
        <f t="shared" ref="CG573" si="10581">Y573/Y591</f>
        <v>7.4274969263036089E-2</v>
      </c>
      <c r="CH573" s="130">
        <f t="shared" ref="CH573" si="10582">Z573/Z591</f>
        <v>6.3856317291321962E-2</v>
      </c>
      <c r="CI573" s="128">
        <f t="shared" ref="CI573" si="10583">AA573/AA591</f>
        <v>5.6133795925629393E-2</v>
      </c>
      <c r="CJ573" s="134">
        <f t="shared" ref="CJ573" si="10584">AB573/AB591</f>
        <v>5.5192912573017741E-2</v>
      </c>
      <c r="CK573" s="135">
        <f t="shared" ref="CK573" si="10585">AC573/AC591</f>
        <v>5.9449799367963414E-2</v>
      </c>
    </row>
    <row r="574" spans="1:89" ht="15" thickTop="1" thickBot="1" x14ac:dyDescent="0.3">
      <c r="A574" s="136" t="s">
        <v>23</v>
      </c>
      <c r="B574" s="175">
        <v>1191</v>
      </c>
      <c r="C574" s="176">
        <v>1010</v>
      </c>
      <c r="D574" s="177">
        <v>573</v>
      </c>
      <c r="E574" s="178">
        <v>521</v>
      </c>
      <c r="F574" s="175">
        <v>1470</v>
      </c>
      <c r="G574" s="179">
        <v>651</v>
      </c>
      <c r="H574" s="177">
        <v>2035</v>
      </c>
      <c r="I574" s="178">
        <v>1620</v>
      </c>
      <c r="J574" s="175">
        <v>204</v>
      </c>
      <c r="K574" s="179">
        <v>530</v>
      </c>
      <c r="L574" s="177">
        <v>668</v>
      </c>
      <c r="M574" s="175">
        <v>1381</v>
      </c>
      <c r="N574" s="180">
        <v>1647</v>
      </c>
      <c r="O574" s="181">
        <v>2053</v>
      </c>
      <c r="P574" s="175">
        <v>1078</v>
      </c>
      <c r="Q574" s="179">
        <v>931</v>
      </c>
      <c r="R574" s="177">
        <v>1358</v>
      </c>
      <c r="S574" s="178">
        <v>1055</v>
      </c>
      <c r="T574" s="175">
        <v>267</v>
      </c>
      <c r="U574" s="179">
        <v>351</v>
      </c>
      <c r="V574" s="177">
        <v>665</v>
      </c>
      <c r="W574" s="178">
        <v>1717</v>
      </c>
      <c r="X574" s="175">
        <v>956</v>
      </c>
      <c r="Y574" s="179">
        <v>620</v>
      </c>
      <c r="Z574" s="177">
        <v>1908</v>
      </c>
      <c r="AA574" s="175">
        <v>2266</v>
      </c>
      <c r="AB574" s="156">
        <f t="shared" si="10421"/>
        <v>14020</v>
      </c>
      <c r="AC574" s="157">
        <f t="shared" si="10422"/>
        <v>14706</v>
      </c>
      <c r="AE574" s="300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4.4750882993912978E-2</v>
      </c>
      <c r="BK574" s="129">
        <f t="shared" ref="BK574" si="10586">C574/C591</f>
        <v>3.7217186233325962E-2</v>
      </c>
      <c r="BL574" s="130">
        <f t="shared" ref="BL574" si="10587">D574/D591</f>
        <v>4.2710196779964224E-2</v>
      </c>
      <c r="BM574" s="131">
        <f t="shared" ref="BM574" si="10588">E574/E591</f>
        <v>4.0375077495350277E-2</v>
      </c>
      <c r="BN574" s="128">
        <f t="shared" ref="BN574" si="10589">F574/F591</f>
        <v>5.5469604920569036E-2</v>
      </c>
      <c r="BO574" s="129">
        <f t="shared" ref="BO574" si="10590">G574/G591</f>
        <v>2.7241913210863288E-2</v>
      </c>
      <c r="BP574" s="130">
        <f t="shared" ref="BP574" si="10591">H574/H591</f>
        <v>5.0904269955224256E-2</v>
      </c>
      <c r="BQ574" s="131">
        <f t="shared" ref="BQ574" si="10592">I574/I591</f>
        <v>3.7072634903199231E-2</v>
      </c>
      <c r="BR574" s="128">
        <f t="shared" ref="BR574" si="10593">J574/J591</f>
        <v>3.4051076614922383E-2</v>
      </c>
      <c r="BS574" s="129">
        <f t="shared" ref="BS574" si="10594">K574/K591</f>
        <v>7.8472016582765772E-2</v>
      </c>
      <c r="BT574" s="130">
        <f t="shared" ref="BT574" si="10595">L574/L591</f>
        <v>2.7019374671358655E-2</v>
      </c>
      <c r="BU574" s="128">
        <f t="shared" ref="BU574" si="10596">M574/M591</f>
        <v>5.7082627206216673E-2</v>
      </c>
      <c r="BV574" s="132">
        <f t="shared" ref="BV574" si="10597">N574/N591</f>
        <v>3.8144425401825006E-2</v>
      </c>
      <c r="BW574" s="133">
        <f t="shared" ref="BW574" si="10598">O574/O591</f>
        <v>4.7993080393669493E-2</v>
      </c>
      <c r="BX574" s="128">
        <f t="shared" ref="BX574" si="10599">P574/P591</f>
        <v>4.4797207446808512E-2</v>
      </c>
      <c r="BY574" s="129">
        <f t="shared" ref="BY574" si="10600">Q574/Q591</f>
        <v>3.9024185773567505E-2</v>
      </c>
      <c r="BZ574" s="130">
        <f t="shared" ref="BZ574" si="10601">R574/R591</f>
        <v>5.1982851018220796E-2</v>
      </c>
      <c r="CA574" s="131">
        <f t="shared" ref="CA574" si="10602">S574/S591</f>
        <v>3.9431881891235282E-2</v>
      </c>
      <c r="CB574" s="128">
        <f t="shared" ref="CB574" si="10603">T574/T591</f>
        <v>3.3669609079445148E-2</v>
      </c>
      <c r="CC574" s="129">
        <f t="shared" ref="CC574" si="10604">U574/U591</f>
        <v>4.2447696214778084E-2</v>
      </c>
      <c r="CD574" s="130">
        <f t="shared" ref="CD574" si="10605">V574/V591</f>
        <v>2.5061239871867345E-2</v>
      </c>
      <c r="CE574" s="131">
        <f t="shared" ref="CE574" si="10606">W574/W591</f>
        <v>5.8343810527031158E-2</v>
      </c>
      <c r="CF574" s="128">
        <f t="shared" ref="CF574" si="10607">X574/X591</f>
        <v>4.2270958613371067E-2</v>
      </c>
      <c r="CG574" s="129">
        <f t="shared" ref="CG574" si="10608">Y574/Y591</f>
        <v>4.4839806176321689E-2</v>
      </c>
      <c r="CH574" s="130">
        <f t="shared" ref="CH574" si="10609">Z574/Z591</f>
        <v>4.5752104165167971E-2</v>
      </c>
      <c r="CI574" s="128">
        <f t="shared" ref="CI574" si="10610">AA574/AA591</f>
        <v>5.0395872253358245E-2</v>
      </c>
      <c r="CJ574" s="134">
        <f t="shared" ref="CJ574" si="10611">AB574/AB591</f>
        <v>4.2565852592205772E-2</v>
      </c>
      <c r="CK574" s="135">
        <f t="shared" ref="CK574" si="10612">AC574/AC591</f>
        <v>4.4772302427678087E-2</v>
      </c>
    </row>
    <row r="575" spans="1:89" ht="13.5" thickTop="1" x14ac:dyDescent="0.2">
      <c r="A575" s="145" t="s">
        <v>24</v>
      </c>
      <c r="B575" s="189">
        <v>1158</v>
      </c>
      <c r="C575" s="183">
        <v>1031</v>
      </c>
      <c r="D575" s="184">
        <v>565</v>
      </c>
      <c r="E575" s="185">
        <v>463</v>
      </c>
      <c r="F575" s="182">
        <v>1372</v>
      </c>
      <c r="G575" s="186">
        <v>730</v>
      </c>
      <c r="H575" s="184">
        <v>2060</v>
      </c>
      <c r="I575" s="185">
        <v>1714</v>
      </c>
      <c r="J575" s="182">
        <v>244</v>
      </c>
      <c r="K575" s="186">
        <v>359</v>
      </c>
      <c r="L575" s="184">
        <v>772</v>
      </c>
      <c r="M575" s="182">
        <v>1191</v>
      </c>
      <c r="N575" s="187">
        <v>1593</v>
      </c>
      <c r="O575" s="190">
        <v>2029</v>
      </c>
      <c r="P575" s="182">
        <v>995</v>
      </c>
      <c r="Q575" s="186">
        <v>749</v>
      </c>
      <c r="R575" s="184">
        <v>1233</v>
      </c>
      <c r="S575" s="185">
        <v>1018</v>
      </c>
      <c r="T575" s="182">
        <v>218</v>
      </c>
      <c r="U575" s="186">
        <v>310</v>
      </c>
      <c r="V575" s="184">
        <v>651</v>
      </c>
      <c r="W575" s="191">
        <v>1552</v>
      </c>
      <c r="X575" s="182">
        <v>868</v>
      </c>
      <c r="Y575" s="186">
        <v>496</v>
      </c>
      <c r="Z575" s="184">
        <v>2155</v>
      </c>
      <c r="AA575" s="182">
        <v>2182</v>
      </c>
      <c r="AB575" s="156">
        <f t="shared" si="10421"/>
        <v>13884</v>
      </c>
      <c r="AC575" s="157">
        <f t="shared" si="10422"/>
        <v>13824</v>
      </c>
      <c r="AE575" s="235" t="str">
        <f>$AE$17</f>
        <v>17:00 - 17:59</v>
      </c>
      <c r="AF575" s="125">
        <f t="shared" ref="AF575:AU577" si="10613">SUMIF($A$9:$A$32,$AE575,B$567:B$590)</f>
        <v>1507</v>
      </c>
      <c r="AG575" s="172">
        <f t="shared" si="10613"/>
        <v>2784</v>
      </c>
      <c r="AH575" s="126">
        <f t="shared" si="10613"/>
        <v>1176</v>
      </c>
      <c r="AI575" s="166">
        <f t="shared" si="10613"/>
        <v>1041</v>
      </c>
      <c r="AJ575" s="125">
        <f t="shared" si="10613"/>
        <v>1360</v>
      </c>
      <c r="AK575" s="127">
        <f t="shared" si="10613"/>
        <v>2423</v>
      </c>
      <c r="AL575" s="126">
        <f t="shared" si="10613"/>
        <v>2534</v>
      </c>
      <c r="AM575" s="166">
        <f t="shared" si="10613"/>
        <v>4058</v>
      </c>
      <c r="AN575" s="125">
        <f t="shared" si="10613"/>
        <v>1044</v>
      </c>
      <c r="AO575" s="127">
        <f t="shared" si="10613"/>
        <v>222</v>
      </c>
      <c r="AP575" s="126">
        <f t="shared" si="10613"/>
        <v>2997</v>
      </c>
      <c r="AQ575" s="125">
        <f t="shared" si="10613"/>
        <v>735</v>
      </c>
      <c r="AR575" s="165">
        <f t="shared" si="10613"/>
        <v>4113</v>
      </c>
      <c r="AS575" s="167">
        <f t="shared" si="10613"/>
        <v>2380</v>
      </c>
      <c r="AT575" s="125">
        <f t="shared" si="10613"/>
        <v>2149</v>
      </c>
      <c r="AU575" s="127">
        <f t="shared" si="10613"/>
        <v>1542</v>
      </c>
      <c r="AV575" s="126">
        <f t="shared" ref="AP575:BE577" si="10614">SUMIF($A$9:$A$32,$AE575,R$567:R$590)</f>
        <v>1788</v>
      </c>
      <c r="AW575" s="166">
        <f t="shared" si="10614"/>
        <v>2429</v>
      </c>
      <c r="AX575" s="125">
        <f t="shared" si="10614"/>
        <v>1362</v>
      </c>
      <c r="AY575" s="127">
        <f t="shared" si="10614"/>
        <v>240</v>
      </c>
      <c r="AZ575" s="126">
        <f t="shared" si="10614"/>
        <v>2861</v>
      </c>
      <c r="BA575" s="166">
        <f t="shared" si="10614"/>
        <v>1334</v>
      </c>
      <c r="BB575" s="125">
        <f t="shared" si="10614"/>
        <v>2447</v>
      </c>
      <c r="BC575" s="127">
        <f t="shared" si="10614"/>
        <v>653</v>
      </c>
      <c r="BD575" s="170">
        <f t="shared" si="10614"/>
        <v>2999</v>
      </c>
      <c r="BE575" s="171">
        <f t="shared" si="10614"/>
        <v>3841</v>
      </c>
      <c r="BF575" s="156">
        <f>AF575+AH575+AJ575+AL575+AN575+AP575+AR575+AT575+AV575+AX575+AZ575+BB575+BD575</f>
        <v>28337</v>
      </c>
      <c r="BG575" s="157">
        <f>AG575+AI575+AK575+AM575+AO575+AQ575+AS575+AU575+AW575+AY575+BA575+BC575+BE575</f>
        <v>23682</v>
      </c>
      <c r="BI575" s="145" t="s">
        <v>24</v>
      </c>
      <c r="BJ575" s="128">
        <f>B575/B591</f>
        <v>4.3510934094837306E-2</v>
      </c>
      <c r="BK575" s="129">
        <f t="shared" ref="BK575" si="10615">C575/C591</f>
        <v>3.7991008917385216E-2</v>
      </c>
      <c r="BL575" s="130">
        <f t="shared" ref="BL575" si="10616">D575/D591</f>
        <v>4.2113893858079905E-2</v>
      </c>
      <c r="BM575" s="131">
        <f t="shared" ref="BM575" si="10617">E575/E591</f>
        <v>3.5880347179169249E-2</v>
      </c>
      <c r="BN575" s="128">
        <f t="shared" ref="BN575" si="10618">F575/F591</f>
        <v>5.1771631259197766E-2</v>
      </c>
      <c r="BO575" s="129">
        <f t="shared" ref="BO575" si="10619">G575/G591</f>
        <v>3.054776750219693E-2</v>
      </c>
      <c r="BP575" s="130">
        <f t="shared" ref="BP575" si="10620">H575/H591</f>
        <v>5.1529629536983763E-2</v>
      </c>
      <c r="BQ575" s="131">
        <f t="shared" ref="BQ575" si="10621">I575/I591</f>
        <v>3.9223763101286099E-2</v>
      </c>
      <c r="BR575" s="128">
        <f t="shared" ref="BR575" si="10622">J575/J591</f>
        <v>4.0727758304122848E-2</v>
      </c>
      <c r="BS575" s="129">
        <f t="shared" ref="BS575" si="10623">K575/K591</f>
        <v>5.3153686704175307E-2</v>
      </c>
      <c r="BT575" s="130">
        <f t="shared" ref="BT575" si="10624">L575/L591</f>
        <v>3.1225983901630061E-2</v>
      </c>
      <c r="BU575" s="128">
        <f t="shared" ref="BU575" si="10625">M575/M591</f>
        <v>4.9229115859959489E-2</v>
      </c>
      <c r="BV575" s="132">
        <f t="shared" ref="BV575" si="10626">N575/N591</f>
        <v>3.6893788503404509E-2</v>
      </c>
      <c r="BW575" s="133">
        <f t="shared" ref="BW575" si="10627">O575/O591</f>
        <v>4.7432031231736678E-2</v>
      </c>
      <c r="BX575" s="128">
        <f t="shared" ref="BX575" si="10628">P575/P591</f>
        <v>4.1348071808510641E-2</v>
      </c>
      <c r="BY575" s="129">
        <f t="shared" ref="BY575" si="10629">Q575/Q591</f>
        <v>3.1395397577231005E-2</v>
      </c>
      <c r="BZ575" s="130">
        <f t="shared" ref="BZ575" si="10630">R575/R591</f>
        <v>4.7197978870004591E-2</v>
      </c>
      <c r="CA575" s="131">
        <f t="shared" ref="CA575" si="10631">S575/S591</f>
        <v>3.8048962810689591E-2</v>
      </c>
      <c r="CB575" s="128">
        <f t="shared" ref="CB575" si="10632">T575/T591</f>
        <v>2.7490542244640606E-2</v>
      </c>
      <c r="CC575" s="129">
        <f t="shared" ref="CC575" si="10633">U575/U591</f>
        <v>3.7489418309348169E-2</v>
      </c>
      <c r="CD575" s="130">
        <f t="shared" ref="CD575" si="10634">V575/V591</f>
        <v>2.4533634821933294E-2</v>
      </c>
      <c r="CE575" s="131">
        <f t="shared" ref="CE575" si="10635">W575/W591</f>
        <v>5.2737096061707837E-2</v>
      </c>
      <c r="CF575" s="128">
        <f t="shared" ref="CF575" si="10636">X575/X591</f>
        <v>3.8379908029713479E-2</v>
      </c>
      <c r="CG575" s="129">
        <f t="shared" ref="CG575" si="10637">Y575/Y591</f>
        <v>3.587184494105735E-2</v>
      </c>
      <c r="CH575" s="130">
        <f t="shared" ref="CH575" si="10638">Z575/Z591</f>
        <v>5.1674939452797164E-2</v>
      </c>
      <c r="CI575" s="128">
        <f t="shared" ref="CI575" si="10639">AA575/AA591</f>
        <v>4.8527711057735075E-2</v>
      </c>
      <c r="CJ575" s="134">
        <f t="shared" ref="CJ575" si="10640">AB575/AB591</f>
        <v>4.2152945605576676E-2</v>
      </c>
      <c r="CK575" s="135">
        <f t="shared" ref="CK575" si="10641">AC575/AC591</f>
        <v>4.2087060299212692E-2</v>
      </c>
    </row>
    <row r="576" spans="1:89" x14ac:dyDescent="0.2">
      <c r="A576" s="136" t="s">
        <v>25</v>
      </c>
      <c r="B576" s="192">
        <v>959</v>
      </c>
      <c r="C576" s="176">
        <v>1016</v>
      </c>
      <c r="D576" s="177">
        <v>388</v>
      </c>
      <c r="E576" s="178">
        <v>496</v>
      </c>
      <c r="F576" s="175">
        <v>940</v>
      </c>
      <c r="G576" s="179">
        <v>624</v>
      </c>
      <c r="H576" s="177">
        <v>1801</v>
      </c>
      <c r="I576" s="178">
        <v>1627</v>
      </c>
      <c r="J576" s="175">
        <v>209</v>
      </c>
      <c r="K576" s="176">
        <v>247</v>
      </c>
      <c r="L576" s="177">
        <v>709</v>
      </c>
      <c r="M576" s="175">
        <v>1179</v>
      </c>
      <c r="N576" s="180">
        <v>1634</v>
      </c>
      <c r="O576" s="193">
        <v>1782</v>
      </c>
      <c r="P576" s="175">
        <v>1096</v>
      </c>
      <c r="Q576" s="176">
        <v>828</v>
      </c>
      <c r="R576" s="177">
        <v>1208</v>
      </c>
      <c r="S576" s="178">
        <v>1062</v>
      </c>
      <c r="T576" s="184">
        <v>200</v>
      </c>
      <c r="U576" s="175">
        <v>290</v>
      </c>
      <c r="V576" s="177">
        <v>717</v>
      </c>
      <c r="W576" s="194">
        <v>1412</v>
      </c>
      <c r="X576" s="175">
        <v>808</v>
      </c>
      <c r="Y576" s="179">
        <v>489</v>
      </c>
      <c r="Z576" s="177">
        <v>2081</v>
      </c>
      <c r="AA576" s="175">
        <v>1971</v>
      </c>
      <c r="AB576" s="156">
        <f t="shared" si="10421"/>
        <v>12750</v>
      </c>
      <c r="AC576" s="157">
        <f t="shared" si="10422"/>
        <v>13023</v>
      </c>
      <c r="AE576" s="237" t="str">
        <f>$AE$18</f>
        <v>18:00 - 18:59</v>
      </c>
      <c r="AF576" s="125">
        <f t="shared" si="10613"/>
        <v>1595</v>
      </c>
      <c r="AG576" s="176">
        <f t="shared" si="10613"/>
        <v>3911</v>
      </c>
      <c r="AH576" s="177">
        <f t="shared" si="10613"/>
        <v>951</v>
      </c>
      <c r="AI576" s="178">
        <f t="shared" si="10613"/>
        <v>1473</v>
      </c>
      <c r="AJ576" s="238">
        <f t="shared" si="10613"/>
        <v>1243</v>
      </c>
      <c r="AK576" s="179">
        <f t="shared" si="10613"/>
        <v>2911</v>
      </c>
      <c r="AL576" s="177">
        <f t="shared" si="10613"/>
        <v>2539</v>
      </c>
      <c r="AM576" s="178">
        <f t="shared" si="10613"/>
        <v>5582</v>
      </c>
      <c r="AN576" s="238">
        <f t="shared" si="10613"/>
        <v>766</v>
      </c>
      <c r="AO576" s="179">
        <f t="shared" si="10613"/>
        <v>322</v>
      </c>
      <c r="AP576" s="177">
        <f t="shared" si="10614"/>
        <v>3561</v>
      </c>
      <c r="AQ576" s="238">
        <f t="shared" si="10614"/>
        <v>985</v>
      </c>
      <c r="AR576" s="180">
        <f t="shared" si="10614"/>
        <v>4344</v>
      </c>
      <c r="AS576" s="181">
        <f t="shared" si="10614"/>
        <v>2956</v>
      </c>
      <c r="AT576" s="238">
        <f t="shared" si="10614"/>
        <v>2226</v>
      </c>
      <c r="AU576" s="179">
        <f t="shared" si="10614"/>
        <v>2283</v>
      </c>
      <c r="AV576" s="177">
        <f t="shared" si="10614"/>
        <v>1838</v>
      </c>
      <c r="AW576" s="178">
        <f t="shared" si="10614"/>
        <v>3019</v>
      </c>
      <c r="AX576" s="238">
        <f t="shared" si="10614"/>
        <v>1442</v>
      </c>
      <c r="AY576" s="179">
        <f t="shared" si="10614"/>
        <v>289</v>
      </c>
      <c r="AZ576" s="177">
        <f t="shared" si="10614"/>
        <v>4022</v>
      </c>
      <c r="BA576" s="178">
        <f t="shared" si="10614"/>
        <v>1757</v>
      </c>
      <c r="BB576" s="238">
        <f t="shared" si="10614"/>
        <v>2354</v>
      </c>
      <c r="BC576" s="179">
        <f t="shared" si="10614"/>
        <v>952</v>
      </c>
      <c r="BD576" s="177">
        <f t="shared" si="10614"/>
        <v>2831</v>
      </c>
      <c r="BE576" s="238">
        <f t="shared" si="10614"/>
        <v>5364</v>
      </c>
      <c r="BF576" s="158">
        <f>SUM(AF576,AH576,AJ576,AL576,AN576,AP576,AR576,AT576,AV576,AX576,AZ576,BB576,BD576)</f>
        <v>29712</v>
      </c>
      <c r="BG576" s="159">
        <f>SUM(AG576,AI576,AK576,AM576,AO576,AQ576,AS576,AU576,AW576,AY576,BA576,BC576,BE576)</f>
        <v>31804</v>
      </c>
      <c r="BI576" s="136" t="s">
        <v>25</v>
      </c>
      <c r="BJ576" s="128">
        <f>B576/B591</f>
        <v>3.6033666491320358E-2</v>
      </c>
      <c r="BK576" s="129">
        <f t="shared" ref="BK576" si="10642">C576/C591</f>
        <v>3.7438278428771461E-2</v>
      </c>
      <c r="BL576" s="130">
        <f t="shared" ref="BL576" si="10643">D576/D591</f>
        <v>2.8920691711389387E-2</v>
      </c>
      <c r="BM576" s="131">
        <f t="shared" ref="BM576" si="10644">E576/E591</f>
        <v>3.8437693738375696E-2</v>
      </c>
      <c r="BN576" s="128">
        <f t="shared" ref="BN576" si="10645">F576/F591</f>
        <v>3.5470359609071356E-2</v>
      </c>
      <c r="BO576" s="129">
        <f t="shared" ref="BO576" si="10646">G576/G591</f>
        <v>2.6112064275850524E-2</v>
      </c>
      <c r="BP576" s="130">
        <f t="shared" ref="BP576" si="10647">H576/H591</f>
        <v>4.5050904269955228E-2</v>
      </c>
      <c r="BQ576" s="131">
        <f t="shared" ref="BQ576" si="10648">I576/I591</f>
        <v>3.7232825300929105E-2</v>
      </c>
      <c r="BR576" s="128">
        <f t="shared" ref="BR576" si="10649">J576/J591</f>
        <v>3.4885661826072445E-2</v>
      </c>
      <c r="BS576" s="129">
        <f t="shared" ref="BS576" si="10650">K576/K591</f>
        <v>3.6570920935741782E-2</v>
      </c>
      <c r="BT576" s="130">
        <f t="shared" ref="BT576" si="10651">L576/L591</f>
        <v>2.8677749464061805E-2</v>
      </c>
      <c r="BU576" s="128">
        <f t="shared" ref="BU576" si="10652">M576/M591</f>
        <v>4.8733104617037989E-2</v>
      </c>
      <c r="BV576" s="132">
        <f t="shared" ref="BV576" si="10653">N576/N591</f>
        <v>3.7843346148501551E-2</v>
      </c>
      <c r="BW576" s="133">
        <f t="shared" ref="BW576" si="10654">O576/O591</f>
        <v>4.1657900273511468E-2</v>
      </c>
      <c r="BX576" s="128">
        <f t="shared" ref="BX576" si="10655">P576/P591</f>
        <v>4.5545212765957445E-2</v>
      </c>
      <c r="BY576" s="129">
        <f t="shared" ref="BY576" si="10656">Q576/Q591</f>
        <v>3.4706794651464978E-2</v>
      </c>
      <c r="BZ576" s="130">
        <f t="shared" ref="BZ576" si="10657">R576/R591</f>
        <v>4.6241004440361354E-2</v>
      </c>
      <c r="CA576" s="131">
        <f t="shared" ref="CA576" si="10658">S576/S591</f>
        <v>3.9693515230797984E-2</v>
      </c>
      <c r="CB576" s="128">
        <f t="shared" ref="CB576" si="10659">T576/T591</f>
        <v>2.5220680958385876E-2</v>
      </c>
      <c r="CC576" s="129">
        <f t="shared" ref="CC576" si="10660">U576/U591</f>
        <v>3.5070746160357963E-2</v>
      </c>
      <c r="CD576" s="130">
        <f t="shared" ref="CD576" si="10661">V576/V591</f>
        <v>2.7020915771622387E-2</v>
      </c>
      <c r="CE576" s="131">
        <f t="shared" ref="CE576" si="10662">W576/W591</f>
        <v>4.7979883788100176E-2</v>
      </c>
      <c r="CF576" s="128">
        <f t="shared" ref="CF576" si="10663">X576/X591</f>
        <v>3.5726918995401487E-2</v>
      </c>
      <c r="CG576" s="129">
        <f t="shared" ref="CG576" si="10664">Y576/Y591</f>
        <v>3.5365589064873075E-2</v>
      </c>
      <c r="CH576" s="130">
        <f t="shared" ref="CH576" si="10665">Z576/Z591</f>
        <v>4.9900486775531737E-2</v>
      </c>
      <c r="CI576" s="128">
        <f t="shared" ref="CI576" si="10666">AA576/AA591</f>
        <v>4.3835068054443552E-2</v>
      </c>
      <c r="CJ576" s="134">
        <f t="shared" ref="CJ576" si="10667">AB576/AB591</f>
        <v>3.8710029996478143E-2</v>
      </c>
      <c r="CK576" s="135">
        <f t="shared" ref="CK576" si="10668">AC576/AC591</f>
        <v>3.9648422039687999E-2</v>
      </c>
    </row>
    <row r="577" spans="1:89" ht="13.5" thickBot="1" x14ac:dyDescent="0.25">
      <c r="A577" s="145" t="s">
        <v>26</v>
      </c>
      <c r="B577" s="189">
        <v>1048</v>
      </c>
      <c r="C577" s="183">
        <v>1114</v>
      </c>
      <c r="D577" s="184">
        <v>529</v>
      </c>
      <c r="E577" s="185">
        <v>512</v>
      </c>
      <c r="F577" s="182">
        <v>1158</v>
      </c>
      <c r="G577" s="186">
        <v>761</v>
      </c>
      <c r="H577" s="184">
        <v>1657</v>
      </c>
      <c r="I577" s="185">
        <v>1671</v>
      </c>
      <c r="J577" s="182">
        <v>277</v>
      </c>
      <c r="K577" s="183">
        <v>244</v>
      </c>
      <c r="L577" s="184">
        <v>726</v>
      </c>
      <c r="M577" s="182">
        <v>950</v>
      </c>
      <c r="N577" s="187">
        <v>1505</v>
      </c>
      <c r="O577" s="190">
        <v>1559</v>
      </c>
      <c r="P577" s="182">
        <v>878</v>
      </c>
      <c r="Q577" s="183">
        <v>829</v>
      </c>
      <c r="R577" s="184">
        <v>1177</v>
      </c>
      <c r="S577" s="185">
        <v>964</v>
      </c>
      <c r="T577" s="182">
        <v>192</v>
      </c>
      <c r="U577" s="186">
        <v>221</v>
      </c>
      <c r="V577" s="184">
        <v>737</v>
      </c>
      <c r="W577" s="191">
        <v>1221</v>
      </c>
      <c r="X577" s="182">
        <v>700</v>
      </c>
      <c r="Y577" s="186">
        <v>464</v>
      </c>
      <c r="Z577" s="184">
        <v>2008</v>
      </c>
      <c r="AA577" s="182">
        <v>1777</v>
      </c>
      <c r="AB577" s="156">
        <f t="shared" si="10421"/>
        <v>12592</v>
      </c>
      <c r="AC577" s="157">
        <f t="shared" si="10422"/>
        <v>12287</v>
      </c>
      <c r="AE577" s="235">
        <f>$AE$19</f>
        <v>0</v>
      </c>
      <c r="AF577" s="125">
        <f t="shared" si="10613"/>
        <v>0</v>
      </c>
      <c r="AG577" s="183">
        <f t="shared" si="10613"/>
        <v>0</v>
      </c>
      <c r="AH577" s="184">
        <f t="shared" si="10613"/>
        <v>0</v>
      </c>
      <c r="AI577" s="185">
        <f t="shared" si="10613"/>
        <v>0</v>
      </c>
      <c r="AJ577" s="182">
        <f t="shared" si="10613"/>
        <v>0</v>
      </c>
      <c r="AK577" s="186">
        <f t="shared" si="10613"/>
        <v>0</v>
      </c>
      <c r="AL577" s="184">
        <f t="shared" si="10613"/>
        <v>0</v>
      </c>
      <c r="AM577" s="185">
        <f t="shared" si="10613"/>
        <v>0</v>
      </c>
      <c r="AN577" s="182">
        <f t="shared" si="10613"/>
        <v>0</v>
      </c>
      <c r="AO577" s="186">
        <f t="shared" si="10613"/>
        <v>0</v>
      </c>
      <c r="AP577" s="184">
        <f t="shared" si="10614"/>
        <v>0</v>
      </c>
      <c r="AQ577" s="182">
        <f t="shared" si="10614"/>
        <v>0</v>
      </c>
      <c r="AR577" s="187">
        <f t="shared" si="10614"/>
        <v>0</v>
      </c>
      <c r="AS577" s="188">
        <f t="shared" si="10614"/>
        <v>0</v>
      </c>
      <c r="AT577" s="182">
        <f t="shared" si="10614"/>
        <v>0</v>
      </c>
      <c r="AU577" s="186">
        <f t="shared" si="10614"/>
        <v>0</v>
      </c>
      <c r="AV577" s="184">
        <f t="shared" si="10614"/>
        <v>0</v>
      </c>
      <c r="AW577" s="185">
        <f t="shared" si="10614"/>
        <v>0</v>
      </c>
      <c r="AX577" s="182">
        <f t="shared" si="10614"/>
        <v>0</v>
      </c>
      <c r="AY577" s="186">
        <f t="shared" si="10614"/>
        <v>0</v>
      </c>
      <c r="AZ577" s="184">
        <f t="shared" si="10614"/>
        <v>0</v>
      </c>
      <c r="BA577" s="185">
        <f t="shared" si="10614"/>
        <v>0</v>
      </c>
      <c r="BB577" s="182">
        <f t="shared" si="10614"/>
        <v>0</v>
      </c>
      <c r="BC577" s="186">
        <f t="shared" si="10614"/>
        <v>0</v>
      </c>
      <c r="BD577" s="184">
        <f t="shared" si="10614"/>
        <v>0</v>
      </c>
      <c r="BE577" s="182">
        <f t="shared" si="10614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3.9377771097918388E-2</v>
      </c>
      <c r="BK577" s="129">
        <f t="shared" ref="BK577" si="10669">C577/C591</f>
        <v>4.1049450954381311E-2</v>
      </c>
      <c r="BL577" s="130">
        <f t="shared" ref="BL577" si="10670">D577/D591</f>
        <v>3.9430530709600474E-2</v>
      </c>
      <c r="BM577" s="131">
        <f t="shared" ref="BM577" si="10671">E577/E591</f>
        <v>3.9677619342839428E-2</v>
      </c>
      <c r="BN577" s="128">
        <f t="shared" ref="BN577" si="10672">F577/F591</f>
        <v>4.3696464284366625E-2</v>
      </c>
      <c r="BO577" s="129">
        <f t="shared" ref="BO577" si="10673">G577/G591</f>
        <v>3.1845001464618987E-2</v>
      </c>
      <c r="BP577" s="130">
        <f t="shared" ref="BP577" si="10674">H577/H591</f>
        <v>4.1448833079020433E-2</v>
      </c>
      <c r="BQ577" s="131">
        <f t="shared" ref="BQ577" si="10675">I577/I591</f>
        <v>3.8239736372374024E-2</v>
      </c>
      <c r="BR577" s="128">
        <f t="shared" ref="BR577" si="10676">J577/J591</f>
        <v>4.6236020697713237E-2</v>
      </c>
      <c r="BS577" s="129">
        <f t="shared" ref="BS577" si="10677">K577/K591</f>
        <v>3.6126739709801597E-2</v>
      </c>
      <c r="BT577" s="130">
        <f t="shared" ref="BT577" si="10678">L577/L591</f>
        <v>2.9365368280548476E-2</v>
      </c>
      <c r="BU577" s="128">
        <f t="shared" ref="BU577" si="10679">M577/M591</f>
        <v>3.9267556731285909E-2</v>
      </c>
      <c r="BV577" s="132">
        <f t="shared" ref="BV577" si="10680">N577/N591</f>
        <v>3.4855713557830376E-2</v>
      </c>
      <c r="BW577" s="133">
        <f t="shared" ref="BW577" si="10681">O577/O591</f>
        <v>3.6444818477219067E-2</v>
      </c>
      <c r="BX577" s="128">
        <f t="shared" ref="BX577" si="10682">P577/P591</f>
        <v>3.6486037234042555E-2</v>
      </c>
      <c r="BY577" s="129">
        <f t="shared" ref="BY577" si="10683">Q577/Q591</f>
        <v>3.474871107012617E-2</v>
      </c>
      <c r="BZ577" s="130">
        <f t="shared" ref="BZ577" si="10684">R577/R591</f>
        <v>4.5054356147603739E-2</v>
      </c>
      <c r="CA577" s="131">
        <f t="shared" ref="CA577" si="10685">S577/S591</f>
        <v>3.6030648476920203E-2</v>
      </c>
      <c r="CB577" s="128">
        <f t="shared" ref="CB577" si="10686">T577/T591</f>
        <v>2.4211853720050441E-2</v>
      </c>
      <c r="CC577" s="129">
        <f t="shared" ref="CC577" si="10687">U577/U591</f>
        <v>2.6726327246341757E-2</v>
      </c>
      <c r="CD577" s="130">
        <f t="shared" ref="CD577" si="10688">V577/V591</f>
        <v>2.7774637271528169E-2</v>
      </c>
      <c r="CE577" s="131">
        <f t="shared" ref="CE577" si="10689">W577/W591</f>
        <v>4.1489687043392572E-2</v>
      </c>
      <c r="CF577" s="128">
        <f t="shared" ref="CF577" si="10690">X577/X591</f>
        <v>3.0951538733639899E-2</v>
      </c>
      <c r="CG577" s="129">
        <f t="shared" ref="CG577" si="10691">Y577/Y591</f>
        <v>3.3557532364214944E-2</v>
      </c>
      <c r="CH577" s="130">
        <f t="shared" ref="CH577" si="10692">Z577/Z591</f>
        <v>4.8150013188499631E-2</v>
      </c>
      <c r="CI577" s="128">
        <f t="shared" ref="CI577" si="10693">AA577/AA591</f>
        <v>3.9520505293123391E-2</v>
      </c>
      <c r="CJ577" s="134">
        <f t="shared" ref="CJ577" si="10694">AB577/AB591</f>
        <v>3.8230329232600224E-2</v>
      </c>
      <c r="CK577" s="135">
        <f t="shared" ref="CK577" si="10695">AC577/AC591</f>
        <v>3.7407675773757698E-2</v>
      </c>
    </row>
    <row r="578" spans="1:89" ht="14.25" thickTop="1" thickBot="1" x14ac:dyDescent="0.25">
      <c r="A578" s="136" t="s">
        <v>27</v>
      </c>
      <c r="B578" s="192">
        <v>973</v>
      </c>
      <c r="C578" s="176">
        <v>1151</v>
      </c>
      <c r="D578" s="177">
        <v>522</v>
      </c>
      <c r="E578" s="178">
        <v>475</v>
      </c>
      <c r="F578" s="175">
        <v>1008</v>
      </c>
      <c r="G578" s="179">
        <v>894</v>
      </c>
      <c r="H578" s="177">
        <v>1775</v>
      </c>
      <c r="I578" s="178">
        <v>1956</v>
      </c>
      <c r="J578" s="175">
        <v>273</v>
      </c>
      <c r="K578" s="176">
        <v>240</v>
      </c>
      <c r="L578" s="177">
        <v>900</v>
      </c>
      <c r="M578" s="175">
        <v>866</v>
      </c>
      <c r="N578" s="180">
        <v>1615</v>
      </c>
      <c r="O578" s="193">
        <v>1520</v>
      </c>
      <c r="P578" s="175">
        <v>1018</v>
      </c>
      <c r="Q578" s="176">
        <v>776</v>
      </c>
      <c r="R578" s="177">
        <v>1011</v>
      </c>
      <c r="S578" s="178">
        <v>1101</v>
      </c>
      <c r="T578" s="175">
        <v>249</v>
      </c>
      <c r="U578" s="179">
        <v>242</v>
      </c>
      <c r="V578" s="177">
        <v>970</v>
      </c>
      <c r="W578" s="194">
        <v>1120</v>
      </c>
      <c r="X578" s="175">
        <v>707</v>
      </c>
      <c r="Y578" s="179">
        <v>450</v>
      </c>
      <c r="Z578" s="177">
        <v>1990</v>
      </c>
      <c r="AA578" s="175">
        <v>1936</v>
      </c>
      <c r="AB578" s="156">
        <f t="shared" si="10421"/>
        <v>13011</v>
      </c>
      <c r="AC578" s="157">
        <f t="shared" si="10422"/>
        <v>12727</v>
      </c>
      <c r="AE578" s="229" t="s">
        <v>13</v>
      </c>
      <c r="AF578" s="20">
        <f t="shared" ref="AF578:BG578" si="10696">SUM(AF575:AF577)</f>
        <v>3102</v>
      </c>
      <c r="AG578" s="21">
        <f t="shared" si="10696"/>
        <v>6695</v>
      </c>
      <c r="AH578" s="20">
        <f t="shared" si="10696"/>
        <v>2127</v>
      </c>
      <c r="AI578" s="21">
        <f t="shared" si="10696"/>
        <v>2514</v>
      </c>
      <c r="AJ578" s="20">
        <f t="shared" si="10696"/>
        <v>2603</v>
      </c>
      <c r="AK578" s="21">
        <f t="shared" si="10696"/>
        <v>5334</v>
      </c>
      <c r="AL578" s="20">
        <f t="shared" si="10696"/>
        <v>5073</v>
      </c>
      <c r="AM578" s="21">
        <f t="shared" si="10696"/>
        <v>9640</v>
      </c>
      <c r="AN578" s="20">
        <f t="shared" si="10696"/>
        <v>1810</v>
      </c>
      <c r="AO578" s="21">
        <f t="shared" si="10696"/>
        <v>544</v>
      </c>
      <c r="AP578" s="20">
        <f t="shared" si="10696"/>
        <v>6558</v>
      </c>
      <c r="AQ578" s="21">
        <f t="shared" si="10696"/>
        <v>1720</v>
      </c>
      <c r="AR578" s="20">
        <f t="shared" si="10696"/>
        <v>8457</v>
      </c>
      <c r="AS578" s="21">
        <f t="shared" si="10696"/>
        <v>5336</v>
      </c>
      <c r="AT578" s="20">
        <f t="shared" si="10696"/>
        <v>4375</v>
      </c>
      <c r="AU578" s="21">
        <f t="shared" si="10696"/>
        <v>3825</v>
      </c>
      <c r="AV578" s="20">
        <f t="shared" si="10696"/>
        <v>3626</v>
      </c>
      <c r="AW578" s="21">
        <f t="shared" si="10696"/>
        <v>5448</v>
      </c>
      <c r="AX578" s="20">
        <f t="shared" si="10696"/>
        <v>2804</v>
      </c>
      <c r="AY578" s="21">
        <f t="shared" si="10696"/>
        <v>529</v>
      </c>
      <c r="AZ578" s="20">
        <f t="shared" si="10696"/>
        <v>6883</v>
      </c>
      <c r="BA578" s="21">
        <f t="shared" si="10696"/>
        <v>3091</v>
      </c>
      <c r="BB578" s="20">
        <f t="shared" si="10696"/>
        <v>4801</v>
      </c>
      <c r="BC578" s="21">
        <f t="shared" si="10696"/>
        <v>1605</v>
      </c>
      <c r="BD578" s="20">
        <f t="shared" si="10696"/>
        <v>5830</v>
      </c>
      <c r="BE578" s="21">
        <f t="shared" si="10696"/>
        <v>9205</v>
      </c>
      <c r="BF578" s="160">
        <f t="shared" si="10696"/>
        <v>58049</v>
      </c>
      <c r="BG578" s="161">
        <f t="shared" si="10696"/>
        <v>55486</v>
      </c>
      <c r="BI578" s="136" t="s">
        <v>27</v>
      </c>
      <c r="BJ578" s="128">
        <f>B578/B591</f>
        <v>3.6559705418200944E-2</v>
      </c>
      <c r="BK578" s="129">
        <f t="shared" ref="BK578" si="10697">C578/C591</f>
        <v>4.2412852826295235E-2</v>
      </c>
      <c r="BL578" s="130">
        <f t="shared" ref="BL578" si="10698">D578/D591</f>
        <v>3.8908765652951698E-2</v>
      </c>
      <c r="BM578" s="131">
        <f t="shared" ref="BM578" si="10699">E578/E591</f>
        <v>3.6810291382517048E-2</v>
      </c>
      <c r="BN578" s="128">
        <f t="shared" ref="BN578" si="10700">F578/F591</f>
        <v>3.8036300516961621E-2</v>
      </c>
      <c r="BO578" s="129">
        <f t="shared" ref="BO578" si="10701">G578/G591</f>
        <v>3.7410553625978157E-2</v>
      </c>
      <c r="BP578" s="130">
        <f t="shared" ref="BP578" si="10702">H578/H591</f>
        <v>4.4400530304925336E-2</v>
      </c>
      <c r="BQ578" s="131">
        <f t="shared" ref="BQ578" si="10703">I578/I591</f>
        <v>4.4761773994233145E-2</v>
      </c>
      <c r="BR578" s="128">
        <f t="shared" ref="BR578" si="10704">J578/J591</f>
        <v>4.5568352528793189E-2</v>
      </c>
      <c r="BS578" s="129">
        <f t="shared" ref="BS578" si="10705">K578/K591</f>
        <v>3.5534498075214686E-2</v>
      </c>
      <c r="BT578" s="130">
        <f t="shared" ref="BT578" si="10706">L578/L591</f>
        <v>3.6403349108117947E-2</v>
      </c>
      <c r="BU578" s="128">
        <f t="shared" ref="BU578" si="10707">M578/M591</f>
        <v>3.5795478030835368E-2</v>
      </c>
      <c r="BV578" s="132">
        <f t="shared" ref="BV578" si="10708">N578/N591</f>
        <v>3.7403307239798046E-2</v>
      </c>
      <c r="BW578" s="133">
        <f t="shared" ref="BW578" si="10709">O578/O591</f>
        <v>3.5533113589078243E-2</v>
      </c>
      <c r="BX578" s="128">
        <f t="shared" ref="BX578" si="10710">P578/P591</f>
        <v>4.2303856382978726E-2</v>
      </c>
      <c r="BY578" s="129">
        <f t="shared" ref="BY578" si="10711">Q578/Q591</f>
        <v>3.2527140881083119E-2</v>
      </c>
      <c r="BZ578" s="130">
        <f t="shared" ref="BZ578" si="10712">R578/R591</f>
        <v>3.8700045934772623E-2</v>
      </c>
      <c r="CA578" s="131">
        <f t="shared" ref="CA578" si="10713">S578/S591</f>
        <v>4.1151186694075872E-2</v>
      </c>
      <c r="CB578" s="128">
        <f t="shared" ref="CB578" si="10714">T578/T591</f>
        <v>3.1399747793190415E-2</v>
      </c>
      <c r="CC578" s="129">
        <f t="shared" ref="CC578" si="10715">U578/U591</f>
        <v>2.9265933002781474E-2</v>
      </c>
      <c r="CD578" s="130">
        <f t="shared" ref="CD578" si="10716">V578/V591</f>
        <v>3.6555492745430566E-2</v>
      </c>
      <c r="CE578" s="131">
        <f t="shared" ref="CE578" si="10717">W578/W591</f>
        <v>3.805769818886133E-2</v>
      </c>
      <c r="CF578" s="128">
        <f t="shared" ref="CF578" si="10718">X578/X591</f>
        <v>3.1261054120976302E-2</v>
      </c>
      <c r="CG578" s="129">
        <f t="shared" ref="CG578" si="10719">Y578/Y591</f>
        <v>3.2545020611846387E-2</v>
      </c>
      <c r="CH578" s="130">
        <f t="shared" ref="CH578" si="10720">Z578/Z591</f>
        <v>4.7718389564299933E-2</v>
      </c>
      <c r="CI578" s="128">
        <f t="shared" ref="CI578" si="10721">AA578/AA591</f>
        <v>4.3056667556267234E-2</v>
      </c>
      <c r="CJ578" s="134">
        <f t="shared" ref="CJ578" si="10722">AB578/AB591</f>
        <v>3.9502447081111933E-2</v>
      </c>
      <c r="CK578" s="135">
        <f t="shared" ref="CK578" si="10723">AC578/AC591</f>
        <v>3.8747252345781247E-2</v>
      </c>
    </row>
    <row r="579" spans="1:89" ht="13.5" thickTop="1" x14ac:dyDescent="0.2">
      <c r="A579" s="145" t="s">
        <v>28</v>
      </c>
      <c r="B579" s="189">
        <v>924</v>
      </c>
      <c r="C579" s="183">
        <v>1376</v>
      </c>
      <c r="D579" s="184">
        <v>586</v>
      </c>
      <c r="E579" s="185">
        <v>506</v>
      </c>
      <c r="F579" s="182">
        <v>923</v>
      </c>
      <c r="G579" s="186">
        <v>1298</v>
      </c>
      <c r="H579" s="184">
        <v>1878</v>
      </c>
      <c r="I579" s="185">
        <v>2348</v>
      </c>
      <c r="J579" s="182">
        <v>358</v>
      </c>
      <c r="K579" s="183">
        <v>184</v>
      </c>
      <c r="L579" s="184">
        <v>1565</v>
      </c>
      <c r="M579" s="182">
        <v>766</v>
      </c>
      <c r="N579" s="187">
        <v>2367</v>
      </c>
      <c r="O579" s="190">
        <v>1559</v>
      </c>
      <c r="P579" s="182">
        <v>1171</v>
      </c>
      <c r="Q579" s="183">
        <v>887</v>
      </c>
      <c r="R579" s="184">
        <v>1148</v>
      </c>
      <c r="S579" s="185">
        <v>1421</v>
      </c>
      <c r="T579" s="182">
        <v>401</v>
      </c>
      <c r="U579" s="186">
        <v>181</v>
      </c>
      <c r="V579" s="184">
        <v>1577</v>
      </c>
      <c r="W579" s="191">
        <v>1185</v>
      </c>
      <c r="X579" s="182">
        <v>1188</v>
      </c>
      <c r="Y579" s="186">
        <v>472</v>
      </c>
      <c r="Z579" s="184">
        <v>2220</v>
      </c>
      <c r="AA579" s="182">
        <v>2729</v>
      </c>
      <c r="AB579" s="156">
        <f t="shared" si="10421"/>
        <v>16306</v>
      </c>
      <c r="AC579" s="157">
        <f t="shared" si="10422"/>
        <v>14912</v>
      </c>
      <c r="BI579" s="145" t="s">
        <v>28</v>
      </c>
      <c r="BJ579" s="128">
        <f>B579/B591</f>
        <v>3.4718569174118884E-2</v>
      </c>
      <c r="BK579" s="129">
        <f t="shared" ref="BK579" si="10724">C579/C591</f>
        <v>5.0703810155501509E-2</v>
      </c>
      <c r="BL579" s="130">
        <f t="shared" ref="BL579" si="10725">D579/D591</f>
        <v>4.3679189028026234E-2</v>
      </c>
      <c r="BM579" s="131">
        <f t="shared" ref="BM579" si="10726">E579/E591</f>
        <v>3.9212647241165528E-2</v>
      </c>
      <c r="BN579" s="128">
        <f t="shared" ref="BN579" si="10727">F579/F591</f>
        <v>3.4828874382098786E-2</v>
      </c>
      <c r="BO579" s="129">
        <f t="shared" ref="BO579" si="10728">G579/G591</f>
        <v>5.431644139431728E-2</v>
      </c>
      <c r="BP579" s="130">
        <f t="shared" ref="BP579" si="10729">H579/H591</f>
        <v>4.6977011781774519E-2</v>
      </c>
      <c r="BQ579" s="131">
        <f t="shared" ref="BQ579" si="10730">I579/I591</f>
        <v>5.3732436267106047E-2</v>
      </c>
      <c r="BR579" s="128">
        <f t="shared" ref="BR579" si="10731">J579/J591</f>
        <v>5.9756301118344186E-2</v>
      </c>
      <c r="BS579" s="129">
        <f t="shared" ref="BS579" si="10732">K579/K591</f>
        <v>2.7243115190997928E-2</v>
      </c>
      <c r="BT579" s="130">
        <f t="shared" ref="BT579" si="10733">L579/L591</f>
        <v>6.3301379282449541E-2</v>
      </c>
      <c r="BU579" s="128">
        <f t="shared" ref="BU579" si="10734">M579/M591</f>
        <v>3.1662051006489479E-2</v>
      </c>
      <c r="BV579" s="132">
        <f t="shared" ref="BV579" si="10735">N579/N591</f>
        <v>5.4819584047431563E-2</v>
      </c>
      <c r="BW579" s="133">
        <f t="shared" ref="BW579" si="10736">O579/O591</f>
        <v>3.6444818477219067E-2</v>
      </c>
      <c r="BX579" s="128">
        <f t="shared" ref="BX579" si="10737">P579/P591</f>
        <v>4.8661901595744683E-2</v>
      </c>
      <c r="BY579" s="129">
        <f t="shared" ref="BY579" si="10738">Q579/Q591</f>
        <v>3.7179863352475168E-2</v>
      </c>
      <c r="BZ579" s="130">
        <f t="shared" ref="BZ579" si="10739">R579/R591</f>
        <v>4.3944265809217578E-2</v>
      </c>
      <c r="CA579" s="131">
        <f t="shared" ref="CA579" si="10740">S579/S591</f>
        <v>5.3111567931227809E-2</v>
      </c>
      <c r="CB579" s="128">
        <f t="shared" ref="CB579" si="10741">T579/T591</f>
        <v>5.0567465321563684E-2</v>
      </c>
      <c r="CC579" s="129">
        <f t="shared" ref="CC579" si="10742">U579/U591</f>
        <v>2.1888982948361349E-2</v>
      </c>
      <c r="CD579" s="130">
        <f t="shared" ref="CD579" si="10743">V579/V591</f>
        <v>5.9430940267571133E-2</v>
      </c>
      <c r="CE579" s="131">
        <f t="shared" ref="CE579" si="10744">W579/W591</f>
        <v>4.0266403887322028E-2</v>
      </c>
      <c r="CF579" s="128">
        <f t="shared" ref="CF579" si="10745">X579/X591</f>
        <v>5.2529182879377433E-2</v>
      </c>
      <c r="CG579" s="129">
        <f t="shared" ref="CG579" si="10746">Y579/Y591</f>
        <v>3.4136110508425542E-2</v>
      </c>
      <c r="CH579" s="130">
        <f t="shared" ref="CH579" si="10747">Z579/Z591</f>
        <v>5.3233580317962735E-2</v>
      </c>
      <c r="CI579" s="128">
        <f t="shared" ref="CI579" si="10748">AA579/AA591</f>
        <v>6.0692998843519259E-2</v>
      </c>
      <c r="CJ579" s="134">
        <f t="shared" ref="CJ579" si="10749">AB579/AB591</f>
        <v>4.9506333264515499E-2</v>
      </c>
      <c r="CK579" s="135">
        <f t="shared" ref="CK579" si="10750">AC579/AC591</f>
        <v>4.5399467822761844E-2</v>
      </c>
    </row>
    <row r="580" spans="1:89" x14ac:dyDescent="0.2">
      <c r="A580" s="136" t="s">
        <v>29</v>
      </c>
      <c r="B580" s="192">
        <v>1088</v>
      </c>
      <c r="C580" s="176">
        <v>2579</v>
      </c>
      <c r="D580" s="177">
        <v>902</v>
      </c>
      <c r="E580" s="178">
        <v>826</v>
      </c>
      <c r="F580" s="175">
        <v>1160</v>
      </c>
      <c r="G580" s="179">
        <v>1985</v>
      </c>
      <c r="H580" s="177">
        <v>2233</v>
      </c>
      <c r="I580" s="178">
        <v>3348</v>
      </c>
      <c r="J580" s="175">
        <v>602</v>
      </c>
      <c r="K580" s="176">
        <v>222</v>
      </c>
      <c r="L580" s="177">
        <v>2223</v>
      </c>
      <c r="M580" s="175">
        <v>713</v>
      </c>
      <c r="N580" s="180">
        <v>3085</v>
      </c>
      <c r="O580" s="193">
        <v>2077</v>
      </c>
      <c r="P580" s="175">
        <v>1746</v>
      </c>
      <c r="Q580" s="176">
        <v>1221</v>
      </c>
      <c r="R580" s="177">
        <v>1474</v>
      </c>
      <c r="S580" s="178">
        <v>1798</v>
      </c>
      <c r="T580" s="175">
        <v>866</v>
      </c>
      <c r="U580" s="179">
        <v>213</v>
      </c>
      <c r="V580" s="177">
        <v>2307</v>
      </c>
      <c r="W580" s="194">
        <v>1374</v>
      </c>
      <c r="X580" s="175">
        <v>1728</v>
      </c>
      <c r="Y580" s="179">
        <v>508</v>
      </c>
      <c r="Z580" s="177">
        <v>2357</v>
      </c>
      <c r="AA580" s="175">
        <v>3280</v>
      </c>
      <c r="AB580" s="156">
        <f t="shared" si="10421"/>
        <v>21771</v>
      </c>
      <c r="AC580" s="157">
        <f t="shared" si="10422"/>
        <v>20144</v>
      </c>
      <c r="BI580" s="136" t="s">
        <v>29</v>
      </c>
      <c r="BJ580" s="128">
        <f>B580/B591</f>
        <v>4.0880739460434357E-2</v>
      </c>
      <c r="BK580" s="129">
        <f t="shared" ref="BK580" si="10751">C580/C591</f>
        <v>9.5032795342324422E-2</v>
      </c>
      <c r="BL580" s="130">
        <f t="shared" ref="BL580" si="10752">D580/D591</f>
        <v>6.7233154442456769E-2</v>
      </c>
      <c r="BM580" s="131">
        <f t="shared" ref="BM580" si="10753">E580/E591</f>
        <v>6.4011159330440173E-2</v>
      </c>
      <c r="BN580" s="128">
        <f t="shared" ref="BN580" si="10754">F580/F591</f>
        <v>4.3771933134598692E-2</v>
      </c>
      <c r="BO580" s="129">
        <f t="shared" ref="BO580" si="10755">G580/G591</f>
        <v>8.3064819851864244E-2</v>
      </c>
      <c r="BP580" s="130">
        <f t="shared" ref="BP580" si="10756">H580/H591</f>
        <v>5.5857117842759589E-2</v>
      </c>
      <c r="BQ580" s="131">
        <f t="shared" ref="BQ580" si="10757">I580/I591</f>
        <v>7.6616778799945079E-2</v>
      </c>
      <c r="BR580" s="128">
        <f t="shared" ref="BR580" si="10758">J580/J591</f>
        <v>0.10048405942246703</v>
      </c>
      <c r="BS580" s="129">
        <f t="shared" ref="BS580" si="10759">K580/K591</f>
        <v>3.2869410719573583E-2</v>
      </c>
      <c r="BT580" s="130">
        <f t="shared" ref="BT580" si="10760">L580/L591</f>
        <v>8.9916272297051333E-2</v>
      </c>
      <c r="BU580" s="128">
        <f t="shared" ref="BU580" si="10761">M580/M591</f>
        <v>2.9471334683586162E-2</v>
      </c>
      <c r="BV580" s="132">
        <f t="shared" ref="BV580" si="10762">N580/N591</f>
        <v>7.144842280791143E-2</v>
      </c>
      <c r="BW580" s="133">
        <f t="shared" ref="BW580" si="10763">O580/O591</f>
        <v>4.8554129555602309E-2</v>
      </c>
      <c r="BX580" s="128">
        <f t="shared" ref="BX580" si="10764">P580/P591</f>
        <v>7.2556515957446804E-2</v>
      </c>
      <c r="BY580" s="129">
        <f t="shared" ref="BY580" si="10765">Q580/Q591</f>
        <v>5.1179947185312484E-2</v>
      </c>
      <c r="BZ580" s="130">
        <f t="shared" ref="BZ580" si="10766">R580/R591</f>
        <v>5.6423212371765424E-2</v>
      </c>
      <c r="CA580" s="131">
        <f t="shared" ref="CA580" si="10767">S580/S591</f>
        <v>6.7202392076247425E-2</v>
      </c>
      <c r="CB580" s="128">
        <f t="shared" ref="CB580" si="10768">T580/T591</f>
        <v>0.10920554854981085</v>
      </c>
      <c r="CC580" s="129">
        <f t="shared" ref="CC580" si="10769">U580/U591</f>
        <v>2.5758858386745676E-2</v>
      </c>
      <c r="CD580" s="130">
        <f t="shared" ref="CD580" si="10770">V580/V591</f>
        <v>8.6941775014132278E-2</v>
      </c>
      <c r="CE580" s="131">
        <f t="shared" ref="CE580" si="10771">W580/W591</f>
        <v>4.6688640456692375E-2</v>
      </c>
      <c r="CF580" s="128">
        <f t="shared" ref="CF580" si="10772">X580/X591</f>
        <v>7.6406084188185355E-2</v>
      </c>
      <c r="CG580" s="129">
        <f t="shared" ref="CG580" si="10773">Y580/Y591</f>
        <v>3.6739712157373254E-2</v>
      </c>
      <c r="CH580" s="130">
        <f t="shared" ref="CH580" si="10774">Z580/Z591</f>
        <v>5.6518715679927105E-2</v>
      </c>
      <c r="CI580" s="128">
        <f t="shared" ref="CI580" si="10775">AA580/AA591</f>
        <v>7.2947246686237879E-2</v>
      </c>
      <c r="CJ580" s="134">
        <f t="shared" ref="CJ580" si="10776">AB580/AB591</f>
        <v>6.6098514749280454E-2</v>
      </c>
      <c r="CK580" s="135">
        <f t="shared" ref="CK580" si="10777">AC580/AC591</f>
        <v>6.1328251061005534E-2</v>
      </c>
    </row>
    <row r="581" spans="1:89" x14ac:dyDescent="0.2">
      <c r="A581" s="145" t="s">
        <v>30</v>
      </c>
      <c r="B581" s="189">
        <v>1507</v>
      </c>
      <c r="C581" s="183">
        <v>2784</v>
      </c>
      <c r="D581" s="184">
        <v>1176</v>
      </c>
      <c r="E581" s="185">
        <v>1041</v>
      </c>
      <c r="F581" s="182">
        <v>1360</v>
      </c>
      <c r="G581" s="186">
        <v>2423</v>
      </c>
      <c r="H581" s="184">
        <v>2534</v>
      </c>
      <c r="I581" s="185">
        <v>4058</v>
      </c>
      <c r="J581" s="182">
        <v>1044</v>
      </c>
      <c r="K581" s="183">
        <v>222</v>
      </c>
      <c r="L581" s="184">
        <v>2997</v>
      </c>
      <c r="M581" s="182">
        <v>735</v>
      </c>
      <c r="N581" s="187">
        <v>4113</v>
      </c>
      <c r="O581" s="190">
        <v>2380</v>
      </c>
      <c r="P581" s="182">
        <v>2149</v>
      </c>
      <c r="Q581" s="183">
        <v>1542</v>
      </c>
      <c r="R581" s="184">
        <v>1788</v>
      </c>
      <c r="S581" s="185">
        <v>2429</v>
      </c>
      <c r="T581" s="182">
        <v>1362</v>
      </c>
      <c r="U581" s="186">
        <v>240</v>
      </c>
      <c r="V581" s="184">
        <v>2861</v>
      </c>
      <c r="W581" s="191">
        <v>1334</v>
      </c>
      <c r="X581" s="182">
        <v>2447</v>
      </c>
      <c r="Y581" s="186">
        <v>653</v>
      </c>
      <c r="Z581" s="184">
        <v>2999</v>
      </c>
      <c r="AA581" s="182">
        <v>3841</v>
      </c>
      <c r="AB581" s="156">
        <f t="shared" si="10421"/>
        <v>28337</v>
      </c>
      <c r="AC581" s="157">
        <f t="shared" si="10422"/>
        <v>23682</v>
      </c>
      <c r="BI581" s="145" t="s">
        <v>30</v>
      </c>
      <c r="BJ581" s="128">
        <f>B581/B591</f>
        <v>5.6624333057789134E-2</v>
      </c>
      <c r="BK581" s="129">
        <f t="shared" ref="BK581" si="10778">C581/C591</f>
        <v>0.10258677868671236</v>
      </c>
      <c r="BL581" s="130">
        <f t="shared" ref="BL581" si="10779">D581/D591</f>
        <v>8.7656529516994638E-2</v>
      </c>
      <c r="BM581" s="131">
        <f t="shared" ref="BM581" si="10780">E581/E591</f>
        <v>8.0672659640421571E-2</v>
      </c>
      <c r="BN581" s="128">
        <f t="shared" ref="BN581" si="10781">F581/F591</f>
        <v>5.1318818157805368E-2</v>
      </c>
      <c r="BO581" s="129">
        <f t="shared" ref="BO581" si="10782">G581/G591</f>
        <v>0.10139348035318241</v>
      </c>
      <c r="BP581" s="130">
        <f t="shared" ref="BP581" si="10783">H581/H591</f>
        <v>6.3386447207144106E-2</v>
      </c>
      <c r="BQ581" s="131">
        <f t="shared" ref="BQ581" si="10784">I581/I591</f>
        <v>9.2864661998260795E-2</v>
      </c>
      <c r="BR581" s="128">
        <f t="shared" ref="BR581" si="10785">J581/J591</f>
        <v>0.17426139208813221</v>
      </c>
      <c r="BS581" s="129">
        <f t="shared" ref="BS581" si="10786">K581/K591</f>
        <v>3.2869410719573583E-2</v>
      </c>
      <c r="BT581" s="130">
        <f t="shared" ref="BT581" si="10787">L581/L591</f>
        <v>0.12122315253003277</v>
      </c>
      <c r="BU581" s="128">
        <f t="shared" ref="BU581" si="10788">M581/M591</f>
        <v>3.0380688628942255E-2</v>
      </c>
      <c r="BV581" s="132">
        <f t="shared" ref="BV581" si="10789">N581/N591</f>
        <v>9.5256843763027468E-2</v>
      </c>
      <c r="BW581" s="133">
        <f t="shared" ref="BW581" si="10790">O581/O591</f>
        <v>5.5637375225004088E-2</v>
      </c>
      <c r="BX581" s="128">
        <f t="shared" ref="BX581" si="10791">P581/P591</f>
        <v>8.9303523936170207E-2</v>
      </c>
      <c r="BY581" s="129">
        <f t="shared" ref="BY581" si="10792">Q581/Q591</f>
        <v>6.4635117575554346E-2</v>
      </c>
      <c r="BZ581" s="130">
        <f t="shared" ref="BZ581" si="10793">R581/R591</f>
        <v>6.8442811208084514E-2</v>
      </c>
      <c r="CA581" s="131">
        <f t="shared" ref="CA581" si="10794">S581/S591</f>
        <v>9.0786768828256398E-2</v>
      </c>
      <c r="CB581" s="128">
        <f t="shared" ref="CB581" si="10795">T581/T591</f>
        <v>0.17175283732660782</v>
      </c>
      <c r="CC581" s="129">
        <f t="shared" ref="CC581" si="10796">U581/U591</f>
        <v>2.9024065787882452E-2</v>
      </c>
      <c r="CD581" s="130">
        <f t="shared" ref="CD581" si="10797">V581/V591</f>
        <v>0.10781986056152251</v>
      </c>
      <c r="CE581" s="131">
        <f t="shared" ref="CE581" si="10798">W581/W591</f>
        <v>4.532943694994733E-2</v>
      </c>
      <c r="CF581" s="128">
        <f t="shared" ref="CF581" si="10799">X581/X591</f>
        <v>0.10819773611602405</v>
      </c>
      <c r="CG581" s="129">
        <f t="shared" ref="CG581" si="10800">Y581/Y591</f>
        <v>4.7226441021190425E-2</v>
      </c>
      <c r="CH581" s="130">
        <f t="shared" ref="CH581" si="10801">Z581/Z591</f>
        <v>7.1913291609716323E-2</v>
      </c>
      <c r="CI581" s="128">
        <f t="shared" ref="CI581" si="10802">AA581/AA591</f>
        <v>8.5423894671292591E-2</v>
      </c>
      <c r="CJ581" s="134">
        <f t="shared" ref="CJ581" si="10803">AB581/AB591</f>
        <v>8.6033421177270683E-2</v>
      </c>
      <c r="CK581" s="135">
        <f t="shared" ref="CK581" si="10804">AC581/AC591</f>
        <v>7.2099664496958552E-2</v>
      </c>
    </row>
    <row r="582" spans="1:89" x14ac:dyDescent="0.2">
      <c r="A582" s="136" t="s">
        <v>31</v>
      </c>
      <c r="B582" s="192">
        <v>1595</v>
      </c>
      <c r="C582" s="176">
        <v>3911</v>
      </c>
      <c r="D582" s="177">
        <v>951</v>
      </c>
      <c r="E582" s="178">
        <v>1473</v>
      </c>
      <c r="F582" s="175">
        <v>1243</v>
      </c>
      <c r="G582" s="179">
        <v>2911</v>
      </c>
      <c r="H582" s="177">
        <v>2539</v>
      </c>
      <c r="I582" s="178">
        <v>5582</v>
      </c>
      <c r="J582" s="175">
        <v>766</v>
      </c>
      <c r="K582" s="176">
        <v>322</v>
      </c>
      <c r="L582" s="177">
        <v>3561</v>
      </c>
      <c r="M582" s="175">
        <v>985</v>
      </c>
      <c r="N582" s="180">
        <v>4344</v>
      </c>
      <c r="O582" s="193">
        <v>2956</v>
      </c>
      <c r="P582" s="175">
        <v>2226</v>
      </c>
      <c r="Q582" s="176">
        <v>2283</v>
      </c>
      <c r="R582" s="177">
        <v>1838</v>
      </c>
      <c r="S582" s="178">
        <v>3019</v>
      </c>
      <c r="T582" s="175">
        <v>1442</v>
      </c>
      <c r="U582" s="179">
        <v>289</v>
      </c>
      <c r="V582" s="177">
        <v>4022</v>
      </c>
      <c r="W582" s="194">
        <v>1757</v>
      </c>
      <c r="X582" s="175">
        <v>2354</v>
      </c>
      <c r="Y582" s="179">
        <v>952</v>
      </c>
      <c r="Z582" s="177">
        <v>2831</v>
      </c>
      <c r="AA582" s="175">
        <v>5364</v>
      </c>
      <c r="AB582" s="156">
        <f t="shared" si="10421"/>
        <v>29712</v>
      </c>
      <c r="AC582" s="157">
        <f t="shared" si="10422"/>
        <v>31804</v>
      </c>
      <c r="BI582" s="136" t="s">
        <v>31</v>
      </c>
      <c r="BJ582" s="128">
        <f>B582/B591</f>
        <v>5.9930863455324265E-2</v>
      </c>
      <c r="BK582" s="129">
        <f t="shared" ref="BK582" si="10805">C582/C591</f>
        <v>0.14411526273122557</v>
      </c>
      <c r="BL582" s="130">
        <f t="shared" ref="BL582" si="10806">D582/D591</f>
        <v>7.0885509838998217E-2</v>
      </c>
      <c r="BM582" s="131">
        <f t="shared" ref="BM582" si="10807">E582/E591</f>
        <v>0.11415065096094235</v>
      </c>
      <c r="BN582" s="128">
        <f t="shared" ref="BN582" si="10808">F582/F591</f>
        <v>4.690389041922946E-2</v>
      </c>
      <c r="BO582" s="129">
        <f t="shared" ref="BO582" si="10809">G582/G591</f>
        <v>0.1218144536971168</v>
      </c>
      <c r="BP582" s="130">
        <f t="shared" ref="BP582" si="10810">H582/H591</f>
        <v>6.3511519123496007E-2</v>
      </c>
      <c r="BQ582" s="131">
        <f t="shared" ref="BQ582" si="10811">I582/I591</f>
        <v>0.12774040001830747</v>
      </c>
      <c r="BR582" s="128">
        <f t="shared" ref="BR582" si="10812">J582/J591</f>
        <v>0.12785845434818896</v>
      </c>
      <c r="BS582" s="129">
        <f t="shared" ref="BS582" si="10813">K582/K591</f>
        <v>4.7675451584246374E-2</v>
      </c>
      <c r="BT582" s="130">
        <f t="shared" ref="BT582" si="10814">L582/L591</f>
        <v>0.14403591797112</v>
      </c>
      <c r="BU582" s="128">
        <f t="shared" ref="BU582" si="10815">M582/M591</f>
        <v>4.0714256189806966E-2</v>
      </c>
      <c r="BV582" s="132">
        <f t="shared" ref="BV582" si="10816">N582/N591</f>
        <v>0.10060679049515957</v>
      </c>
      <c r="BW582" s="133">
        <f t="shared" ref="BW582" si="10817">O582/O591</f>
        <v>6.9102555111391642E-2</v>
      </c>
      <c r="BX582" s="128">
        <f t="shared" ref="BX582" si="10818">P582/P591</f>
        <v>9.250332446808511E-2</v>
      </c>
      <c r="BY582" s="129">
        <f t="shared" ref="BY582" si="10819">Q582/Q591</f>
        <v>9.5695183803495829E-2</v>
      </c>
      <c r="BZ582" s="130">
        <f t="shared" ref="BZ582" si="10820">R582/R591</f>
        <v>7.0356760067371002E-2</v>
      </c>
      <c r="CA582" s="131">
        <f t="shared" ref="CA582" si="10821">S582/S591</f>
        <v>0.11283872173425528</v>
      </c>
      <c r="CB582" s="128">
        <f t="shared" ref="CB582" si="10822">T582/T591</f>
        <v>0.18184110970996217</v>
      </c>
      <c r="CC582" s="129">
        <f t="shared" ref="CC582" si="10823">U582/U591</f>
        <v>3.4949812552908452E-2</v>
      </c>
      <c r="CD582" s="130">
        <f t="shared" ref="CD582" si="10824">V582/V591</f>
        <v>0.15157339363105332</v>
      </c>
      <c r="CE582" s="131">
        <f t="shared" ref="CE582" si="10825">W582/W591</f>
        <v>5.970301403377621E-2</v>
      </c>
      <c r="CF582" s="128">
        <f t="shared" ref="CF582" si="10826">X582/X591</f>
        <v>0.10408560311284047</v>
      </c>
      <c r="CG582" s="129">
        <f t="shared" ref="CG582" si="10827">Y582/Y591</f>
        <v>6.8850799161061696E-2</v>
      </c>
      <c r="CH582" s="130">
        <f t="shared" ref="CH582" si="10828">Z582/Z591</f>
        <v>6.7884804450519143E-2</v>
      </c>
      <c r="CI582" s="128">
        <f t="shared" ref="CI582" si="10829">AA582/AA591</f>
        <v>0.11929543634907927</v>
      </c>
      <c r="CJ582" s="134">
        <f t="shared" ref="CJ582" si="10830">AB582/AB591</f>
        <v>9.0208032255322243E-2</v>
      </c>
      <c r="CK582" s="135">
        <f t="shared" ref="CK582" si="10831">AC582/AC591</f>
        <v>9.682703021962967E-2</v>
      </c>
    </row>
    <row r="583" spans="1:89" x14ac:dyDescent="0.2">
      <c r="A583" s="145" t="s">
        <v>32</v>
      </c>
      <c r="B583" s="189">
        <v>1742</v>
      </c>
      <c r="C583" s="183">
        <v>3158</v>
      </c>
      <c r="D583" s="184">
        <v>665</v>
      </c>
      <c r="E583" s="185">
        <v>1293</v>
      </c>
      <c r="F583" s="182">
        <v>1200</v>
      </c>
      <c r="G583" s="186">
        <v>2657</v>
      </c>
      <c r="H583" s="184">
        <v>2370</v>
      </c>
      <c r="I583" s="185">
        <v>4261</v>
      </c>
      <c r="J583" s="182">
        <v>454</v>
      </c>
      <c r="K583" s="183">
        <v>235</v>
      </c>
      <c r="L583" s="184">
        <v>2438</v>
      </c>
      <c r="M583" s="182">
        <v>1014</v>
      </c>
      <c r="N583" s="187">
        <v>3711</v>
      </c>
      <c r="O583" s="190">
        <v>2661</v>
      </c>
      <c r="P583" s="182">
        <v>1527</v>
      </c>
      <c r="Q583" s="183">
        <v>2031</v>
      </c>
      <c r="R583" s="184">
        <v>1621</v>
      </c>
      <c r="S583" s="185">
        <v>2264</v>
      </c>
      <c r="T583" s="182">
        <v>647</v>
      </c>
      <c r="U583" s="186">
        <v>336</v>
      </c>
      <c r="V583" s="184">
        <v>2960</v>
      </c>
      <c r="W583" s="191">
        <v>1907</v>
      </c>
      <c r="X583" s="182">
        <v>1572</v>
      </c>
      <c r="Y583" s="186">
        <v>783</v>
      </c>
      <c r="Z583" s="184">
        <v>2524</v>
      </c>
      <c r="AA583" s="182">
        <v>3824</v>
      </c>
      <c r="AB583" s="156">
        <f t="shared" si="10421"/>
        <v>23431</v>
      </c>
      <c r="AC583" s="157">
        <f t="shared" si="10422"/>
        <v>26424</v>
      </c>
      <c r="BI583" s="145" t="s">
        <v>32</v>
      </c>
      <c r="BJ583" s="128">
        <f>B583/B591</f>
        <v>6.5454272187570453E-2</v>
      </c>
      <c r="BK583" s="129">
        <f t="shared" ref="BK583" si="10832">C583/C591</f>
        <v>0.11636819220281525</v>
      </c>
      <c r="BL583" s="130">
        <f t="shared" ref="BL583" si="10833">D583/D591</f>
        <v>4.9567680381633873E-2</v>
      </c>
      <c r="BM583" s="131">
        <f t="shared" ref="BM583" si="10834">E583/E591</f>
        <v>0.10020148791072536</v>
      </c>
      <c r="BN583" s="128">
        <f t="shared" ref="BN583" si="10835">F583/F591</f>
        <v>4.5281310139240027E-2</v>
      </c>
      <c r="BO583" s="129">
        <f t="shared" ref="BO583" si="10836">G583/G591</f>
        <v>0.11118550445662635</v>
      </c>
      <c r="BP583" s="130">
        <f t="shared" ref="BP583" si="10837">H583/H591</f>
        <v>5.9284088350801713E-2</v>
      </c>
      <c r="BQ583" s="131">
        <f t="shared" ref="BQ583" si="10838">I583/I591</f>
        <v>9.7510183532427117E-2</v>
      </c>
      <c r="BR583" s="128">
        <f t="shared" ref="BR583" si="10839">J583/J591</f>
        <v>7.5780337172425299E-2</v>
      </c>
      <c r="BS583" s="129">
        <f t="shared" ref="BS583" si="10840">K583/K591</f>
        <v>3.4794196031981049E-2</v>
      </c>
      <c r="BT583" s="130">
        <f t="shared" ref="BT583" si="10841">L583/L591</f>
        <v>9.8612627917323947E-2</v>
      </c>
      <c r="BU583" s="128">
        <f t="shared" ref="BU583" si="10842">M583/M591</f>
        <v>4.1912950026867277E-2</v>
      </c>
      <c r="BV583" s="132">
        <f t="shared" ref="BV583" si="10843">N583/N591</f>
        <v>8.594654685256381E-2</v>
      </c>
      <c r="BW583" s="133">
        <f t="shared" ref="BW583" si="10844">O583/O591</f>
        <v>6.2206325829300795E-2</v>
      </c>
      <c r="BX583" s="128">
        <f t="shared" ref="BX583" si="10845">P583/P591</f>
        <v>6.3455784574468085E-2</v>
      </c>
      <c r="BY583" s="129">
        <f t="shared" ref="BY583" si="10846">Q583/Q591</f>
        <v>8.5132246300876055E-2</v>
      </c>
      <c r="BZ583" s="130">
        <f t="shared" ref="BZ583" si="10847">R583/R591</f>
        <v>6.2050222018067674E-2</v>
      </c>
      <c r="CA583" s="131">
        <f t="shared" ref="CA583" si="10848">S583/S591</f>
        <v>8.4619697252849929E-2</v>
      </c>
      <c r="CB583" s="128">
        <f t="shared" ref="CB583" si="10849">T583/T591</f>
        <v>8.1588902900378305E-2</v>
      </c>
      <c r="CC583" s="129">
        <f t="shared" ref="CC583" si="10850">U583/U591</f>
        <v>4.0633692103035433E-2</v>
      </c>
      <c r="CD583" s="130">
        <f t="shared" ref="CD583" si="10851">V583/V591</f>
        <v>0.11155078198605616</v>
      </c>
      <c r="CE583" s="131">
        <f t="shared" ref="CE583" si="10852">W583/W591</f>
        <v>6.480002718407013E-2</v>
      </c>
      <c r="CF583" s="128">
        <f t="shared" ref="CF583" si="10853">X583/X591</f>
        <v>6.9508312698974173E-2</v>
      </c>
      <c r="CG583" s="129">
        <f t="shared" ref="CG583" si="10854">Y583/Y591</f>
        <v>5.6628335864612717E-2</v>
      </c>
      <c r="CH583" s="130">
        <f t="shared" ref="CH583" si="10855">Z583/Z591</f>
        <v>6.0523223748890964E-2</v>
      </c>
      <c r="CI583" s="128">
        <f t="shared" ref="CI583" si="10856">AA583/AA591</f>
        <v>8.5045814429321229E-2</v>
      </c>
      <c r="CJ583" s="134">
        <f t="shared" ref="CJ583" si="10857">AB583/AB591</f>
        <v>7.1138408850782708E-2</v>
      </c>
      <c r="CK583" s="135">
        <f t="shared" ref="CK583" si="10858">AC583/AC591</f>
        <v>8.0447662134432593E-2</v>
      </c>
    </row>
    <row r="584" spans="1:89" x14ac:dyDescent="0.2">
      <c r="A584" s="136" t="s">
        <v>33</v>
      </c>
      <c r="B584" s="192">
        <v>1334</v>
      </c>
      <c r="C584" s="176">
        <v>1655</v>
      </c>
      <c r="D584" s="177">
        <v>494</v>
      </c>
      <c r="E584" s="178">
        <v>790</v>
      </c>
      <c r="F584" s="175">
        <v>986</v>
      </c>
      <c r="G584" s="179">
        <v>1749</v>
      </c>
      <c r="H584" s="177">
        <v>1906</v>
      </c>
      <c r="I584" s="178">
        <v>2954</v>
      </c>
      <c r="J584" s="175">
        <v>390</v>
      </c>
      <c r="K584" s="176">
        <v>126</v>
      </c>
      <c r="L584" s="177">
        <v>1506</v>
      </c>
      <c r="M584" s="175">
        <v>990</v>
      </c>
      <c r="N584" s="180">
        <v>2321</v>
      </c>
      <c r="O584" s="193">
        <v>2322</v>
      </c>
      <c r="P584" s="175">
        <v>971</v>
      </c>
      <c r="Q584" s="176">
        <v>1571</v>
      </c>
      <c r="R584" s="177">
        <v>1357</v>
      </c>
      <c r="S584" s="178">
        <v>1616</v>
      </c>
      <c r="T584" s="175">
        <v>420</v>
      </c>
      <c r="U584" s="179">
        <v>330</v>
      </c>
      <c r="V584" s="177">
        <v>2162</v>
      </c>
      <c r="W584" s="194">
        <v>1602</v>
      </c>
      <c r="X584" s="175">
        <v>1001</v>
      </c>
      <c r="Y584" s="179">
        <v>712</v>
      </c>
      <c r="Z584" s="177">
        <v>2002</v>
      </c>
      <c r="AA584" s="175">
        <v>2621</v>
      </c>
      <c r="AB584" s="156">
        <f t="shared" si="10421"/>
        <v>16850</v>
      </c>
      <c r="AC584" s="157">
        <f t="shared" si="10422"/>
        <v>19038</v>
      </c>
      <c r="BI584" s="136" t="s">
        <v>33</v>
      </c>
      <c r="BJ584" s="128">
        <f>B584/B591</f>
        <v>5.0123994889907569E-2</v>
      </c>
      <c r="BK584" s="129">
        <f t="shared" ref="BK584" si="10859">C584/C591</f>
        <v>6.0984597243717298E-2</v>
      </c>
      <c r="BL584" s="130">
        <f t="shared" ref="BL584" si="10860">D584/D591</f>
        <v>3.6821705426356592E-2</v>
      </c>
      <c r="BM584" s="131">
        <f t="shared" ref="BM584" si="10861">E584/E591</f>
        <v>6.1221326720396776E-2</v>
      </c>
      <c r="BN584" s="128">
        <f t="shared" ref="BN584" si="10862">F584/F591</f>
        <v>3.7206143164408893E-2</v>
      </c>
      <c r="BO584" s="129">
        <f t="shared" ref="BO584" si="10863">G584/G591</f>
        <v>7.3189103234715655E-2</v>
      </c>
      <c r="BP584" s="130">
        <f t="shared" ref="BP584" si="10864">H584/H591</f>
        <v>4.7677414513345173E-2</v>
      </c>
      <c r="BQ584" s="131">
        <f t="shared" ref="BQ584" si="10865">I584/I591</f>
        <v>6.7600347842006497E-2</v>
      </c>
      <c r="BR584" s="128">
        <f t="shared" ref="BR584" si="10866">J584/J591</f>
        <v>6.5097646469704562E-2</v>
      </c>
      <c r="BS584" s="129">
        <f t="shared" ref="BS584" si="10867">K584/K591</f>
        <v>1.865561148948771E-2</v>
      </c>
      <c r="BT584" s="130">
        <f t="shared" ref="BT584" si="10868">L584/L591</f>
        <v>6.0914937507584033E-2</v>
      </c>
      <c r="BU584" s="128">
        <f t="shared" ref="BU584" si="10869">M584/M591</f>
        <v>4.0920927541024263E-2</v>
      </c>
      <c r="BV584" s="132">
        <f t="shared" ref="BV584" si="10870">N584/N591</f>
        <v>5.3754226689517813E-2</v>
      </c>
      <c r="BW584" s="133">
        <f t="shared" ref="BW584" si="10871">O584/O591</f>
        <v>5.4281506416999789E-2</v>
      </c>
      <c r="BX584" s="128">
        <f t="shared" ref="BX584" si="10872">P584/P591</f>
        <v>4.0350731382978726E-2</v>
      </c>
      <c r="BY584" s="129">
        <f t="shared" ref="BY584" si="10873">Q584/Q591</f>
        <v>6.5850693716728845E-2</v>
      </c>
      <c r="BZ584" s="130">
        <f t="shared" ref="BZ584" si="10874">R584/R591</f>
        <v>5.1944572041035066E-2</v>
      </c>
      <c r="CA584" s="131">
        <f t="shared" ref="CA584" si="10875">S584/S591</f>
        <v>6.0399925247617267E-2</v>
      </c>
      <c r="CB584" s="128">
        <f t="shared" ref="CB584" si="10876">T584/T591</f>
        <v>5.2963430012610342E-2</v>
      </c>
      <c r="CC584" s="129">
        <f t="shared" ref="CC584" si="10877">U584/U591</f>
        <v>3.9908090458338374E-2</v>
      </c>
      <c r="CD584" s="130">
        <f t="shared" ref="CD584" si="10878">V584/V591</f>
        <v>8.1477294139815332E-2</v>
      </c>
      <c r="CE584" s="131">
        <f t="shared" ref="CE584" si="10879">W584/W591</f>
        <v>5.4436100445139149E-2</v>
      </c>
      <c r="CF584" s="128">
        <f t="shared" ref="CF584" si="10880">X584/X591</f>
        <v>4.4260700389105061E-2</v>
      </c>
      <c r="CG584" s="129">
        <f t="shared" ref="CG584" si="10881">Y584/Y591</f>
        <v>5.1493454834743616E-2</v>
      </c>
      <c r="CH584" s="130">
        <f t="shared" ref="CH584" si="10882">Z584/Z591</f>
        <v>4.8006138647099732E-2</v>
      </c>
      <c r="CI584" s="128">
        <f t="shared" ref="CI584" si="10883">AA584/AA591</f>
        <v>5.8291077306289477E-2</v>
      </c>
      <c r="CJ584" s="134">
        <f t="shared" ref="CJ584" si="10884">AB584/AB591</f>
        <v>5.1157961211031902E-2</v>
      </c>
      <c r="CK584" s="135">
        <f t="shared" ref="CK584" si="10885">AC584/AC591</f>
        <v>5.7961042677691789E-2</v>
      </c>
    </row>
    <row r="585" spans="1:89" x14ac:dyDescent="0.2">
      <c r="A585" s="145" t="s">
        <v>34</v>
      </c>
      <c r="B585" s="189">
        <v>506</v>
      </c>
      <c r="C585" s="183">
        <v>1055</v>
      </c>
      <c r="D585" s="184">
        <v>190</v>
      </c>
      <c r="E585" s="185">
        <v>485</v>
      </c>
      <c r="F585" s="182">
        <v>464</v>
      </c>
      <c r="G585" s="186">
        <v>1104</v>
      </c>
      <c r="H585" s="184">
        <v>935</v>
      </c>
      <c r="I585" s="185">
        <v>1885</v>
      </c>
      <c r="J585" s="182">
        <v>165</v>
      </c>
      <c r="K585" s="183">
        <v>79</v>
      </c>
      <c r="L585" s="184">
        <v>924</v>
      </c>
      <c r="M585" s="182">
        <v>645</v>
      </c>
      <c r="N585" s="187">
        <v>1904</v>
      </c>
      <c r="O585" s="190">
        <v>1840</v>
      </c>
      <c r="P585" s="182">
        <v>589</v>
      </c>
      <c r="Q585" s="183">
        <v>1199</v>
      </c>
      <c r="R585" s="184">
        <v>883</v>
      </c>
      <c r="S585" s="185">
        <v>1191</v>
      </c>
      <c r="T585" s="182">
        <v>192</v>
      </c>
      <c r="U585" s="186">
        <v>283</v>
      </c>
      <c r="V585" s="184">
        <v>1658</v>
      </c>
      <c r="W585" s="191">
        <v>1010</v>
      </c>
      <c r="X585" s="182">
        <v>578</v>
      </c>
      <c r="Y585" s="186">
        <v>532</v>
      </c>
      <c r="Z585" s="184">
        <v>1334</v>
      </c>
      <c r="AA585" s="182">
        <v>1666</v>
      </c>
      <c r="AB585" s="156">
        <f t="shared" si="10421"/>
        <v>10322</v>
      </c>
      <c r="AC585" s="157">
        <f t="shared" si="10422"/>
        <v>12974</v>
      </c>
      <c r="BI585" s="145" t="s">
        <v>34</v>
      </c>
      <c r="BJ585" s="128">
        <f>B585/B591</f>
        <v>1.9012549785827008E-2</v>
      </c>
      <c r="BK585" s="129">
        <f t="shared" ref="BK585" si="10886">C585/C591</f>
        <v>3.887537769916722E-2</v>
      </c>
      <c r="BL585" s="130">
        <f t="shared" ref="BL585" si="10887">D585/D591</f>
        <v>1.4162194394752534E-2</v>
      </c>
      <c r="BM585" s="131">
        <f t="shared" ref="BM585" si="10888">E585/E591</f>
        <v>3.758524488530688E-2</v>
      </c>
      <c r="BN585" s="128">
        <f t="shared" ref="BN585" si="10889">F585/F591</f>
        <v>1.7508773253839479E-2</v>
      </c>
      <c r="BO585" s="129">
        <f t="shared" ref="BO585" si="10890">G585/G591</f>
        <v>4.6198267564966311E-2</v>
      </c>
      <c r="BP585" s="130">
        <f t="shared" ref="BP585" si="10891">H585/H591</f>
        <v>2.3388448357805739E-2</v>
      </c>
      <c r="BQ585" s="131">
        <f t="shared" ref="BQ585" si="10892">I585/I591</f>
        <v>4.3136985674401572E-2</v>
      </c>
      <c r="BR585" s="128">
        <f t="shared" ref="BR585" si="10893">J585/J591</f>
        <v>2.7541311967951929E-2</v>
      </c>
      <c r="BS585" s="129">
        <f t="shared" ref="BS585" si="10894">K585/K591</f>
        <v>1.1696772283091501E-2</v>
      </c>
      <c r="BT585" s="130">
        <f t="shared" ref="BT585" si="10895">L585/L591</f>
        <v>3.7374105084334426E-2</v>
      </c>
      <c r="BU585" s="128">
        <f t="shared" ref="BU585" si="10896">M585/M591</f>
        <v>2.6660604307030961E-2</v>
      </c>
      <c r="BV585" s="132">
        <f t="shared" ref="BV585" si="10897">N585/N591</f>
        <v>4.4096530640604009E-2</v>
      </c>
      <c r="BW585" s="133">
        <f t="shared" ref="BW585" si="10898">O585/O591</f>
        <v>4.3013769081515767E-2</v>
      </c>
      <c r="BX585" s="128">
        <f t="shared" ref="BX585" si="10899">P585/P591</f>
        <v>2.4476396276595744E-2</v>
      </c>
      <c r="BY585" s="129">
        <f t="shared" ref="BY585" si="10900">Q585/Q591</f>
        <v>5.0257785974766316E-2</v>
      </c>
      <c r="BZ585" s="130">
        <f t="shared" ref="BZ585" si="10901">R585/R591</f>
        <v>3.3800336854999231E-2</v>
      </c>
      <c r="CA585" s="131">
        <f t="shared" ref="CA585" si="10902">S585/S591</f>
        <v>4.4515043917024856E-2</v>
      </c>
      <c r="CB585" s="128">
        <f t="shared" ref="CB585" si="10903">T585/T591</f>
        <v>2.4211853720050441E-2</v>
      </c>
      <c r="CC585" s="129">
        <f t="shared" ref="CC585" si="10904">U585/U591</f>
        <v>3.4224210908211393E-2</v>
      </c>
      <c r="CD585" s="130">
        <f t="shared" ref="CD585" si="10905">V585/V591</f>
        <v>6.2483512342189559E-2</v>
      </c>
      <c r="CE585" s="131">
        <f t="shared" ref="CE585" si="10906">W585/W591</f>
        <v>3.4319888545312448E-2</v>
      </c>
      <c r="CF585" s="128">
        <f t="shared" ref="CF585" si="10907">X585/X591</f>
        <v>2.5557127697205518E-2</v>
      </c>
      <c r="CG585" s="129">
        <f t="shared" ref="CG585" si="10908">Y585/Y591</f>
        <v>3.8475446590005062E-2</v>
      </c>
      <c r="CH585" s="130">
        <f t="shared" ref="CH585" si="10909">Z585/Z591</f>
        <v>3.1988106371244274E-2</v>
      </c>
      <c r="CI585" s="128">
        <f t="shared" ref="CI585" si="10910">AA585/AA591</f>
        <v>3.7051863713192773E-2</v>
      </c>
      <c r="CJ585" s="134">
        <f t="shared" ref="CJ585" si="10911">AB585/AB591</f>
        <v>3.133842585283509E-2</v>
      </c>
      <c r="CK585" s="135">
        <f t="shared" ref="CK585" si="10912">AC585/AC591</f>
        <v>3.9499241921439922E-2</v>
      </c>
    </row>
    <row r="586" spans="1:89" x14ac:dyDescent="0.2">
      <c r="A586" s="136" t="s">
        <v>35</v>
      </c>
      <c r="B586" s="192">
        <v>0</v>
      </c>
      <c r="C586" s="176">
        <v>451</v>
      </c>
      <c r="D586" s="177">
        <v>2</v>
      </c>
      <c r="E586" s="178">
        <v>289</v>
      </c>
      <c r="F586" s="175">
        <v>16</v>
      </c>
      <c r="G586" s="179">
        <v>728</v>
      </c>
      <c r="H586" s="177">
        <v>79</v>
      </c>
      <c r="I586" s="178">
        <v>923</v>
      </c>
      <c r="J586" s="175">
        <v>31</v>
      </c>
      <c r="K586" s="176">
        <v>33</v>
      </c>
      <c r="L586" s="177">
        <v>575</v>
      </c>
      <c r="M586" s="175">
        <v>101</v>
      </c>
      <c r="N586" s="180">
        <v>464</v>
      </c>
      <c r="O586" s="193">
        <v>266</v>
      </c>
      <c r="P586" s="175">
        <v>137</v>
      </c>
      <c r="Q586" s="176">
        <v>189</v>
      </c>
      <c r="R586" s="177">
        <v>169</v>
      </c>
      <c r="S586" s="178">
        <v>62</v>
      </c>
      <c r="T586" s="175">
        <v>24</v>
      </c>
      <c r="U586" s="179">
        <v>10</v>
      </c>
      <c r="V586" s="177">
        <v>165</v>
      </c>
      <c r="W586" s="194">
        <v>40</v>
      </c>
      <c r="X586" s="175">
        <v>68</v>
      </c>
      <c r="Y586" s="179">
        <v>19</v>
      </c>
      <c r="Z586" s="177">
        <v>47</v>
      </c>
      <c r="AA586" s="175">
        <v>54</v>
      </c>
      <c r="AB586" s="156">
        <f t="shared" si="10421"/>
        <v>1777</v>
      </c>
      <c r="AC586" s="157">
        <f t="shared" si="10422"/>
        <v>3165</v>
      </c>
      <c r="BI586" s="136" t="s">
        <v>35</v>
      </c>
      <c r="BJ586" s="128">
        <f>B586/B591</f>
        <v>0</v>
      </c>
      <c r="BK586" s="129">
        <f t="shared" ref="BK586" si="10913">C586/C591</f>
        <v>1.6618763357653474E-2</v>
      </c>
      <c r="BL586" s="130">
        <f t="shared" ref="BL586" si="10914">D586/D591</f>
        <v>1.490757304710793E-4</v>
      </c>
      <c r="BM586" s="131">
        <f t="shared" ref="BM586" si="10915">E586/E591</f>
        <v>2.2396156230626161E-2</v>
      </c>
      <c r="BN586" s="128">
        <f t="shared" ref="BN586" si="10916">F586/F591</f>
        <v>6.0375080185653377E-4</v>
      </c>
      <c r="BO586" s="129">
        <f t="shared" ref="BO586" si="10917">G586/G591</f>
        <v>3.0464074988492278E-2</v>
      </c>
      <c r="BP586" s="130">
        <f t="shared" ref="BP586" si="10918">H586/H591</f>
        <v>1.9761362783600571E-3</v>
      </c>
      <c r="BQ586" s="131">
        <f t="shared" ref="BQ586" si="10919">I586/I591</f>
        <v>2.1122248157810428E-2</v>
      </c>
      <c r="BR586" s="128">
        <f t="shared" ref="BR586" si="10920">J586/J591</f>
        <v>5.1744283091303619E-3</v>
      </c>
      <c r="BS586" s="129">
        <f t="shared" ref="BS586" si="10921">K586/K591</f>
        <v>4.8859934853420191E-3</v>
      </c>
      <c r="BT586" s="130">
        <f t="shared" ref="BT586" si="10922">L586/L591</f>
        <v>2.3257695263519798E-2</v>
      </c>
      <c r="BU586" s="128">
        <f t="shared" ref="BU586" si="10923">M586/M591</f>
        <v>4.1747612945893442E-3</v>
      </c>
      <c r="BV586" s="132">
        <f t="shared" ref="BV586" si="10924">N586/N591</f>
        <v>1.0746213349390894E-2</v>
      </c>
      <c r="BW586" s="133">
        <f t="shared" ref="BW586" si="10925">O586/O591</f>
        <v>6.2182948780886921E-3</v>
      </c>
      <c r="BX586" s="128">
        <f t="shared" ref="BX586" si="10926">P586/P591</f>
        <v>5.6931515957446806E-3</v>
      </c>
      <c r="BY586" s="129">
        <f t="shared" ref="BY586" si="10927">Q586/Q591</f>
        <v>7.9222031269648319E-3</v>
      </c>
      <c r="BZ586" s="130">
        <f t="shared" ref="BZ586" si="10928">R586/R591</f>
        <v>6.4691471443883023E-3</v>
      </c>
      <c r="CA586" s="131">
        <f t="shared" ref="CA586" si="10929">S586/S591</f>
        <v>2.3173238646981872E-3</v>
      </c>
      <c r="CB586" s="128">
        <f t="shared" ref="CB586" si="10930">T586/T591</f>
        <v>3.0264817150063052E-3</v>
      </c>
      <c r="CC586" s="129">
        <f t="shared" ref="CC586" si="10931">U586/U591</f>
        <v>1.2093360744951022E-3</v>
      </c>
      <c r="CD586" s="130">
        <f t="shared" ref="CD586" si="10932">V586/V591</f>
        <v>6.2182023742227248E-3</v>
      </c>
      <c r="CE586" s="131">
        <f t="shared" ref="CE586" si="10933">W586/W591</f>
        <v>1.3592035067450474E-3</v>
      </c>
      <c r="CF586" s="128">
        <f t="shared" ref="CF586" si="10934">X586/X591</f>
        <v>3.0067209055535905E-3</v>
      </c>
      <c r="CG586" s="129">
        <f t="shared" ref="CG586" si="10935">Y586/Y591</f>
        <v>1.3741230925001808E-3</v>
      </c>
      <c r="CH586" s="130">
        <f t="shared" ref="CH586" si="10936">Z586/Z591</f>
        <v>1.1270172409658778E-3</v>
      </c>
      <c r="CI586" s="128">
        <f t="shared" ref="CI586" si="10937">AA586/AA591</f>
        <v>1.2009607686148918E-3</v>
      </c>
      <c r="CJ586" s="134">
        <f t="shared" ref="CJ586" si="10938">AB586/AB591</f>
        <v>5.3951155532346402E-3</v>
      </c>
      <c r="CK586" s="135">
        <f t="shared" ref="CK586" si="10939">AC586/AC591</f>
        <v>9.6358178419421424E-3</v>
      </c>
    </row>
    <row r="587" spans="1:89" x14ac:dyDescent="0.2">
      <c r="A587" s="145" t="s">
        <v>36</v>
      </c>
      <c r="B587" s="189">
        <v>0</v>
      </c>
      <c r="C587" s="183">
        <v>0</v>
      </c>
      <c r="D587" s="184">
        <v>0</v>
      </c>
      <c r="E587" s="185">
        <v>0</v>
      </c>
      <c r="F587" s="182">
        <v>0</v>
      </c>
      <c r="G587" s="186">
        <v>0</v>
      </c>
      <c r="H587" s="184">
        <v>0</v>
      </c>
      <c r="I587" s="185">
        <v>0</v>
      </c>
      <c r="J587" s="182">
        <v>0</v>
      </c>
      <c r="K587" s="186">
        <v>0</v>
      </c>
      <c r="L587" s="184">
        <v>0</v>
      </c>
      <c r="M587" s="182">
        <v>0</v>
      </c>
      <c r="N587" s="187">
        <v>0</v>
      </c>
      <c r="O587" s="190">
        <v>0</v>
      </c>
      <c r="P587" s="182">
        <v>0</v>
      </c>
      <c r="Q587" s="186">
        <v>0</v>
      </c>
      <c r="R587" s="184">
        <v>0</v>
      </c>
      <c r="S587" s="185">
        <v>0</v>
      </c>
      <c r="T587" s="182">
        <v>0</v>
      </c>
      <c r="U587" s="186">
        <v>0</v>
      </c>
      <c r="V587" s="184">
        <v>0</v>
      </c>
      <c r="W587" s="185">
        <v>0</v>
      </c>
      <c r="X587" s="182">
        <v>0</v>
      </c>
      <c r="Y587" s="186">
        <v>0</v>
      </c>
      <c r="Z587" s="184">
        <v>0</v>
      </c>
      <c r="AA587" s="182">
        <v>0</v>
      </c>
      <c r="AB587" s="156">
        <f t="shared" si="10421"/>
        <v>0</v>
      </c>
      <c r="AC587" s="157">
        <f t="shared" si="10422"/>
        <v>0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0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0</v>
      </c>
    </row>
    <row r="588" spans="1:89" x14ac:dyDescent="0.2">
      <c r="A588" s="136" t="s">
        <v>37</v>
      </c>
      <c r="B588" s="58"/>
      <c r="C588" s="59"/>
      <c r="D588" s="138"/>
      <c r="E588" s="139"/>
      <c r="F588" s="137"/>
      <c r="G588" s="140"/>
      <c r="H588" s="138"/>
      <c r="I588" s="139"/>
      <c r="J588" s="137"/>
      <c r="K588" s="140"/>
      <c r="L588" s="138"/>
      <c r="M588" s="137"/>
      <c r="N588" s="141"/>
      <c r="O588" s="142"/>
      <c r="P588" s="137"/>
      <c r="Q588" s="140"/>
      <c r="R588" s="138"/>
      <c r="S588" s="139"/>
      <c r="T588" s="137"/>
      <c r="U588" s="140"/>
      <c r="V588" s="138"/>
      <c r="W588" s="139"/>
      <c r="X588" s="137"/>
      <c r="Y588" s="140"/>
      <c r="Z588" s="143"/>
      <c r="AA588" s="144"/>
      <c r="AB588" s="158">
        <v>0</v>
      </c>
      <c r="AC588" s="159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5">SUM(B589,D589,F589,H589,J589,L589,N589,P589,R589,T589,V589,X589,Z589)</f>
        <v>0</v>
      </c>
      <c r="AC589" s="159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5"/>
        <v>0</v>
      </c>
      <c r="AC590" s="159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50">SUM(B568:B590)</f>
        <v>26614</v>
      </c>
      <c r="C591" s="21">
        <f t="shared" si="11050"/>
        <v>27138</v>
      </c>
      <c r="D591" s="20">
        <f t="shared" si="11050"/>
        <v>13416</v>
      </c>
      <c r="E591" s="21">
        <f t="shared" si="11050"/>
        <v>12904</v>
      </c>
      <c r="F591" s="20">
        <f t="shared" si="11050"/>
        <v>26501</v>
      </c>
      <c r="G591" s="21">
        <f t="shared" si="11050"/>
        <v>23897</v>
      </c>
      <c r="H591" s="20">
        <f t="shared" si="11050"/>
        <v>39977</v>
      </c>
      <c r="I591" s="21">
        <f t="shared" si="11050"/>
        <v>43698</v>
      </c>
      <c r="J591" s="20">
        <f t="shared" si="11050"/>
        <v>5991</v>
      </c>
      <c r="K591" s="21">
        <f t="shared" si="11050"/>
        <v>6754</v>
      </c>
      <c r="L591" s="20">
        <f t="shared" si="11050"/>
        <v>24723</v>
      </c>
      <c r="M591" s="21">
        <f t="shared" si="11050"/>
        <v>24193</v>
      </c>
      <c r="N591" s="20">
        <f t="shared" si="11050"/>
        <v>43178</v>
      </c>
      <c r="O591" s="21">
        <f t="shared" si="11050"/>
        <v>42777</v>
      </c>
      <c r="P591" s="20">
        <f t="shared" si="11050"/>
        <v>24064</v>
      </c>
      <c r="Q591" s="21">
        <f t="shared" si="11050"/>
        <v>23857</v>
      </c>
      <c r="R591" s="20">
        <f t="shared" si="11050"/>
        <v>26124</v>
      </c>
      <c r="S591" s="21">
        <f t="shared" si="11050"/>
        <v>26755</v>
      </c>
      <c r="T591" s="20">
        <f t="shared" si="11050"/>
        <v>7930</v>
      </c>
      <c r="U591" s="21">
        <f t="shared" si="11050"/>
        <v>8269</v>
      </c>
      <c r="V591" s="20">
        <f t="shared" si="11050"/>
        <v>26535</v>
      </c>
      <c r="W591" s="21">
        <f t="shared" si="11050"/>
        <v>29429</v>
      </c>
      <c r="X591" s="20">
        <f t="shared" si="11050"/>
        <v>22616</v>
      </c>
      <c r="Y591" s="21">
        <f t="shared" si="11050"/>
        <v>13827</v>
      </c>
      <c r="Z591" s="20">
        <f t="shared" si="11050"/>
        <v>41703</v>
      </c>
      <c r="AA591" s="21">
        <f t="shared" si="11050"/>
        <v>44964</v>
      </c>
      <c r="AB591" s="160">
        <f t="shared" ref="AB591:AC591" si="11051">SUM(AB567:AB590)</f>
        <v>329372</v>
      </c>
      <c r="AC591" s="161">
        <f t="shared" si="11051"/>
        <v>328462</v>
      </c>
      <c r="BI591" s="229" t="s">
        <v>13</v>
      </c>
      <c r="BJ591" s="154">
        <f>SUM(BJ567:BJ590)</f>
        <v>1.0000000000000002</v>
      </c>
      <c r="BK591" s="155">
        <f t="shared" ref="BK591:CK591" si="11052">SUM(BK567:BK590)</f>
        <v>1.0000000000000002</v>
      </c>
      <c r="BL591" s="154">
        <f t="shared" si="11052"/>
        <v>0.99999999999999989</v>
      </c>
      <c r="BM591" s="155">
        <f t="shared" si="11052"/>
        <v>1.0000000000000002</v>
      </c>
      <c r="BN591" s="154">
        <f t="shared" si="11052"/>
        <v>0.99999999999999989</v>
      </c>
      <c r="BO591" s="155">
        <f t="shared" si="11052"/>
        <v>0.99999999999999989</v>
      </c>
      <c r="BP591" s="154">
        <f t="shared" si="11052"/>
        <v>0.99999999999999989</v>
      </c>
      <c r="BQ591" s="155">
        <f t="shared" si="11052"/>
        <v>1.0000000000000002</v>
      </c>
      <c r="BR591" s="154">
        <f t="shared" si="11052"/>
        <v>1.0000000000000002</v>
      </c>
      <c r="BS591" s="155">
        <f t="shared" si="11052"/>
        <v>1.0000000000000002</v>
      </c>
      <c r="BT591" s="154">
        <f t="shared" si="11052"/>
        <v>1</v>
      </c>
      <c r="BU591" s="155">
        <f t="shared" si="11052"/>
        <v>1</v>
      </c>
      <c r="BV591" s="154">
        <f t="shared" si="11052"/>
        <v>0.99999999999999978</v>
      </c>
      <c r="BW591" s="155">
        <f t="shared" si="11052"/>
        <v>1</v>
      </c>
      <c r="BX591" s="154">
        <f t="shared" si="11052"/>
        <v>1</v>
      </c>
      <c r="BY591" s="155">
        <f t="shared" si="11052"/>
        <v>0.99999999999999967</v>
      </c>
      <c r="BZ591" s="154">
        <f t="shared" si="11052"/>
        <v>1.0000000000000002</v>
      </c>
      <c r="CA591" s="155">
        <f t="shared" si="11052"/>
        <v>1.0000000000000002</v>
      </c>
      <c r="CB591" s="154">
        <f t="shared" si="11052"/>
        <v>1.0000000000000002</v>
      </c>
      <c r="CC591" s="155">
        <f t="shared" si="11052"/>
        <v>1</v>
      </c>
      <c r="CD591" s="154">
        <f t="shared" si="11052"/>
        <v>1</v>
      </c>
      <c r="CE591" s="155">
        <f t="shared" si="11052"/>
        <v>0.99999999999999978</v>
      </c>
      <c r="CF591" s="154">
        <f t="shared" si="11052"/>
        <v>1</v>
      </c>
      <c r="CG591" s="155">
        <f t="shared" si="11052"/>
        <v>1.0000000000000002</v>
      </c>
      <c r="CH591" s="154">
        <f t="shared" si="11052"/>
        <v>0.99999999999999989</v>
      </c>
      <c r="CI591" s="155">
        <f t="shared" si="11052"/>
        <v>1</v>
      </c>
      <c r="CJ591" s="154">
        <f t="shared" si="11052"/>
        <v>1</v>
      </c>
      <c r="CK591" s="155">
        <f t="shared" si="11052"/>
        <v>1</v>
      </c>
    </row>
    <row r="592" spans="1:89" ht="13.5" thickTop="1" x14ac:dyDescent="0.2">
      <c r="A592" s="173"/>
    </row>
    <row r="594" spans="1:89" x14ac:dyDescent="0.2">
      <c r="A594" s="303">
        <f>+A563+1</f>
        <v>44854</v>
      </c>
      <c r="B594" s="303"/>
      <c r="C594" s="303"/>
      <c r="D594" s="303"/>
      <c r="BI594" s="308">
        <f>+BI532+2</f>
        <v>44854</v>
      </c>
      <c r="BJ594" s="308"/>
      <c r="BK594" s="308"/>
      <c r="BL594" s="308"/>
    </row>
    <row r="595" spans="1:89" ht="13.5" thickBot="1" x14ac:dyDescent="0.25">
      <c r="AE595" s="232" t="s">
        <v>84</v>
      </c>
    </row>
    <row r="596" spans="1:89" ht="14.25" thickTop="1" thickBot="1" x14ac:dyDescent="0.25">
      <c r="A596" s="299" t="s">
        <v>0</v>
      </c>
      <c r="B596" s="301" t="s">
        <v>1</v>
      </c>
      <c r="C596" s="302"/>
      <c r="D596" s="301" t="s">
        <v>2</v>
      </c>
      <c r="E596" s="302"/>
      <c r="F596" s="301" t="s">
        <v>3</v>
      </c>
      <c r="G596" s="302"/>
      <c r="H596" s="301" t="s">
        <v>4</v>
      </c>
      <c r="I596" s="302"/>
      <c r="J596" s="301" t="s">
        <v>5</v>
      </c>
      <c r="K596" s="302"/>
      <c r="L596" s="301" t="s">
        <v>6</v>
      </c>
      <c r="M596" s="302"/>
      <c r="N596" s="301" t="s">
        <v>7</v>
      </c>
      <c r="O596" s="302"/>
      <c r="P596" s="301" t="s">
        <v>8</v>
      </c>
      <c r="Q596" s="302"/>
      <c r="R596" s="301" t="s">
        <v>9</v>
      </c>
      <c r="S596" s="302"/>
      <c r="T596" s="301" t="s">
        <v>10</v>
      </c>
      <c r="U596" s="302"/>
      <c r="V596" s="301" t="s">
        <v>11</v>
      </c>
      <c r="W596" s="302"/>
      <c r="X596" s="301" t="s">
        <v>12</v>
      </c>
      <c r="Y596" s="302"/>
      <c r="Z596" s="304" t="s">
        <v>40</v>
      </c>
      <c r="AA596" s="305"/>
      <c r="AB596" s="306" t="s">
        <v>41</v>
      </c>
      <c r="AC596" s="307"/>
      <c r="AE596" s="299" t="s">
        <v>0</v>
      </c>
      <c r="AF596" s="301" t="s">
        <v>1</v>
      </c>
      <c r="AG596" s="302"/>
      <c r="AH596" s="301" t="s">
        <v>2</v>
      </c>
      <c r="AI596" s="302"/>
      <c r="AJ596" s="301" t="s">
        <v>3</v>
      </c>
      <c r="AK596" s="302"/>
      <c r="AL596" s="301" t="s">
        <v>4</v>
      </c>
      <c r="AM596" s="302"/>
      <c r="AN596" s="301" t="s">
        <v>5</v>
      </c>
      <c r="AO596" s="302"/>
      <c r="AP596" s="301" t="s">
        <v>6</v>
      </c>
      <c r="AQ596" s="302"/>
      <c r="AR596" s="301" t="s">
        <v>7</v>
      </c>
      <c r="AS596" s="302"/>
      <c r="AT596" s="301" t="s">
        <v>8</v>
      </c>
      <c r="AU596" s="302"/>
      <c r="AV596" s="301" t="s">
        <v>9</v>
      </c>
      <c r="AW596" s="302"/>
      <c r="AX596" s="301" t="s">
        <v>10</v>
      </c>
      <c r="AY596" s="302"/>
      <c r="AZ596" s="301" t="s">
        <v>11</v>
      </c>
      <c r="BA596" s="302"/>
      <c r="BB596" s="301" t="s">
        <v>12</v>
      </c>
      <c r="BC596" s="302"/>
      <c r="BD596" s="304" t="s">
        <v>40</v>
      </c>
      <c r="BE596" s="305"/>
      <c r="BF596" s="306" t="s">
        <v>41</v>
      </c>
      <c r="BG596" s="307"/>
      <c r="BI596" s="299" t="s">
        <v>0</v>
      </c>
      <c r="BJ596" s="301" t="s">
        <v>1</v>
      </c>
      <c r="BK596" s="302"/>
      <c r="BL596" s="301" t="s">
        <v>2</v>
      </c>
      <c r="BM596" s="302"/>
      <c r="BN596" s="301" t="s">
        <v>3</v>
      </c>
      <c r="BO596" s="302"/>
      <c r="BP596" s="301" t="s">
        <v>4</v>
      </c>
      <c r="BQ596" s="302"/>
      <c r="BR596" s="301" t="s">
        <v>5</v>
      </c>
      <c r="BS596" s="302"/>
      <c r="BT596" s="301" t="s">
        <v>6</v>
      </c>
      <c r="BU596" s="302"/>
      <c r="BV596" s="301" t="s">
        <v>7</v>
      </c>
      <c r="BW596" s="302"/>
      <c r="BX596" s="301" t="s">
        <v>8</v>
      </c>
      <c r="BY596" s="302"/>
      <c r="BZ596" s="301" t="s">
        <v>9</v>
      </c>
      <c r="CA596" s="302"/>
      <c r="CB596" s="301" t="s">
        <v>10</v>
      </c>
      <c r="CC596" s="302"/>
      <c r="CD596" s="301" t="s">
        <v>11</v>
      </c>
      <c r="CE596" s="302"/>
      <c r="CF596" s="301" t="s">
        <v>12</v>
      </c>
      <c r="CG596" s="302"/>
      <c r="CH596" s="304" t="s">
        <v>40</v>
      </c>
      <c r="CI596" s="305"/>
      <c r="CJ596" s="301" t="s">
        <v>41</v>
      </c>
      <c r="CK596" s="302"/>
    </row>
    <row r="597" spans="1:89" ht="15" thickTop="1" thickBot="1" x14ac:dyDescent="0.3">
      <c r="A597" s="300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0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0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3549</v>
      </c>
      <c r="AG598" s="172">
        <f t="shared" ref="AG598:AV600" si="11053">SUMIF($A$9:$A$32,$AE598,C$598:C$621)</f>
        <v>1292</v>
      </c>
      <c r="AH598" s="126">
        <f t="shared" si="11053"/>
        <v>1462</v>
      </c>
      <c r="AI598" s="166">
        <f t="shared" si="11053"/>
        <v>1098</v>
      </c>
      <c r="AJ598" s="125">
        <f t="shared" si="11053"/>
        <v>3132</v>
      </c>
      <c r="AK598" s="127">
        <f t="shared" si="11053"/>
        <v>1548</v>
      </c>
      <c r="AL598" s="126">
        <f t="shared" si="11053"/>
        <v>4033</v>
      </c>
      <c r="AM598" s="166">
        <f t="shared" si="11053"/>
        <v>2580</v>
      </c>
      <c r="AN598" s="125">
        <f t="shared" si="11053"/>
        <v>299</v>
      </c>
      <c r="AO598" s="127">
        <f t="shared" si="11053"/>
        <v>1186</v>
      </c>
      <c r="AP598" s="126">
        <f t="shared" si="11053"/>
        <v>1184</v>
      </c>
      <c r="AQ598" s="125">
        <f t="shared" si="11053"/>
        <v>3782</v>
      </c>
      <c r="AR598" s="165">
        <f t="shared" si="11053"/>
        <v>3072</v>
      </c>
      <c r="AS598" s="167">
        <f t="shared" si="11053"/>
        <v>4487</v>
      </c>
      <c r="AT598" s="125">
        <f t="shared" si="11053"/>
        <v>2399</v>
      </c>
      <c r="AU598" s="127">
        <f t="shared" si="11053"/>
        <v>2296</v>
      </c>
      <c r="AV598" s="126">
        <f t="shared" si="11053"/>
        <v>2701</v>
      </c>
      <c r="AW598" s="166">
        <f t="shared" ref="AW598:BE600" si="11054">SUMIF($A$9:$A$32,$AE598,S$598:S$621)</f>
        <v>1984</v>
      </c>
      <c r="AX598" s="125">
        <f t="shared" si="11054"/>
        <v>390</v>
      </c>
      <c r="AY598" s="127">
        <f t="shared" si="11054"/>
        <v>1650</v>
      </c>
      <c r="AZ598" s="126">
        <f t="shared" si="11054"/>
        <v>1233</v>
      </c>
      <c r="BA598" s="166">
        <f t="shared" si="11054"/>
        <v>3250</v>
      </c>
      <c r="BB598" s="125">
        <f t="shared" si="11054"/>
        <v>2036</v>
      </c>
      <c r="BC598" s="127">
        <f t="shared" si="11054"/>
        <v>2008</v>
      </c>
      <c r="BD598" s="170">
        <f t="shared" si="11054"/>
        <v>4099</v>
      </c>
      <c r="BE598" s="171">
        <f t="shared" si="11054"/>
        <v>2591</v>
      </c>
      <c r="BF598" s="156">
        <f>AF598+AH598+AJ598+AL598+AN598+AP598+AR598+AT598+AV598+AX598+AZ598+BB598+BD598</f>
        <v>29589</v>
      </c>
      <c r="BG598" s="157">
        <f>AG598+AI598+AK598+AM598+AO598+AQ598+AS598+AU598+AW598+AY598+BA598+BC598+BE598</f>
        <v>29752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2">
      <c r="A599" s="136" t="s">
        <v>17</v>
      </c>
      <c r="B599" s="175">
        <v>319</v>
      </c>
      <c r="C599" s="176">
        <v>0</v>
      </c>
      <c r="D599" s="177">
        <v>229</v>
      </c>
      <c r="E599" s="178">
        <v>5</v>
      </c>
      <c r="F599" s="175">
        <v>494</v>
      </c>
      <c r="G599" s="179">
        <v>10</v>
      </c>
      <c r="H599" s="177">
        <v>433</v>
      </c>
      <c r="I599" s="178">
        <v>46</v>
      </c>
      <c r="J599" s="175">
        <v>8</v>
      </c>
      <c r="K599" s="179">
        <v>19</v>
      </c>
      <c r="L599" s="177">
        <v>50</v>
      </c>
      <c r="M599" s="175">
        <v>91</v>
      </c>
      <c r="N599" s="180">
        <v>227</v>
      </c>
      <c r="O599" s="181">
        <v>132</v>
      </c>
      <c r="P599" s="175">
        <v>76</v>
      </c>
      <c r="Q599" s="179">
        <v>63</v>
      </c>
      <c r="R599" s="177">
        <v>37</v>
      </c>
      <c r="S599" s="178">
        <v>86</v>
      </c>
      <c r="T599" s="175">
        <v>2</v>
      </c>
      <c r="U599" s="179">
        <v>22</v>
      </c>
      <c r="V599" s="177">
        <v>6</v>
      </c>
      <c r="W599" s="178">
        <v>0</v>
      </c>
      <c r="X599" s="175">
        <v>1</v>
      </c>
      <c r="Y599" s="179">
        <v>0</v>
      </c>
      <c r="Z599" s="177">
        <v>0</v>
      </c>
      <c r="AA599" s="175">
        <v>0</v>
      </c>
      <c r="AB599" s="156">
        <f t="shared" ref="AB599:AB618" si="11082">B599+D599+F599+H599+J599+L599+N599+P599+R599+T599+V599+X599+Z599</f>
        <v>1882</v>
      </c>
      <c r="AC599" s="157">
        <f t="shared" ref="AC599:AC618" si="11083">C599+E599+G599+I599+K599+M599+O599+Q599+S599+U599+W599+Y599+AA599</f>
        <v>474</v>
      </c>
      <c r="AE599" s="237" t="str">
        <f>$AE$10</f>
        <v>08:00 - 08:59</v>
      </c>
      <c r="AF599" s="125">
        <f>SUMIF($A$9:$A$32,$AE599,B$598:B$621)</f>
        <v>2587</v>
      </c>
      <c r="AG599" s="176">
        <f t="shared" si="11053"/>
        <v>1085</v>
      </c>
      <c r="AH599" s="177">
        <f t="shared" si="11053"/>
        <v>1186</v>
      </c>
      <c r="AI599" s="178">
        <f t="shared" si="11053"/>
        <v>895</v>
      </c>
      <c r="AJ599" s="238">
        <f t="shared" si="11053"/>
        <v>2285</v>
      </c>
      <c r="AK599" s="179">
        <f t="shared" si="11053"/>
        <v>1163</v>
      </c>
      <c r="AL599" s="177">
        <f t="shared" si="11053"/>
        <v>3166</v>
      </c>
      <c r="AM599" s="178">
        <f t="shared" si="11053"/>
        <v>2089</v>
      </c>
      <c r="AN599" s="238">
        <f t="shared" si="11053"/>
        <v>226</v>
      </c>
      <c r="AO599" s="179">
        <f t="shared" si="11053"/>
        <v>840</v>
      </c>
      <c r="AP599" s="177">
        <f t="shared" si="11053"/>
        <v>958</v>
      </c>
      <c r="AQ599" s="238">
        <f t="shared" si="11053"/>
        <v>3370</v>
      </c>
      <c r="AR599" s="180">
        <f t="shared" si="11053"/>
        <v>2387</v>
      </c>
      <c r="AS599" s="181">
        <f t="shared" si="11053"/>
        <v>4050</v>
      </c>
      <c r="AT599" s="238">
        <f t="shared" si="11053"/>
        <v>1893</v>
      </c>
      <c r="AU599" s="179">
        <f t="shared" si="11053"/>
        <v>1943</v>
      </c>
      <c r="AV599" s="177">
        <f t="shared" si="11053"/>
        <v>2143</v>
      </c>
      <c r="AW599" s="178">
        <f t="shared" si="11054"/>
        <v>1507</v>
      </c>
      <c r="AX599" s="238">
        <f t="shared" si="11054"/>
        <v>284</v>
      </c>
      <c r="AY599" s="179">
        <f t="shared" si="11054"/>
        <v>1174</v>
      </c>
      <c r="AZ599" s="177">
        <f t="shared" si="11054"/>
        <v>855</v>
      </c>
      <c r="BA599" s="178">
        <f t="shared" si="11054"/>
        <v>2568</v>
      </c>
      <c r="BB599" s="238">
        <f t="shared" si="11054"/>
        <v>1622</v>
      </c>
      <c r="BC599" s="179">
        <f t="shared" si="11054"/>
        <v>1545</v>
      </c>
      <c r="BD599" s="177">
        <f t="shared" si="11054"/>
        <v>3081</v>
      </c>
      <c r="BE599" s="238">
        <f t="shared" si="11054"/>
        <v>2283</v>
      </c>
      <c r="BF599" s="158">
        <f>SUM(AF599,AH599,AJ599,AL599,AN599,AP599,AR599,AT599,AV599,AX599,AZ599,BB599,BD599)</f>
        <v>22673</v>
      </c>
      <c r="BG599" s="159">
        <f>SUM(AG599,AI599,AK599,AM599,AO599,AQ599,AS599,AU599,AW599,AY599,BA599,BC599,BE599)</f>
        <v>24512</v>
      </c>
      <c r="BI599" s="136" t="s">
        <v>17</v>
      </c>
      <c r="BJ599" s="128">
        <f>B599/B622</f>
        <v>1.1943092474728566E-2</v>
      </c>
      <c r="BK599" s="129">
        <f t="shared" ref="BK599" si="11084">C599/C622</f>
        <v>0</v>
      </c>
      <c r="BL599" s="130">
        <f t="shared" ref="BL599" si="11085">D599/D622</f>
        <v>1.6931608133086876E-2</v>
      </c>
      <c r="BM599" s="131">
        <f t="shared" ref="BM599" si="11086">E599/E622</f>
        <v>3.9751947845444429E-4</v>
      </c>
      <c r="BN599" s="128">
        <f t="shared" ref="BN599" si="11087">F599/F622</f>
        <v>1.9212071714696848E-2</v>
      </c>
      <c r="BO599" s="129">
        <f t="shared" ref="BO599" si="11088">G599/G622</f>
        <v>4.2603953646898433E-4</v>
      </c>
      <c r="BP599" s="130">
        <f t="shared" ref="BP599" si="11089">H599/H622</f>
        <v>1.1030722983644979E-2</v>
      </c>
      <c r="BQ599" s="131">
        <f t="shared" ref="BQ599" si="11090">I599/I622</f>
        <v>1.0659251535163944E-3</v>
      </c>
      <c r="BR599" s="128">
        <f t="shared" ref="BR599" si="11091">J599/J622</f>
        <v>1.3006015282067955E-3</v>
      </c>
      <c r="BS599" s="129">
        <f t="shared" ref="BS599" si="11092">K599/K622</f>
        <v>2.7949396881435718E-3</v>
      </c>
      <c r="BT599" s="130">
        <f t="shared" ref="BT599" si="11093">L599/L622</f>
        <v>2.069193842079126E-3</v>
      </c>
      <c r="BU599" s="128">
        <f t="shared" ref="BU599" si="11094">M599/M622</f>
        <v>3.7533512064343165E-3</v>
      </c>
      <c r="BV599" s="132">
        <f t="shared" ref="BV599" si="11095">N599/N622</f>
        <v>5.3932050368258495E-3</v>
      </c>
      <c r="BW599" s="133">
        <f t="shared" ref="BW599" si="11096">O599/O622</f>
        <v>3.114162361101281E-3</v>
      </c>
      <c r="BX599" s="128">
        <f t="shared" ref="BX599" si="11097">P599/P622</f>
        <v>3.2033719704952584E-3</v>
      </c>
      <c r="BY599" s="129">
        <f t="shared" ref="BY599" si="11098">Q599/Q622</f>
        <v>2.6682478505781204E-3</v>
      </c>
      <c r="BZ599" s="130">
        <f t="shared" ref="BZ599" si="11099">R599/R622</f>
        <v>1.4277445494887131E-3</v>
      </c>
      <c r="CA599" s="131">
        <f t="shared" ref="CA599" si="11100">S599/S622</f>
        <v>3.325985226437715E-3</v>
      </c>
      <c r="CB599" s="128">
        <f t="shared" ref="CB599" si="11101">T599/T622</f>
        <v>2.5451768897938407E-4</v>
      </c>
      <c r="CC599" s="129">
        <f t="shared" ref="CC599" si="11102">U599/U622</f>
        <v>2.6634382566585956E-3</v>
      </c>
      <c r="CD599" s="130">
        <f t="shared" ref="CD599" si="11103">V599/V622</f>
        <v>2.3142791020597085E-4</v>
      </c>
      <c r="CE599" s="131">
        <f t="shared" ref="CE599" si="11104">W599/W622</f>
        <v>0</v>
      </c>
      <c r="CF599" s="128">
        <f t="shared" ref="CF599" si="11105">X599/X622</f>
        <v>4.439708755105665E-5</v>
      </c>
      <c r="CG599" s="129">
        <f t="shared" ref="CG599" si="11106">Y599/Y622</f>
        <v>0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5.813055591591146E-3</v>
      </c>
      <c r="CK599" s="135">
        <f t="shared" ref="CK599" si="11110">AC599/AC622</f>
        <v>1.4680694886224615E-3</v>
      </c>
    </row>
    <row r="600" spans="1:89" ht="13.5" thickBot="1" x14ac:dyDescent="0.25">
      <c r="A600" s="145" t="s">
        <v>18</v>
      </c>
      <c r="B600" s="182">
        <v>1547</v>
      </c>
      <c r="C600" s="183">
        <v>338</v>
      </c>
      <c r="D600" s="184">
        <v>877</v>
      </c>
      <c r="E600" s="185">
        <v>233</v>
      </c>
      <c r="F600" s="182">
        <v>2202</v>
      </c>
      <c r="G600" s="186">
        <v>471</v>
      </c>
      <c r="H600" s="184">
        <v>2089</v>
      </c>
      <c r="I600" s="185">
        <v>926</v>
      </c>
      <c r="J600" s="182">
        <v>285</v>
      </c>
      <c r="K600" s="186">
        <v>264</v>
      </c>
      <c r="L600" s="184">
        <v>569</v>
      </c>
      <c r="M600" s="182">
        <v>1069</v>
      </c>
      <c r="N600" s="187">
        <v>1801</v>
      </c>
      <c r="O600" s="188">
        <v>1990</v>
      </c>
      <c r="P600" s="182">
        <v>911</v>
      </c>
      <c r="Q600" s="186">
        <v>1026</v>
      </c>
      <c r="R600" s="184">
        <v>1086</v>
      </c>
      <c r="S600" s="185">
        <v>1071</v>
      </c>
      <c r="T600" s="182">
        <v>177</v>
      </c>
      <c r="U600" s="186">
        <v>470</v>
      </c>
      <c r="V600" s="184">
        <v>773</v>
      </c>
      <c r="W600" s="185">
        <v>1266</v>
      </c>
      <c r="X600" s="182">
        <v>842</v>
      </c>
      <c r="Y600" s="186">
        <v>659</v>
      </c>
      <c r="Z600" s="184">
        <v>1839</v>
      </c>
      <c r="AA600" s="182">
        <v>1246</v>
      </c>
      <c r="AB600" s="156">
        <f t="shared" si="11082"/>
        <v>14998</v>
      </c>
      <c r="AC600" s="157">
        <f t="shared" si="11083"/>
        <v>11029</v>
      </c>
      <c r="AE600" s="235">
        <f>$AE$11</f>
        <v>0</v>
      </c>
      <c r="AF600" s="125">
        <f>SUMIF($A$9:$A$32,$AE600,B$598:B$621)</f>
        <v>0</v>
      </c>
      <c r="AG600" s="183">
        <f t="shared" si="11053"/>
        <v>0</v>
      </c>
      <c r="AH600" s="184">
        <f t="shared" si="11053"/>
        <v>0</v>
      </c>
      <c r="AI600" s="185">
        <f t="shared" si="11053"/>
        <v>0</v>
      </c>
      <c r="AJ600" s="182">
        <f t="shared" si="11053"/>
        <v>0</v>
      </c>
      <c r="AK600" s="186">
        <f t="shared" si="11053"/>
        <v>0</v>
      </c>
      <c r="AL600" s="184">
        <f t="shared" si="11053"/>
        <v>0</v>
      </c>
      <c r="AM600" s="185">
        <f t="shared" si="11053"/>
        <v>0</v>
      </c>
      <c r="AN600" s="182">
        <f t="shared" si="11053"/>
        <v>0</v>
      </c>
      <c r="AO600" s="186">
        <f t="shared" si="11053"/>
        <v>0</v>
      </c>
      <c r="AP600" s="184">
        <f t="shared" si="11053"/>
        <v>0</v>
      </c>
      <c r="AQ600" s="182">
        <f t="shared" si="11053"/>
        <v>0</v>
      </c>
      <c r="AR600" s="187">
        <f t="shared" si="11053"/>
        <v>0</v>
      </c>
      <c r="AS600" s="188">
        <f t="shared" si="11053"/>
        <v>0</v>
      </c>
      <c r="AT600" s="182">
        <f t="shared" si="11053"/>
        <v>0</v>
      </c>
      <c r="AU600" s="186">
        <f t="shared" si="11053"/>
        <v>0</v>
      </c>
      <c r="AV600" s="184">
        <f t="shared" si="11053"/>
        <v>0</v>
      </c>
      <c r="AW600" s="185">
        <f t="shared" si="11054"/>
        <v>0</v>
      </c>
      <c r="AX600" s="182">
        <f t="shared" si="11054"/>
        <v>0</v>
      </c>
      <c r="AY600" s="186">
        <f t="shared" si="11054"/>
        <v>0</v>
      </c>
      <c r="AZ600" s="184">
        <f t="shared" si="11054"/>
        <v>0</v>
      </c>
      <c r="BA600" s="185">
        <f t="shared" si="11054"/>
        <v>0</v>
      </c>
      <c r="BB600" s="182">
        <f t="shared" si="11054"/>
        <v>0</v>
      </c>
      <c r="BC600" s="186">
        <f t="shared" si="11054"/>
        <v>0</v>
      </c>
      <c r="BD600" s="184">
        <f t="shared" si="11054"/>
        <v>0</v>
      </c>
      <c r="BE600" s="182">
        <f t="shared" si="11054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5.7918382628229126E-2</v>
      </c>
      <c r="BK600" s="129">
        <f t="shared" ref="BK600" si="11111">C600/C622</f>
        <v>1.2544536817102138E-2</v>
      </c>
      <c r="BL600" s="130">
        <f t="shared" ref="BL600" si="11112">D600/D622</f>
        <v>6.4842883548983363E-2</v>
      </c>
      <c r="BM600" s="131">
        <f t="shared" ref="BM600" si="11113">E600/E622</f>
        <v>1.8524407695977102E-2</v>
      </c>
      <c r="BN600" s="128">
        <f t="shared" ref="BN600" si="11114">F600/F622</f>
        <v>8.5637615214094034E-2</v>
      </c>
      <c r="BO600" s="129">
        <f t="shared" ref="BO600" si="11115">G600/G622</f>
        <v>2.0066462167689161E-2</v>
      </c>
      <c r="BP600" s="130">
        <f t="shared" ref="BP600" si="11116">H600/H622</f>
        <v>5.3217506496153255E-2</v>
      </c>
      <c r="BQ600" s="131">
        <f t="shared" ref="BQ600" si="11117">I600/I622</f>
        <v>2.1457536786003938E-2</v>
      </c>
      <c r="BR600" s="128">
        <f t="shared" ref="BR600" si="11118">J600/J622</f>
        <v>4.6333929442367097E-2</v>
      </c>
      <c r="BS600" s="129">
        <f t="shared" ref="BS600" si="11119">K600/K622</f>
        <v>3.8834951456310676E-2</v>
      </c>
      <c r="BT600" s="130">
        <f t="shared" ref="BT600" si="11120">L600/L622</f>
        <v>2.3547425922860455E-2</v>
      </c>
      <c r="BU600" s="128">
        <f t="shared" ref="BU600" si="11121">M600/M622</f>
        <v>4.4091565271189938E-2</v>
      </c>
      <c r="BV600" s="132">
        <f t="shared" ref="BV600" si="11122">N600/N622</f>
        <v>4.2789261107151345E-2</v>
      </c>
      <c r="BW600" s="133">
        <f t="shared" ref="BW600" si="11123">O600/O622</f>
        <v>4.6948356807511735E-2</v>
      </c>
      <c r="BX600" s="128">
        <f t="shared" ref="BX600" si="11124">P600/P622</f>
        <v>3.8398314014752369E-2</v>
      </c>
      <c r="BY600" s="129">
        <f t="shared" ref="BY600" si="11125">Q600/Q622</f>
        <v>4.3454322137986529E-2</v>
      </c>
      <c r="BZ600" s="130">
        <f t="shared" ref="BZ600" si="11126">R600/R622</f>
        <v>4.1906231912020066E-2</v>
      </c>
      <c r="CA600" s="131">
        <f t="shared" ref="CA600" si="11127">S600/S622</f>
        <v>4.142011834319527E-2</v>
      </c>
      <c r="CB600" s="128">
        <f t="shared" ref="CB600" si="11128">T600/T622</f>
        <v>2.252481547467549E-2</v>
      </c>
      <c r="CC600" s="129">
        <f t="shared" ref="CC600" si="11129">U600/U622</f>
        <v>5.6900726392251813E-2</v>
      </c>
      <c r="CD600" s="130">
        <f t="shared" ref="CD600" si="11130">V600/V622</f>
        <v>2.9815629098202578E-2</v>
      </c>
      <c r="CE600" s="131">
        <f t="shared" ref="CE600" si="11131">W600/W622</f>
        <v>4.3443944957276687E-2</v>
      </c>
      <c r="CF600" s="128">
        <f t="shared" ref="CF600" si="11132">X600/X622</f>
        <v>3.7382347717989699E-2</v>
      </c>
      <c r="CG600" s="129">
        <f t="shared" ref="CG600" si="11133">Y600/Y622</f>
        <v>4.8861866983020689E-2</v>
      </c>
      <c r="CH600" s="130">
        <f t="shared" ref="CH600" si="11134">Z600/Z622</f>
        <v>4.5747406651906762E-2</v>
      </c>
      <c r="CI600" s="128">
        <f t="shared" ref="CI600" si="11135">AA600/AA622</f>
        <v>2.9018584936419956E-2</v>
      </c>
      <c r="CJ600" s="134">
        <f t="shared" ref="CJ600" si="11136">AB600/AB622</f>
        <v>4.6325296366994693E-2</v>
      </c>
      <c r="CK600" s="135">
        <f t="shared" ref="CK600" si="11137">AC600/AC622</f>
        <v>3.4158941751090986E-2</v>
      </c>
    </row>
    <row r="601" spans="1:89" ht="14.25" thickTop="1" thickBot="1" x14ac:dyDescent="0.25">
      <c r="A601" s="136" t="s">
        <v>19</v>
      </c>
      <c r="B601" s="175">
        <v>3128</v>
      </c>
      <c r="C601" s="176">
        <v>1150</v>
      </c>
      <c r="D601" s="177">
        <v>1419</v>
      </c>
      <c r="E601" s="178">
        <v>856</v>
      </c>
      <c r="F601" s="175">
        <v>2763</v>
      </c>
      <c r="G601" s="179">
        <v>1466</v>
      </c>
      <c r="H601" s="177">
        <v>3442</v>
      </c>
      <c r="I601" s="178">
        <v>2147</v>
      </c>
      <c r="J601" s="175">
        <v>218</v>
      </c>
      <c r="K601" s="179">
        <v>725</v>
      </c>
      <c r="L601" s="177">
        <v>1422</v>
      </c>
      <c r="M601" s="175">
        <v>2206</v>
      </c>
      <c r="N601" s="180">
        <v>3050</v>
      </c>
      <c r="O601" s="181">
        <v>3867</v>
      </c>
      <c r="P601" s="175">
        <v>1890</v>
      </c>
      <c r="Q601" s="179">
        <v>1974</v>
      </c>
      <c r="R601" s="177">
        <v>2230</v>
      </c>
      <c r="S601" s="178">
        <v>1706</v>
      </c>
      <c r="T601" s="175">
        <v>341</v>
      </c>
      <c r="U601" s="179">
        <v>1159</v>
      </c>
      <c r="V601" s="177">
        <v>1458</v>
      </c>
      <c r="W601" s="178">
        <v>2826</v>
      </c>
      <c r="X601" s="175">
        <v>1911</v>
      </c>
      <c r="Y601" s="179">
        <v>1431</v>
      </c>
      <c r="Z601" s="177">
        <v>3441</v>
      </c>
      <c r="AA601" s="175">
        <v>2586</v>
      </c>
      <c r="AB601" s="156">
        <f t="shared" si="11082"/>
        <v>26713</v>
      </c>
      <c r="AC601" s="157">
        <f t="shared" si="11083"/>
        <v>24099</v>
      </c>
      <c r="AE601" s="229" t="s">
        <v>13</v>
      </c>
      <c r="AF601" s="20">
        <f t="shared" ref="AF601:BG601" si="11138">SUM(AF598:AF600)</f>
        <v>6136</v>
      </c>
      <c r="AG601" s="21">
        <f t="shared" si="11138"/>
        <v>2377</v>
      </c>
      <c r="AH601" s="20">
        <f t="shared" si="11138"/>
        <v>2648</v>
      </c>
      <c r="AI601" s="21">
        <f t="shared" si="11138"/>
        <v>1993</v>
      </c>
      <c r="AJ601" s="20">
        <f t="shared" si="11138"/>
        <v>5417</v>
      </c>
      <c r="AK601" s="21">
        <f t="shared" si="11138"/>
        <v>2711</v>
      </c>
      <c r="AL601" s="20">
        <f t="shared" si="11138"/>
        <v>7199</v>
      </c>
      <c r="AM601" s="21">
        <f t="shared" si="11138"/>
        <v>4669</v>
      </c>
      <c r="AN601" s="20">
        <f t="shared" si="11138"/>
        <v>525</v>
      </c>
      <c r="AO601" s="21">
        <f t="shared" si="11138"/>
        <v>2026</v>
      </c>
      <c r="AP601" s="20">
        <f t="shared" si="11138"/>
        <v>2142</v>
      </c>
      <c r="AQ601" s="21">
        <f t="shared" si="11138"/>
        <v>7152</v>
      </c>
      <c r="AR601" s="20">
        <f t="shared" si="11138"/>
        <v>5459</v>
      </c>
      <c r="AS601" s="21">
        <f t="shared" si="11138"/>
        <v>8537</v>
      </c>
      <c r="AT601" s="20">
        <f t="shared" si="11138"/>
        <v>4292</v>
      </c>
      <c r="AU601" s="21">
        <f t="shared" si="11138"/>
        <v>4239</v>
      </c>
      <c r="AV601" s="20">
        <f t="shared" si="11138"/>
        <v>4844</v>
      </c>
      <c r="AW601" s="21">
        <f t="shared" si="11138"/>
        <v>3491</v>
      </c>
      <c r="AX601" s="20">
        <f t="shared" si="11138"/>
        <v>674</v>
      </c>
      <c r="AY601" s="21">
        <f t="shared" si="11138"/>
        <v>2824</v>
      </c>
      <c r="AZ601" s="20">
        <f t="shared" si="11138"/>
        <v>2088</v>
      </c>
      <c r="BA601" s="21">
        <f t="shared" si="11138"/>
        <v>5818</v>
      </c>
      <c r="BB601" s="20">
        <f t="shared" si="11138"/>
        <v>3658</v>
      </c>
      <c r="BC601" s="21">
        <f t="shared" si="11138"/>
        <v>3553</v>
      </c>
      <c r="BD601" s="20">
        <f t="shared" si="11138"/>
        <v>7180</v>
      </c>
      <c r="BE601" s="21">
        <f t="shared" si="11138"/>
        <v>4874</v>
      </c>
      <c r="BF601" s="160">
        <f t="shared" si="11138"/>
        <v>52262</v>
      </c>
      <c r="BG601" s="161">
        <f t="shared" si="11138"/>
        <v>54264</v>
      </c>
      <c r="BI601" s="136" t="s">
        <v>19</v>
      </c>
      <c r="BJ601" s="128">
        <f>B601/B622</f>
        <v>0.11710969674279297</v>
      </c>
      <c r="BK601" s="129">
        <f t="shared" ref="BK601" si="11139">C601/C622</f>
        <v>4.2681116389548697E-2</v>
      </c>
      <c r="BL601" s="130">
        <f t="shared" ref="BL601" si="11140">D601/D622</f>
        <v>0.10491682070240296</v>
      </c>
      <c r="BM601" s="131">
        <f t="shared" ref="BM601" si="11141">E601/E622</f>
        <v>6.8055334711400864E-2</v>
      </c>
      <c r="BN601" s="128">
        <f t="shared" ref="BN601" si="11142">F601/F622</f>
        <v>0.10745537276863844</v>
      </c>
      <c r="BO601" s="129">
        <f t="shared" ref="BO601" si="11143">G601/G622</f>
        <v>6.24573960463531E-2</v>
      </c>
      <c r="BP601" s="130">
        <f t="shared" ref="BP601" si="11144">H601/H622</f>
        <v>8.7685331431191726E-2</v>
      </c>
      <c r="BQ601" s="131">
        <f t="shared" ref="BQ601" si="11145">I601/I622</f>
        <v>4.9750897926080409E-2</v>
      </c>
      <c r="BR601" s="128">
        <f t="shared" ref="BR601" si="11146">J601/J622</f>
        <v>3.5441391643635183E-2</v>
      </c>
      <c r="BS601" s="129">
        <f t="shared" ref="BS601" si="11147">K601/K622</f>
        <v>0.1066490144160047</v>
      </c>
      <c r="BT601" s="130">
        <f t="shared" ref="BT601" si="11148">L601/L622</f>
        <v>5.884787286873034E-2</v>
      </c>
      <c r="BU601" s="128">
        <f t="shared" ref="BU601" si="11149">M601/M622</f>
        <v>9.098783254279233E-2</v>
      </c>
      <c r="BV601" s="132">
        <f t="shared" ref="BV601" si="11150">N601/N622</f>
        <v>7.2463768115942032E-2</v>
      </c>
      <c r="BW601" s="133">
        <f t="shared" ref="BW601" si="11151">O601/O622</f>
        <v>9.1230801896807989E-2</v>
      </c>
      <c r="BX601" s="128">
        <f t="shared" ref="BX601" si="11152">P601/P622</f>
        <v>7.966280295047419E-2</v>
      </c>
      <c r="BY601" s="129">
        <f t="shared" ref="BY601" si="11153">Q601/Q622</f>
        <v>8.360509931811444E-2</v>
      </c>
      <c r="BZ601" s="130">
        <f t="shared" ref="BZ601" si="11154">R601/R622</f>
        <v>8.6050549874590002E-2</v>
      </c>
      <c r="CA601" s="131">
        <f t="shared" ref="CA601" si="11155">S601/S622</f>
        <v>6.5978265073287704E-2</v>
      </c>
      <c r="CB601" s="128">
        <f t="shared" ref="CB601" si="11156">T601/T622</f>
        <v>4.3395265970984982E-2</v>
      </c>
      <c r="CC601" s="129">
        <f t="shared" ref="CC601" si="11157">U601/U622</f>
        <v>0.14031476997578693</v>
      </c>
      <c r="CD601" s="130">
        <f t="shared" ref="CD601" si="11158">V601/V622</f>
        <v>5.6236982180050916E-2</v>
      </c>
      <c r="CE601" s="131">
        <f t="shared" ref="CE601" si="11159">W601/W622</f>
        <v>9.6976768127380666E-2</v>
      </c>
      <c r="CF601" s="128">
        <f t="shared" ref="CF601" si="11160">X601/X622</f>
        <v>8.4842834310069254E-2</v>
      </c>
      <c r="CG601" s="129">
        <f t="shared" ref="CG601" si="11161">Y601/Y622</f>
        <v>0.10610217246237118</v>
      </c>
      <c r="CH601" s="130">
        <f t="shared" ref="CH601" si="11162">Z601/Z622</f>
        <v>8.5599144257319834E-2</v>
      </c>
      <c r="CI601" s="128">
        <f t="shared" ref="CI601" si="11163">AA601/AA622</f>
        <v>6.0226372909776886E-2</v>
      </c>
      <c r="CJ601" s="134">
        <f t="shared" ref="CJ601" si="11164">AB601/AB622</f>
        <v>8.251017748043267E-2</v>
      </c>
      <c r="CK601" s="135">
        <f t="shared" ref="CK601" si="11165">AC601/AC622</f>
        <v>7.4639254443697678E-2</v>
      </c>
    </row>
    <row r="602" spans="1:89" ht="13.5" thickTop="1" x14ac:dyDescent="0.2">
      <c r="A602" s="145" t="s">
        <v>20</v>
      </c>
      <c r="B602" s="182">
        <v>3549</v>
      </c>
      <c r="C602" s="183">
        <v>1292</v>
      </c>
      <c r="D602" s="184">
        <v>1462</v>
      </c>
      <c r="E602" s="185">
        <v>1098</v>
      </c>
      <c r="F602" s="182">
        <v>3132</v>
      </c>
      <c r="G602" s="186">
        <v>1548</v>
      </c>
      <c r="H602" s="184">
        <v>4033</v>
      </c>
      <c r="I602" s="185">
        <v>2580</v>
      </c>
      <c r="J602" s="182">
        <v>299</v>
      </c>
      <c r="K602" s="186">
        <v>1186</v>
      </c>
      <c r="L602" s="184">
        <v>1184</v>
      </c>
      <c r="M602" s="182">
        <v>3782</v>
      </c>
      <c r="N602" s="187">
        <v>3072</v>
      </c>
      <c r="O602" s="188">
        <v>4487</v>
      </c>
      <c r="P602" s="182">
        <v>2399</v>
      </c>
      <c r="Q602" s="186">
        <v>2296</v>
      </c>
      <c r="R602" s="184">
        <v>2701</v>
      </c>
      <c r="S602" s="185">
        <v>1984</v>
      </c>
      <c r="T602" s="182">
        <v>390</v>
      </c>
      <c r="U602" s="186">
        <v>1650</v>
      </c>
      <c r="V602" s="184">
        <v>1233</v>
      </c>
      <c r="W602" s="185">
        <v>3250</v>
      </c>
      <c r="X602" s="182">
        <v>2036</v>
      </c>
      <c r="Y602" s="186">
        <v>2008</v>
      </c>
      <c r="Z602" s="184">
        <v>4099</v>
      </c>
      <c r="AA602" s="182">
        <v>2591</v>
      </c>
      <c r="AB602" s="156">
        <f t="shared" si="11082"/>
        <v>29589</v>
      </c>
      <c r="AC602" s="157">
        <f t="shared" si="11083"/>
        <v>29752</v>
      </c>
      <c r="BI602" s="145" t="s">
        <v>20</v>
      </c>
      <c r="BJ602" s="128">
        <f>B602/B622</f>
        <v>0.13287158367652566</v>
      </c>
      <c r="BK602" s="129">
        <f t="shared" ref="BK602" si="11166">C602/C622</f>
        <v>4.7951306413301663E-2</v>
      </c>
      <c r="BL602" s="130">
        <f t="shared" ref="BL602" si="11167">D602/D622</f>
        <v>0.10809611829944547</v>
      </c>
      <c r="BM602" s="131">
        <f t="shared" ref="BM602" si="11168">E602/E622</f>
        <v>8.7295277468595958E-2</v>
      </c>
      <c r="BN602" s="128">
        <f t="shared" ref="BN602" si="11169">F602/F622</f>
        <v>0.12180609030451522</v>
      </c>
      <c r="BO602" s="129">
        <f t="shared" ref="BO602" si="11170">G602/G622</f>
        <v>6.5950920245398767E-2</v>
      </c>
      <c r="BP602" s="130">
        <f t="shared" ref="BP602" si="11171">H602/H622</f>
        <v>0.10274112192388037</v>
      </c>
      <c r="BQ602" s="131">
        <f t="shared" ref="BQ602" si="11172">I602/I622</f>
        <v>5.9784497740702124E-2</v>
      </c>
      <c r="BR602" s="128">
        <f t="shared" ref="BR602" si="11173">J602/J622</f>
        <v>4.8609982116728991E-2</v>
      </c>
      <c r="BS602" s="129">
        <f t="shared" ref="BS602" si="11174">K602/K622</f>
        <v>0.17446307737569874</v>
      </c>
      <c r="BT602" s="130">
        <f t="shared" ref="BT602" si="11175">L602/L622</f>
        <v>4.8998510180433705E-2</v>
      </c>
      <c r="BU602" s="128">
        <f t="shared" ref="BU602" si="11176">M602/M622</f>
        <v>0.15599092596411632</v>
      </c>
      <c r="BV602" s="132">
        <f t="shared" ref="BV602" si="11177">N602/N622</f>
        <v>7.2986457590876699E-2</v>
      </c>
      <c r="BW602" s="133">
        <f t="shared" ref="BW602" si="11178">O602/O622</f>
        <v>0.1058579281383443</v>
      </c>
      <c r="BX602" s="128">
        <f t="shared" ref="BX602" si="11179">P602/P622</f>
        <v>0.10111696522655426</v>
      </c>
      <c r="BY602" s="129">
        <f t="shared" ref="BY602" si="11180">Q602/Q622</f>
        <v>9.7242810554402606E-2</v>
      </c>
      <c r="BZ602" s="130">
        <f t="shared" ref="BZ602" si="11181">R602/R622</f>
        <v>0.10422535211267606</v>
      </c>
      <c r="CA602" s="131">
        <f t="shared" ref="CA602" si="11182">S602/S622</f>
        <v>7.67297056889817E-2</v>
      </c>
      <c r="CB602" s="128">
        <f t="shared" ref="CB602" si="11183">T602/T622</f>
        <v>4.9630949350979892E-2</v>
      </c>
      <c r="CC602" s="129">
        <f t="shared" ref="CC602" si="11184">U602/U622</f>
        <v>0.19975786924939468</v>
      </c>
      <c r="CD602" s="130">
        <f t="shared" ref="CD602" si="11185">V602/V622</f>
        <v>4.7558435547327006E-2</v>
      </c>
      <c r="CE602" s="131">
        <f t="shared" ref="CE602" si="11186">W602/W622</f>
        <v>0.11152671493771663</v>
      </c>
      <c r="CF602" s="128">
        <f t="shared" ref="CF602" si="11187">X602/X622</f>
        <v>9.0392470253951335E-2</v>
      </c>
      <c r="CG602" s="129">
        <f t="shared" ref="CG602" si="11188">Y602/Y622</f>
        <v>0.14888411062504633</v>
      </c>
      <c r="CH602" s="130">
        <f t="shared" ref="CH602" si="11189">Z602/Z622</f>
        <v>0.10196771063956815</v>
      </c>
      <c r="CI602" s="128">
        <f t="shared" ref="CI602" si="11190">AA602/AA622</f>
        <v>6.0342819879826724E-2</v>
      </c>
      <c r="CJ602" s="134">
        <f t="shared" ref="CJ602" si="11191">AB602/AB622</f>
        <v>9.1393465408921584E-2</v>
      </c>
      <c r="CK602" s="135">
        <f t="shared" ref="CK602" si="11192">AC602/AC622</f>
        <v>9.214768655167821E-2</v>
      </c>
    </row>
    <row r="603" spans="1:89" ht="13.5" thickBot="1" x14ac:dyDescent="0.25">
      <c r="A603" s="136" t="s">
        <v>21</v>
      </c>
      <c r="B603" s="175">
        <v>2587</v>
      </c>
      <c r="C603" s="176">
        <v>1085</v>
      </c>
      <c r="D603" s="177">
        <v>1186</v>
      </c>
      <c r="E603" s="178">
        <v>895</v>
      </c>
      <c r="F603" s="175">
        <v>2285</v>
      </c>
      <c r="G603" s="179">
        <v>1163</v>
      </c>
      <c r="H603" s="177">
        <v>3166</v>
      </c>
      <c r="I603" s="178">
        <v>2089</v>
      </c>
      <c r="J603" s="175">
        <v>226</v>
      </c>
      <c r="K603" s="179">
        <v>840</v>
      </c>
      <c r="L603" s="177">
        <v>958</v>
      </c>
      <c r="M603" s="175">
        <v>3370</v>
      </c>
      <c r="N603" s="180">
        <v>2387</v>
      </c>
      <c r="O603" s="181">
        <v>4050</v>
      </c>
      <c r="P603" s="175">
        <v>1893</v>
      </c>
      <c r="Q603" s="179">
        <v>1943</v>
      </c>
      <c r="R603" s="177">
        <v>2143</v>
      </c>
      <c r="S603" s="178">
        <v>1507</v>
      </c>
      <c r="T603" s="175">
        <v>284</v>
      </c>
      <c r="U603" s="179">
        <v>1174</v>
      </c>
      <c r="V603" s="177">
        <v>855</v>
      </c>
      <c r="W603" s="178">
        <v>2568</v>
      </c>
      <c r="X603" s="175">
        <v>1622</v>
      </c>
      <c r="Y603" s="179">
        <v>1545</v>
      </c>
      <c r="Z603" s="177">
        <v>3081</v>
      </c>
      <c r="AA603" s="175">
        <v>2283</v>
      </c>
      <c r="AB603" s="156">
        <f t="shared" si="11082"/>
        <v>22673</v>
      </c>
      <c r="AC603" s="157">
        <f t="shared" si="11083"/>
        <v>24512</v>
      </c>
      <c r="AE603" s="232" t="s">
        <v>85</v>
      </c>
      <c r="BI603" s="136" t="s">
        <v>21</v>
      </c>
      <c r="BJ603" s="128">
        <f>B603/B622</f>
        <v>9.6855110445526027E-2</v>
      </c>
      <c r="BK603" s="129">
        <f t="shared" ref="BK603" si="11193">C603/C622</f>
        <v>4.0268705463182897E-2</v>
      </c>
      <c r="BL603" s="130">
        <f t="shared" ref="BL603" si="11194">D603/D622</f>
        <v>8.7689463955637703E-2</v>
      </c>
      <c r="BM603" s="131">
        <f t="shared" ref="BM603" si="11195">E603/E622</f>
        <v>7.115598664334552E-2</v>
      </c>
      <c r="BN603" s="128">
        <f t="shared" ref="BN603" si="11196">F603/F622</f>
        <v>8.886555438883055E-2</v>
      </c>
      <c r="BO603" s="129">
        <f t="shared" ref="BO603" si="11197">G603/G622</f>
        <v>4.9548398091342878E-2</v>
      </c>
      <c r="BP603" s="130">
        <f t="shared" ref="BP603" si="11198">H603/H622</f>
        <v>8.0654200845773683E-2</v>
      </c>
      <c r="BQ603" s="131">
        <f t="shared" ref="BQ603" si="11199">I603/I622</f>
        <v>4.8406905341211913E-2</v>
      </c>
      <c r="BR603" s="128">
        <f t="shared" ref="BR603" si="11200">J603/J622</f>
        <v>3.6741993171841979E-2</v>
      </c>
      <c r="BS603" s="129">
        <f t="shared" ref="BS603" si="11201">K603/K622</f>
        <v>0.1235657546337158</v>
      </c>
      <c r="BT603" s="130">
        <f t="shared" ref="BT603" si="11202">L603/L622</f>
        <v>3.9645754014236055E-2</v>
      </c>
      <c r="BU603" s="128">
        <f t="shared" ref="BU603" si="11203">M603/M622</f>
        <v>0.13899773149102909</v>
      </c>
      <c r="BV603" s="132">
        <f t="shared" ref="BV603" si="11204">N603/N622</f>
        <v>5.6711808030411023E-2</v>
      </c>
      <c r="BW603" s="133">
        <f t="shared" ref="BW603" si="11205">O603/O622</f>
        <v>9.5548163351971124E-2</v>
      </c>
      <c r="BX603" s="128">
        <f t="shared" ref="BX603" si="11206">P603/P622</f>
        <v>7.9789251844046366E-2</v>
      </c>
      <c r="BY603" s="129">
        <f t="shared" ref="BY603" si="11207">Q603/Q622</f>
        <v>8.2292151963068064E-2</v>
      </c>
      <c r="BZ603" s="130">
        <f t="shared" ref="BZ603" si="11208">R603/R622</f>
        <v>8.2693420798765196E-2</v>
      </c>
      <c r="CA603" s="131">
        <f t="shared" ref="CA603" si="11209">S603/S622</f>
        <v>5.8282089956298098E-2</v>
      </c>
      <c r="CB603" s="128">
        <f t="shared" ref="CB603" si="11210">T603/T622</f>
        <v>3.614151183507254E-2</v>
      </c>
      <c r="CC603" s="129">
        <f t="shared" ref="CC603" si="11211">U603/U622</f>
        <v>0.14213075060532687</v>
      </c>
      <c r="CD603" s="130">
        <f t="shared" ref="CD603" si="11212">V603/V622</f>
        <v>3.2978477204350848E-2</v>
      </c>
      <c r="CE603" s="131">
        <f t="shared" ref="CE603" si="11213">W603/W622</f>
        <v>8.8123262756940393E-2</v>
      </c>
      <c r="CF603" s="128">
        <f t="shared" ref="CF603" si="11214">X603/X622</f>
        <v>7.2012076007813883E-2</v>
      </c>
      <c r="CG603" s="129">
        <f t="shared" ref="CG603" si="11215">Y603/Y622</f>
        <v>0.11455475643211982</v>
      </c>
      <c r="CH603" s="130">
        <f t="shared" ref="CH603" si="11216">Z603/Z622</f>
        <v>7.6643697604418026E-2</v>
      </c>
      <c r="CI603" s="128">
        <f t="shared" ref="CI603" si="11217">AA603/AA622</f>
        <v>5.3169686524756628E-2</v>
      </c>
      <c r="CJ603" s="134">
        <f t="shared" ref="CJ603" si="11218">AB603/AB622</f>
        <v>7.0031567177548382E-2</v>
      </c>
      <c r="CK603" s="135">
        <f t="shared" ref="CK603" si="11219">AC603/AC622</f>
        <v>7.5918395158467877E-2</v>
      </c>
    </row>
    <row r="604" spans="1:89" ht="14.25" thickTop="1" thickBot="1" x14ac:dyDescent="0.25">
      <c r="A604" s="145" t="s">
        <v>22</v>
      </c>
      <c r="B604" s="182">
        <v>1658</v>
      </c>
      <c r="C604" s="183">
        <v>998</v>
      </c>
      <c r="D604" s="184">
        <v>765</v>
      </c>
      <c r="E604" s="185">
        <v>587</v>
      </c>
      <c r="F604" s="182">
        <v>2024</v>
      </c>
      <c r="G604" s="186">
        <v>863</v>
      </c>
      <c r="H604" s="184">
        <v>2518</v>
      </c>
      <c r="I604" s="185">
        <v>1850</v>
      </c>
      <c r="J604" s="182">
        <v>209</v>
      </c>
      <c r="K604" s="186">
        <v>711</v>
      </c>
      <c r="L604" s="184">
        <v>756</v>
      </c>
      <c r="M604" s="182">
        <v>2095</v>
      </c>
      <c r="N604" s="187">
        <v>1861</v>
      </c>
      <c r="O604" s="188">
        <v>3047</v>
      </c>
      <c r="P604" s="182">
        <v>1180</v>
      </c>
      <c r="Q604" s="186">
        <v>1336</v>
      </c>
      <c r="R604" s="184">
        <v>1715</v>
      </c>
      <c r="S604" s="185">
        <v>1287</v>
      </c>
      <c r="T604" s="182">
        <v>201</v>
      </c>
      <c r="U604" s="186">
        <v>559</v>
      </c>
      <c r="V604" s="184">
        <v>734</v>
      </c>
      <c r="W604" s="185">
        <v>2142</v>
      </c>
      <c r="X604" s="182">
        <v>1083</v>
      </c>
      <c r="Y604" s="186">
        <v>968</v>
      </c>
      <c r="Z604" s="184">
        <v>2607</v>
      </c>
      <c r="AA604" s="182">
        <v>2257</v>
      </c>
      <c r="AB604" s="156">
        <f t="shared" si="11082"/>
        <v>17311</v>
      </c>
      <c r="AC604" s="157">
        <f t="shared" si="11083"/>
        <v>18700</v>
      </c>
      <c r="AE604" s="299" t="s">
        <v>0</v>
      </c>
      <c r="AF604" s="301" t="s">
        <v>1</v>
      </c>
      <c r="AG604" s="302"/>
      <c r="AH604" s="301" t="s">
        <v>2</v>
      </c>
      <c r="AI604" s="302"/>
      <c r="AJ604" s="301" t="s">
        <v>3</v>
      </c>
      <c r="AK604" s="302"/>
      <c r="AL604" s="301" t="s">
        <v>4</v>
      </c>
      <c r="AM604" s="302"/>
      <c r="AN604" s="301" t="s">
        <v>5</v>
      </c>
      <c r="AO604" s="302"/>
      <c r="AP604" s="301" t="s">
        <v>6</v>
      </c>
      <c r="AQ604" s="302"/>
      <c r="AR604" s="301" t="s">
        <v>7</v>
      </c>
      <c r="AS604" s="302"/>
      <c r="AT604" s="301" t="s">
        <v>8</v>
      </c>
      <c r="AU604" s="302"/>
      <c r="AV604" s="301" t="s">
        <v>9</v>
      </c>
      <c r="AW604" s="302"/>
      <c r="AX604" s="301" t="s">
        <v>10</v>
      </c>
      <c r="AY604" s="302"/>
      <c r="AZ604" s="301" t="s">
        <v>11</v>
      </c>
      <c r="BA604" s="302"/>
      <c r="BB604" s="301" t="s">
        <v>12</v>
      </c>
      <c r="BC604" s="302"/>
      <c r="BD604" s="304" t="s">
        <v>40</v>
      </c>
      <c r="BE604" s="305"/>
      <c r="BF604" s="306" t="s">
        <v>41</v>
      </c>
      <c r="BG604" s="307"/>
      <c r="BI604" s="145" t="s">
        <v>22</v>
      </c>
      <c r="BJ604" s="128">
        <f>B604/B622</f>
        <v>6.2074129539498313E-2</v>
      </c>
      <c r="BK604" s="129">
        <f t="shared" ref="BK604" si="11220">C604/C622</f>
        <v>3.7039786223277908E-2</v>
      </c>
      <c r="BL604" s="130">
        <f t="shared" ref="BL604" si="11221">D604/D622</f>
        <v>5.6561922365988906E-2</v>
      </c>
      <c r="BM604" s="131">
        <f t="shared" ref="BM604" si="11222">E604/E622</f>
        <v>4.6668786770551758E-2</v>
      </c>
      <c r="BN604" s="128">
        <f t="shared" ref="BN604" si="11223">F604/F622</f>
        <v>7.8715046863454277E-2</v>
      </c>
      <c r="BO604" s="129">
        <f t="shared" ref="BO604" si="11224">G604/G622</f>
        <v>3.6767211997273348E-2</v>
      </c>
      <c r="BP604" s="130">
        <f t="shared" ref="BP604" si="11225">H604/H622</f>
        <v>6.4146329036531308E-2</v>
      </c>
      <c r="BQ604" s="131">
        <f t="shared" ref="BQ604" si="11226">I604/I622</f>
        <v>4.286872900011586E-2</v>
      </c>
      <c r="BR604" s="128">
        <f t="shared" ref="BR604" si="11227">J604/J622</f>
        <v>3.3978214924402533E-2</v>
      </c>
      <c r="BS604" s="129">
        <f t="shared" ref="BS604" si="11228">K604/K622</f>
        <v>0.10458958517210945</v>
      </c>
      <c r="BT604" s="130">
        <f t="shared" ref="BT604" si="11229">L604/L622</f>
        <v>3.1286210892236384E-2</v>
      </c>
      <c r="BU604" s="128">
        <f t="shared" ref="BU604" si="11230">M604/M622</f>
        <v>8.640956898329552E-2</v>
      </c>
      <c r="BV604" s="132">
        <f t="shared" ref="BV604" si="11231">N604/N622</f>
        <v>4.4214777856973156E-2</v>
      </c>
      <c r="BW604" s="133">
        <f t="shared" ref="BW604" si="11232">O604/O622</f>
        <v>7.1885247835421232E-2</v>
      </c>
      <c r="BX604" s="128">
        <f t="shared" ref="BX604" si="11233">P604/P622</f>
        <v>4.9736564805057955E-2</v>
      </c>
      <c r="BY604" s="129">
        <f t="shared" ref="BY604" si="11234">Q604/Q622</f>
        <v>5.6583795688450296E-2</v>
      </c>
      <c r="BZ604" s="130">
        <f t="shared" ref="BZ604" si="11235">R604/R622</f>
        <v>6.6177889253328182E-2</v>
      </c>
      <c r="CA604" s="131">
        <f t="shared" ref="CA604" si="11236">S604/S622</f>
        <v>4.9773755656108594E-2</v>
      </c>
      <c r="CB604" s="128">
        <f t="shared" ref="CB604" si="11237">T604/T622</f>
        <v>2.5579027742428099E-2</v>
      </c>
      <c r="CC604" s="129">
        <f t="shared" ref="CC604" si="11238">U604/U622</f>
        <v>6.7675544794188858E-2</v>
      </c>
      <c r="CD604" s="130">
        <f t="shared" ref="CD604" si="11239">V604/V622</f>
        <v>2.8311347681863767E-2</v>
      </c>
      <c r="CE604" s="131">
        <f t="shared" ref="CE604" si="11240">W604/W622</f>
        <v>7.3504684122027389E-2</v>
      </c>
      <c r="CF604" s="128">
        <f t="shared" ref="CF604" si="11241">X604/X622</f>
        <v>4.808204581779435E-2</v>
      </c>
      <c r="CG604" s="129">
        <f t="shared" ref="CG604" si="11242">Y604/Y622</f>
        <v>7.1772818269444649E-2</v>
      </c>
      <c r="CH604" s="130">
        <f t="shared" ref="CH604" si="11243">Z604/Z622</f>
        <v>6.4852359511430632E-2</v>
      </c>
      <c r="CI604" s="128">
        <f t="shared" ref="CI604" si="11244">AA604/AA622</f>
        <v>5.2564162280497463E-2</v>
      </c>
      <c r="CJ604" s="134">
        <f t="shared" ref="CJ604" si="11245">AB604/AB622</f>
        <v>5.3469609641888592E-2</v>
      </c>
      <c r="CK604" s="135">
        <f t="shared" ref="CK604" si="11246">AC604/AC622</f>
        <v>5.7917509361265884E-2</v>
      </c>
    </row>
    <row r="605" spans="1:89" ht="15" thickTop="1" thickBot="1" x14ac:dyDescent="0.3">
      <c r="A605" s="136" t="s">
        <v>23</v>
      </c>
      <c r="B605" s="175">
        <v>1218</v>
      </c>
      <c r="C605" s="176">
        <v>989</v>
      </c>
      <c r="D605" s="177">
        <v>579</v>
      </c>
      <c r="E605" s="178">
        <v>473</v>
      </c>
      <c r="F605" s="175">
        <v>1327</v>
      </c>
      <c r="G605" s="179">
        <v>698</v>
      </c>
      <c r="H605" s="177">
        <v>2124</v>
      </c>
      <c r="I605" s="178">
        <v>1528</v>
      </c>
      <c r="J605" s="175">
        <v>208</v>
      </c>
      <c r="K605" s="179">
        <v>516</v>
      </c>
      <c r="L605" s="177">
        <v>675</v>
      </c>
      <c r="M605" s="175">
        <v>1349</v>
      </c>
      <c r="N605" s="180">
        <v>1527</v>
      </c>
      <c r="O605" s="181">
        <v>2253</v>
      </c>
      <c r="P605" s="175">
        <v>1018</v>
      </c>
      <c r="Q605" s="179">
        <v>964</v>
      </c>
      <c r="R605" s="177">
        <v>1287</v>
      </c>
      <c r="S605" s="178">
        <v>1086</v>
      </c>
      <c r="T605" s="175">
        <v>283</v>
      </c>
      <c r="U605" s="179">
        <v>315</v>
      </c>
      <c r="V605" s="177">
        <v>643</v>
      </c>
      <c r="W605" s="178">
        <v>1698</v>
      </c>
      <c r="X605" s="175">
        <v>924</v>
      </c>
      <c r="Y605" s="179">
        <v>544</v>
      </c>
      <c r="Z605" s="177">
        <v>2066</v>
      </c>
      <c r="AA605" s="175">
        <v>1876</v>
      </c>
      <c r="AB605" s="156">
        <f t="shared" si="11082"/>
        <v>13879</v>
      </c>
      <c r="AC605" s="157">
        <f t="shared" si="11083"/>
        <v>14289</v>
      </c>
      <c r="AE605" s="300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4.560089853987271E-2</v>
      </c>
      <c r="BK605" s="129">
        <f t="shared" ref="BK605" si="11247">C605/C622</f>
        <v>3.6705760095011877E-2</v>
      </c>
      <c r="BL605" s="130">
        <f t="shared" ref="BL605" si="11248">D605/D622</f>
        <v>4.2809611829944548E-2</v>
      </c>
      <c r="BM605" s="131">
        <f t="shared" ref="BM605" si="11249">E605/E622</f>
        <v>3.7605342661790428E-2</v>
      </c>
      <c r="BN605" s="128">
        <f t="shared" ref="BN605" si="11250">F605/F622</f>
        <v>5.1608135962353675E-2</v>
      </c>
      <c r="BO605" s="129">
        <f t="shared" ref="BO605" si="11251">G605/G622</f>
        <v>2.9737559645535105E-2</v>
      </c>
      <c r="BP605" s="130">
        <f t="shared" ref="BP605" si="11252">H605/H622</f>
        <v>5.4109135374738881E-2</v>
      </c>
      <c r="BQ605" s="131">
        <f t="shared" ref="BQ605" si="11253">I605/I622</f>
        <v>3.54072529255011E-2</v>
      </c>
      <c r="BR605" s="128">
        <f t="shared" ref="BR605" si="11254">J605/J622</f>
        <v>3.3815639733376687E-2</v>
      </c>
      <c r="BS605" s="129">
        <f t="shared" ref="BS605" si="11255">K605/K622</f>
        <v>7.590467784642542E-2</v>
      </c>
      <c r="BT605" s="130">
        <f t="shared" ref="BT605" si="11256">L605/L622</f>
        <v>2.7934116868068199E-2</v>
      </c>
      <c r="BU605" s="128">
        <f t="shared" ref="BU605" si="11257">M605/M622</f>
        <v>5.5640338214064756E-2</v>
      </c>
      <c r="BV605" s="132">
        <f t="shared" ref="BV605" si="11258">N605/N622</f>
        <v>3.6279401282965078E-2</v>
      </c>
      <c r="BW605" s="133">
        <f t="shared" ref="BW605" si="11259">O605/O622</f>
        <v>5.3153089390615048E-2</v>
      </c>
      <c r="BX605" s="128">
        <f t="shared" ref="BX605" si="11260">P605/P622</f>
        <v>4.2908324552160169E-2</v>
      </c>
      <c r="BY605" s="129">
        <f t="shared" ref="BY605" si="11261">Q605/Q622</f>
        <v>4.0828427427893776E-2</v>
      </c>
      <c r="BZ605" s="130">
        <f t="shared" ref="BZ605" si="11262">R605/R622</f>
        <v>4.966235770789118E-2</v>
      </c>
      <c r="CA605" s="131">
        <f t="shared" ref="CA605" si="11263">S605/S622</f>
        <v>4.2000232045480916E-2</v>
      </c>
      <c r="CB605" s="128">
        <f t="shared" ref="CB605" si="11264">T605/T622</f>
        <v>3.6014252990582848E-2</v>
      </c>
      <c r="CC605" s="129">
        <f t="shared" ref="CC605" si="11265">U605/U622</f>
        <v>3.8135593220338986E-2</v>
      </c>
      <c r="CD605" s="130">
        <f t="shared" ref="CD605" si="11266">V605/V622</f>
        <v>2.4801357710406542E-2</v>
      </c>
      <c r="CE605" s="131">
        <f t="shared" ref="CE605" si="11267">W605/W622</f>
        <v>5.8268419065920868E-2</v>
      </c>
      <c r="CF605" s="128">
        <f t="shared" ref="CF605" si="11268">X605/X622</f>
        <v>4.1022908897176344E-2</v>
      </c>
      <c r="CG605" s="129">
        <f t="shared" ref="CG605" si="11269">Y605/Y622</f>
        <v>4.033513753985319E-2</v>
      </c>
      <c r="CH605" s="130">
        <f t="shared" ref="CH605" si="11270">Z605/Z622</f>
        <v>5.1394313291375407E-2</v>
      </c>
      <c r="CI605" s="128">
        <f t="shared" ref="CI605" si="11271">AA605/AA622</f>
        <v>4.3690903162699704E-2</v>
      </c>
      <c r="CJ605" s="134">
        <f t="shared" ref="CJ605" si="11272">AB605/AB622</f>
        <v>4.286896841428986E-2</v>
      </c>
      <c r="CK605" s="135">
        <f t="shared" ref="CK605" si="11273">AC605/AC622</f>
        <v>4.4255790976637871E-2</v>
      </c>
    </row>
    <row r="606" spans="1:89" ht="13.5" thickTop="1" x14ac:dyDescent="0.2">
      <c r="A606" s="145" t="s">
        <v>24</v>
      </c>
      <c r="B606" s="189">
        <v>1210</v>
      </c>
      <c r="C606" s="183">
        <v>1037</v>
      </c>
      <c r="D606" s="184">
        <v>578</v>
      </c>
      <c r="E606" s="185">
        <v>451</v>
      </c>
      <c r="F606" s="182">
        <v>1341</v>
      </c>
      <c r="G606" s="186">
        <v>664</v>
      </c>
      <c r="H606" s="184">
        <v>2014</v>
      </c>
      <c r="I606" s="185">
        <v>1633</v>
      </c>
      <c r="J606" s="182">
        <v>239</v>
      </c>
      <c r="K606" s="186">
        <v>322</v>
      </c>
      <c r="L606" s="184">
        <v>705</v>
      </c>
      <c r="M606" s="182">
        <v>1205</v>
      </c>
      <c r="N606" s="187">
        <v>1540</v>
      </c>
      <c r="O606" s="190">
        <v>2000</v>
      </c>
      <c r="P606" s="182">
        <v>950</v>
      </c>
      <c r="Q606" s="186">
        <v>823</v>
      </c>
      <c r="R606" s="184">
        <v>1192</v>
      </c>
      <c r="S606" s="185">
        <v>1077</v>
      </c>
      <c r="T606" s="182">
        <v>220</v>
      </c>
      <c r="U606" s="186">
        <v>278</v>
      </c>
      <c r="V606" s="184">
        <v>631</v>
      </c>
      <c r="W606" s="191">
        <v>1516</v>
      </c>
      <c r="X606" s="182">
        <v>794</v>
      </c>
      <c r="Y606" s="186">
        <v>504</v>
      </c>
      <c r="Z606" s="184">
        <v>1800</v>
      </c>
      <c r="AA606" s="182">
        <v>1888</v>
      </c>
      <c r="AB606" s="156">
        <f t="shared" si="11082"/>
        <v>13214</v>
      </c>
      <c r="AC606" s="157">
        <f t="shared" si="11083"/>
        <v>13398</v>
      </c>
      <c r="AE606" s="235" t="str">
        <f>$AE$17</f>
        <v>17:00 - 17:59</v>
      </c>
      <c r="AF606" s="125">
        <f t="shared" ref="AF606:AU608" si="11274">SUMIF($A$9:$A$32,$AE606,B$598:B$621)</f>
        <v>1373</v>
      </c>
      <c r="AG606" s="172">
        <f t="shared" si="11274"/>
        <v>3759</v>
      </c>
      <c r="AH606" s="126">
        <f t="shared" si="11274"/>
        <v>1194</v>
      </c>
      <c r="AI606" s="166">
        <f t="shared" si="11274"/>
        <v>1181</v>
      </c>
      <c r="AJ606" s="125">
        <f t="shared" si="11274"/>
        <v>1387</v>
      </c>
      <c r="AK606" s="127">
        <f t="shared" si="11274"/>
        <v>2692</v>
      </c>
      <c r="AL606" s="126">
        <f t="shared" si="11274"/>
        <v>2470</v>
      </c>
      <c r="AM606" s="166">
        <f t="shared" si="11274"/>
        <v>4631</v>
      </c>
      <c r="AN606" s="125">
        <f t="shared" si="11274"/>
        <v>1097</v>
      </c>
      <c r="AO606" s="127">
        <f t="shared" si="11274"/>
        <v>268</v>
      </c>
      <c r="AP606" s="126">
        <f t="shared" si="11274"/>
        <v>3197</v>
      </c>
      <c r="AQ606" s="125">
        <f t="shared" si="11274"/>
        <v>847</v>
      </c>
      <c r="AR606" s="165">
        <f t="shared" si="11274"/>
        <v>4414</v>
      </c>
      <c r="AS606" s="167">
        <f t="shared" si="11274"/>
        <v>2503</v>
      </c>
      <c r="AT606" s="125">
        <f t="shared" si="11274"/>
        <v>2285</v>
      </c>
      <c r="AU606" s="127">
        <f t="shared" si="11274"/>
        <v>1740</v>
      </c>
      <c r="AV606" s="126">
        <f t="shared" ref="AP606:BE608" si="11275">SUMIF($A$9:$A$32,$AE606,R$598:R$621)</f>
        <v>1797</v>
      </c>
      <c r="AW606" s="166">
        <f t="shared" si="11275"/>
        <v>2381</v>
      </c>
      <c r="AX606" s="125">
        <f t="shared" si="11275"/>
        <v>1370</v>
      </c>
      <c r="AY606" s="127">
        <f t="shared" si="11275"/>
        <v>280</v>
      </c>
      <c r="AZ606" s="126">
        <f t="shared" si="11275"/>
        <v>3153</v>
      </c>
      <c r="BA606" s="166">
        <f t="shared" si="11275"/>
        <v>1561</v>
      </c>
      <c r="BB606" s="125">
        <f t="shared" si="11275"/>
        <v>2322</v>
      </c>
      <c r="BC606" s="127">
        <f t="shared" si="11275"/>
        <v>668</v>
      </c>
      <c r="BD606" s="170">
        <f t="shared" si="11275"/>
        <v>2917</v>
      </c>
      <c r="BE606" s="171">
        <f t="shared" si="11275"/>
        <v>4321</v>
      </c>
      <c r="BF606" s="156">
        <f>AF606+AH606+AJ606+AL606+AN606+AP606+AR606+AT606+AV606+AX606+AZ606+BB606+BD606</f>
        <v>28976</v>
      </c>
      <c r="BG606" s="157">
        <f>AG606+AI606+AK606+AM606+AO606+AQ606+AS606+AU606+AW606+AY606+BA606+BC606+BE606</f>
        <v>26832</v>
      </c>
      <c r="BI606" s="145" t="s">
        <v>24</v>
      </c>
      <c r="BJ606" s="128">
        <f>B606/B622</f>
        <v>4.530138524897042E-2</v>
      </c>
      <c r="BK606" s="129">
        <f t="shared" ref="BK606" si="11276">C606/C622</f>
        <v>3.8487232779097387E-2</v>
      </c>
      <c r="BL606" s="130">
        <f t="shared" ref="BL606" si="11277">D606/D622</f>
        <v>4.2735674676524955E-2</v>
      </c>
      <c r="BM606" s="131">
        <f t="shared" ref="BM606" si="11278">E606/E622</f>
        <v>3.5856256956590872E-2</v>
      </c>
      <c r="BN606" s="128">
        <f t="shared" ref="BN606" si="11279">F606/F622</f>
        <v>5.2152607630381521E-2</v>
      </c>
      <c r="BO606" s="129">
        <f t="shared" ref="BO606" si="11280">G606/G622</f>
        <v>2.8289025221540559E-2</v>
      </c>
      <c r="BP606" s="130">
        <f t="shared" ref="BP606" si="11281">H606/H622</f>
        <v>5.1306873184898356E-2</v>
      </c>
      <c r="BQ606" s="131">
        <f t="shared" ref="BQ606" si="11282">I606/I622</f>
        <v>3.7840342949832004E-2</v>
      </c>
      <c r="BR606" s="128">
        <f t="shared" ref="BR606" si="11283">J606/J622</f>
        <v>3.8855470655178019E-2</v>
      </c>
      <c r="BS606" s="129">
        <f t="shared" ref="BS606" si="11284">K606/K622</f>
        <v>4.7366872609591056E-2</v>
      </c>
      <c r="BT606" s="130">
        <f t="shared" ref="BT606" si="11285">L606/L622</f>
        <v>2.9175633173315677E-2</v>
      </c>
      <c r="BU606" s="128">
        <f t="shared" ref="BU606" si="11286">M606/M622</f>
        <v>4.9700969272014846E-2</v>
      </c>
      <c r="BV606" s="132">
        <f t="shared" ref="BV606" si="11287">N606/N622</f>
        <v>3.6588263245426467E-2</v>
      </c>
      <c r="BW606" s="133">
        <f t="shared" ref="BW606" si="11288">O606/O622</f>
        <v>4.7184278198504258E-2</v>
      </c>
      <c r="BX606" s="128">
        <f t="shared" ref="BX606" si="11289">P606/P622</f>
        <v>4.0042149631190724E-2</v>
      </c>
      <c r="BY606" s="129">
        <f t="shared" ref="BY606" si="11290">Q606/Q622</f>
        <v>3.4856634619457032E-2</v>
      </c>
      <c r="BZ606" s="130">
        <f t="shared" ref="BZ606" si="11291">R606/R622</f>
        <v>4.5996527107852597E-2</v>
      </c>
      <c r="CA606" s="131">
        <f t="shared" ref="CA606" si="11292">S606/S622</f>
        <v>4.1652163824109523E-2</v>
      </c>
      <c r="CB606" s="128">
        <f t="shared" ref="CB606" si="11293">T606/T622</f>
        <v>2.7996945787732246E-2</v>
      </c>
      <c r="CC606" s="129">
        <f t="shared" ref="CC606" si="11294">U606/U622</f>
        <v>3.3656174334140435E-2</v>
      </c>
      <c r="CD606" s="130">
        <f t="shared" ref="CD606" si="11295">V606/V622</f>
        <v>2.4338501889994601E-2</v>
      </c>
      <c r="CE606" s="131">
        <f t="shared" ref="CE606" si="11296">W606/W622</f>
        <v>5.2022923029408738E-2</v>
      </c>
      <c r="CF606" s="128">
        <f t="shared" ref="CF606" si="11297">X606/X622</f>
        <v>3.5251287515538979E-2</v>
      </c>
      <c r="CG606" s="129">
        <f t="shared" ref="CG606" si="11298">Y606/Y622</f>
        <v>3.7369318603099277E-2</v>
      </c>
      <c r="CH606" s="130">
        <f t="shared" ref="CH606" si="11299">Z606/Z622</f>
        <v>4.4777233264509067E-2</v>
      </c>
      <c r="CI606" s="128">
        <f t="shared" ref="CI606" si="11300">AA606/AA622</f>
        <v>4.397037589081932E-2</v>
      </c>
      <c r="CJ606" s="134">
        <f t="shared" ref="CJ606" si="11301">AB606/AB622</f>
        <v>4.0814939738196283E-2</v>
      </c>
      <c r="CK606" s="135">
        <f t="shared" ref="CK606" si="11302">AC606/AC622</f>
        <v>4.1496192001189321E-2</v>
      </c>
    </row>
    <row r="607" spans="1:89" x14ac:dyDescent="0.2">
      <c r="A607" s="136" t="s">
        <v>25</v>
      </c>
      <c r="B607" s="192">
        <v>1058</v>
      </c>
      <c r="C607" s="176">
        <v>1015</v>
      </c>
      <c r="D607" s="177">
        <v>485</v>
      </c>
      <c r="E607" s="178">
        <v>445</v>
      </c>
      <c r="F607" s="175">
        <v>1151</v>
      </c>
      <c r="G607" s="179">
        <v>718</v>
      </c>
      <c r="H607" s="177">
        <v>1966</v>
      </c>
      <c r="I607" s="178">
        <v>1636</v>
      </c>
      <c r="J607" s="175">
        <v>245</v>
      </c>
      <c r="K607" s="176">
        <v>316</v>
      </c>
      <c r="L607" s="177">
        <v>706</v>
      </c>
      <c r="M607" s="175">
        <v>1161</v>
      </c>
      <c r="N607" s="180">
        <v>1570</v>
      </c>
      <c r="O607" s="193">
        <v>1816</v>
      </c>
      <c r="P607" s="175">
        <v>957</v>
      </c>
      <c r="Q607" s="176">
        <v>718</v>
      </c>
      <c r="R607" s="177">
        <v>1220</v>
      </c>
      <c r="S607" s="178">
        <v>953</v>
      </c>
      <c r="T607" s="184">
        <v>206</v>
      </c>
      <c r="U607" s="175">
        <v>287</v>
      </c>
      <c r="V607" s="177">
        <v>683</v>
      </c>
      <c r="W607" s="194">
        <v>1442</v>
      </c>
      <c r="X607" s="175">
        <v>821</v>
      </c>
      <c r="Y607" s="179">
        <v>434</v>
      </c>
      <c r="Z607" s="177">
        <v>1932</v>
      </c>
      <c r="AA607" s="175">
        <v>1802</v>
      </c>
      <c r="AB607" s="156">
        <f t="shared" si="11082"/>
        <v>13000</v>
      </c>
      <c r="AC607" s="157">
        <f t="shared" si="11083"/>
        <v>12743</v>
      </c>
      <c r="AE607" s="237" t="str">
        <f>$AE$18</f>
        <v>18:00 - 18:59</v>
      </c>
      <c r="AF607" s="125">
        <f t="shared" si="11274"/>
        <v>1605</v>
      </c>
      <c r="AG607" s="176">
        <f t="shared" si="11274"/>
        <v>3818</v>
      </c>
      <c r="AH607" s="177">
        <f t="shared" si="11274"/>
        <v>1007</v>
      </c>
      <c r="AI607" s="178">
        <f t="shared" si="11274"/>
        <v>1295</v>
      </c>
      <c r="AJ607" s="238">
        <f t="shared" si="11274"/>
        <v>1127</v>
      </c>
      <c r="AK607" s="179">
        <f t="shared" si="11274"/>
        <v>2621</v>
      </c>
      <c r="AL607" s="177">
        <f t="shared" si="11274"/>
        <v>2464</v>
      </c>
      <c r="AM607" s="178">
        <f t="shared" si="11274"/>
        <v>5244</v>
      </c>
      <c r="AN607" s="238">
        <f t="shared" si="11274"/>
        <v>669</v>
      </c>
      <c r="AO607" s="179">
        <f t="shared" si="11274"/>
        <v>337</v>
      </c>
      <c r="AP607" s="177">
        <f t="shared" si="11275"/>
        <v>3331</v>
      </c>
      <c r="AQ607" s="238">
        <f t="shared" si="11275"/>
        <v>980</v>
      </c>
      <c r="AR607" s="180">
        <f t="shared" si="11275"/>
        <v>4309</v>
      </c>
      <c r="AS607" s="181">
        <f t="shared" si="11275"/>
        <v>2789</v>
      </c>
      <c r="AT607" s="238">
        <f t="shared" si="11275"/>
        <v>2194</v>
      </c>
      <c r="AU607" s="179">
        <f t="shared" si="11275"/>
        <v>2155</v>
      </c>
      <c r="AV607" s="177">
        <f t="shared" si="11275"/>
        <v>1894</v>
      </c>
      <c r="AW607" s="178">
        <f t="shared" si="11275"/>
        <v>2803</v>
      </c>
      <c r="AX607" s="238">
        <f t="shared" si="11275"/>
        <v>1396</v>
      </c>
      <c r="AY607" s="179">
        <f t="shared" si="11275"/>
        <v>253</v>
      </c>
      <c r="AZ607" s="177">
        <f t="shared" si="11275"/>
        <v>3829</v>
      </c>
      <c r="BA607" s="178">
        <f t="shared" si="11275"/>
        <v>1723</v>
      </c>
      <c r="BB607" s="238">
        <f t="shared" si="11275"/>
        <v>2463</v>
      </c>
      <c r="BC607" s="179">
        <f t="shared" si="11275"/>
        <v>931</v>
      </c>
      <c r="BD607" s="177">
        <f t="shared" si="11275"/>
        <v>2792</v>
      </c>
      <c r="BE607" s="238">
        <f t="shared" si="11275"/>
        <v>4928</v>
      </c>
      <c r="BF607" s="158">
        <f>SUM(AF607,AH607,AJ607,AL607,AN607,AP607,AR607,AT607,AV607,AX607,AZ607,BB607,BD607)</f>
        <v>29080</v>
      </c>
      <c r="BG607" s="159">
        <f>SUM(AG607,AI607,AK607,AM607,AO607,AQ607,AS607,AU607,AW607,AY607,BA607,BC607,BE607)</f>
        <v>29877</v>
      </c>
      <c r="BI607" s="136" t="s">
        <v>25</v>
      </c>
      <c r="BJ607" s="128">
        <f>B607/B622</f>
        <v>3.9610632721827028E-2</v>
      </c>
      <c r="BK607" s="129">
        <f t="shared" ref="BK607" si="11303">C607/C622</f>
        <v>3.7670724465558192E-2</v>
      </c>
      <c r="BL607" s="130">
        <f t="shared" ref="BL607" si="11304">D607/D622</f>
        <v>3.5859519408502773E-2</v>
      </c>
      <c r="BM607" s="131">
        <f t="shared" ref="BM607" si="11305">E607/E622</f>
        <v>3.5379233582445539E-2</v>
      </c>
      <c r="BN607" s="128">
        <f t="shared" ref="BN607" si="11306">F607/F622</f>
        <v>4.4763349278575039E-2</v>
      </c>
      <c r="BO607" s="129">
        <f t="shared" ref="BO607" si="11307">G607/G622</f>
        <v>3.0589638718473075E-2</v>
      </c>
      <c r="BP607" s="130">
        <f t="shared" ref="BP607" si="11308">H607/H622</f>
        <v>5.0084067865695213E-2</v>
      </c>
      <c r="BQ607" s="131">
        <f t="shared" ref="BQ607" si="11309">I607/I622</f>
        <v>3.7909859807670025E-2</v>
      </c>
      <c r="BR607" s="128">
        <f t="shared" ref="BR607" si="11310">J607/J622</f>
        <v>3.9830921801333116E-2</v>
      </c>
      <c r="BS607" s="129">
        <f t="shared" ref="BS607" si="11311">K607/K622</f>
        <v>4.6484260076493089E-2</v>
      </c>
      <c r="BT607" s="130">
        <f t="shared" ref="BT607" si="11312">L607/L622</f>
        <v>2.9217017050157258E-2</v>
      </c>
      <c r="BU607" s="128">
        <f t="shared" ref="BU607" si="11313">M607/M622</f>
        <v>4.7886162095277379E-2</v>
      </c>
      <c r="BV607" s="132">
        <f t="shared" ref="BV607" si="11314">N607/N622</f>
        <v>3.7301021620337375E-2</v>
      </c>
      <c r="BW607" s="133">
        <f t="shared" ref="BW607" si="11315">O607/O622</f>
        <v>4.2843324604241867E-2</v>
      </c>
      <c r="BX607" s="128">
        <f t="shared" ref="BX607" si="11316">P607/P622</f>
        <v>4.0337197049525819E-2</v>
      </c>
      <c r="BY607" s="129">
        <f t="shared" ref="BY607" si="11317">Q607/Q622</f>
        <v>3.0409554868493498E-2</v>
      </c>
      <c r="BZ607" s="130">
        <f t="shared" ref="BZ607" si="11318">R607/R622</f>
        <v>4.7076982442600813E-2</v>
      </c>
      <c r="CA607" s="131">
        <f t="shared" ref="CA607" si="11319">S607/S622</f>
        <v>3.6856557218548171E-2</v>
      </c>
      <c r="CB607" s="128">
        <f t="shared" ref="CB607" si="11320">T607/T622</f>
        <v>2.621532196487656E-2</v>
      </c>
      <c r="CC607" s="129">
        <f t="shared" ref="CC607" si="11321">U607/U622</f>
        <v>3.4745762711864407E-2</v>
      </c>
      <c r="CD607" s="130">
        <f t="shared" ref="CD607" si="11322">V607/V622</f>
        <v>2.6344210445113012E-2</v>
      </c>
      <c r="CE607" s="131">
        <f t="shared" ref="CE607" si="11323">W607/W622</f>
        <v>4.9483545520057653E-2</v>
      </c>
      <c r="CF607" s="128">
        <f t="shared" ref="CF607" si="11324">X607/X622</f>
        <v>3.645000887941751E-2</v>
      </c>
      <c r="CG607" s="129">
        <f t="shared" ref="CG607" si="11325">Y607/Y622</f>
        <v>3.2179135463779936E-2</v>
      </c>
      <c r="CH607" s="130">
        <f t="shared" ref="CH607" si="11326">Z607/Z622</f>
        <v>4.806089703723973E-2</v>
      </c>
      <c r="CI607" s="128">
        <f t="shared" ref="CI607" si="11327">AA607/AA622</f>
        <v>4.1967488005962082E-2</v>
      </c>
      <c r="CJ607" s="134">
        <f t="shared" ref="CJ607" si="11328">AB607/AB622</f>
        <v>4.0153944043934589E-2</v>
      </c>
      <c r="CK607" s="135">
        <f t="shared" ref="CK607" si="11329">AC607/AC622</f>
        <v>3.9467530577038029E-2</v>
      </c>
    </row>
    <row r="608" spans="1:89" ht="13.5" thickBot="1" x14ac:dyDescent="0.25">
      <c r="A608" s="145" t="s">
        <v>26</v>
      </c>
      <c r="B608" s="189">
        <v>995</v>
      </c>
      <c r="C608" s="183">
        <v>978</v>
      </c>
      <c r="D608" s="184">
        <v>444</v>
      </c>
      <c r="E608" s="185">
        <v>562</v>
      </c>
      <c r="F608" s="182">
        <v>915</v>
      </c>
      <c r="G608" s="186">
        <v>692</v>
      </c>
      <c r="H608" s="184">
        <v>1760</v>
      </c>
      <c r="I608" s="185">
        <v>1572</v>
      </c>
      <c r="J608" s="182">
        <v>210</v>
      </c>
      <c r="K608" s="183">
        <v>228</v>
      </c>
      <c r="L608" s="184">
        <v>615</v>
      </c>
      <c r="M608" s="182">
        <v>1069</v>
      </c>
      <c r="N608" s="187">
        <v>1428</v>
      </c>
      <c r="O608" s="190">
        <v>1479</v>
      </c>
      <c r="P608" s="182">
        <v>971</v>
      </c>
      <c r="Q608" s="183">
        <v>937</v>
      </c>
      <c r="R608" s="184">
        <v>1152</v>
      </c>
      <c r="S608" s="185">
        <v>992</v>
      </c>
      <c r="T608" s="182">
        <v>223</v>
      </c>
      <c r="U608" s="186">
        <v>274</v>
      </c>
      <c r="V608" s="184">
        <v>723</v>
      </c>
      <c r="W608" s="191">
        <v>1262</v>
      </c>
      <c r="X608" s="182">
        <v>711</v>
      </c>
      <c r="Y608" s="186">
        <v>447</v>
      </c>
      <c r="Z608" s="184">
        <v>1800</v>
      </c>
      <c r="AA608" s="182">
        <v>1932</v>
      </c>
      <c r="AB608" s="156">
        <f t="shared" si="11082"/>
        <v>11947</v>
      </c>
      <c r="AC608" s="157">
        <f t="shared" si="11083"/>
        <v>12424</v>
      </c>
      <c r="AE608" s="235">
        <f>$AE$19</f>
        <v>0</v>
      </c>
      <c r="AF608" s="125">
        <f t="shared" si="11274"/>
        <v>0</v>
      </c>
      <c r="AG608" s="183">
        <f t="shared" si="11274"/>
        <v>0</v>
      </c>
      <c r="AH608" s="184">
        <f t="shared" si="11274"/>
        <v>0</v>
      </c>
      <c r="AI608" s="185">
        <f t="shared" si="11274"/>
        <v>0</v>
      </c>
      <c r="AJ608" s="182">
        <f t="shared" si="11274"/>
        <v>0</v>
      </c>
      <c r="AK608" s="186">
        <f t="shared" si="11274"/>
        <v>0</v>
      </c>
      <c r="AL608" s="184">
        <f t="shared" si="11274"/>
        <v>0</v>
      </c>
      <c r="AM608" s="185">
        <f t="shared" si="11274"/>
        <v>0</v>
      </c>
      <c r="AN608" s="182">
        <f t="shared" si="11274"/>
        <v>0</v>
      </c>
      <c r="AO608" s="186">
        <f t="shared" si="11274"/>
        <v>0</v>
      </c>
      <c r="AP608" s="184">
        <f t="shared" si="11275"/>
        <v>0</v>
      </c>
      <c r="AQ608" s="182">
        <f t="shared" si="11275"/>
        <v>0</v>
      </c>
      <c r="AR608" s="187">
        <f t="shared" si="11275"/>
        <v>0</v>
      </c>
      <c r="AS608" s="188">
        <f t="shared" si="11275"/>
        <v>0</v>
      </c>
      <c r="AT608" s="182">
        <f t="shared" si="11275"/>
        <v>0</v>
      </c>
      <c r="AU608" s="186">
        <f t="shared" si="11275"/>
        <v>0</v>
      </c>
      <c r="AV608" s="184">
        <f t="shared" si="11275"/>
        <v>0</v>
      </c>
      <c r="AW608" s="185">
        <f t="shared" si="11275"/>
        <v>0</v>
      </c>
      <c r="AX608" s="182">
        <f t="shared" si="11275"/>
        <v>0</v>
      </c>
      <c r="AY608" s="186">
        <f t="shared" si="11275"/>
        <v>0</v>
      </c>
      <c r="AZ608" s="184">
        <f t="shared" si="11275"/>
        <v>0</v>
      </c>
      <c r="BA608" s="185">
        <f t="shared" si="11275"/>
        <v>0</v>
      </c>
      <c r="BB608" s="182">
        <f t="shared" si="11275"/>
        <v>0</v>
      </c>
      <c r="BC608" s="186">
        <f t="shared" si="11275"/>
        <v>0</v>
      </c>
      <c r="BD608" s="184">
        <f t="shared" si="11275"/>
        <v>0</v>
      </c>
      <c r="BE608" s="182">
        <f t="shared" si="11275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3.7251965555971545E-2</v>
      </c>
      <c r="BK608" s="129">
        <f t="shared" ref="BK608" si="11330">C608/C622</f>
        <v>3.6297505938242283E-2</v>
      </c>
      <c r="BL608" s="130">
        <f t="shared" ref="BL608" si="11331">D608/D622</f>
        <v>3.2828096118299448E-2</v>
      </c>
      <c r="BM608" s="131">
        <f t="shared" ref="BM608" si="11332">E608/E622</f>
        <v>4.4681189378279536E-2</v>
      </c>
      <c r="BN608" s="128">
        <f t="shared" ref="BN608" si="11333">F608/F622</f>
        <v>3.5585112588962783E-2</v>
      </c>
      <c r="BO608" s="129">
        <f t="shared" ref="BO608" si="11334">G608/G622</f>
        <v>2.9481935923653717E-2</v>
      </c>
      <c r="BP608" s="130">
        <f t="shared" ref="BP608" si="11335">H608/H622</f>
        <v>4.4836195037448415E-2</v>
      </c>
      <c r="BQ608" s="131">
        <f t="shared" ref="BQ608" si="11336">I608/I622</f>
        <v>3.6426833507125479E-2</v>
      </c>
      <c r="BR608" s="128">
        <f t="shared" ref="BR608" si="11337">J608/J622</f>
        <v>3.4140790115428386E-2</v>
      </c>
      <c r="BS608" s="129">
        <f t="shared" ref="BS608" si="11338">K608/K622</f>
        <v>3.3539276257722857E-2</v>
      </c>
      <c r="BT608" s="130">
        <f t="shared" ref="BT608" si="11339">L608/L622</f>
        <v>2.545108425757325E-2</v>
      </c>
      <c r="BU608" s="128">
        <f t="shared" ref="BU608" si="11340">M608/M622</f>
        <v>4.4091565271189938E-2</v>
      </c>
      <c r="BV608" s="132">
        <f t="shared" ref="BV608" si="11341">N608/N622</f>
        <v>3.3927298645759087E-2</v>
      </c>
      <c r="BW608" s="133">
        <f t="shared" ref="BW608" si="11342">O608/O622</f>
        <v>3.4892773727793897E-2</v>
      </c>
      <c r="BX608" s="128">
        <f t="shared" ref="BX608" si="11343">P608/P622</f>
        <v>4.0927291886195996E-2</v>
      </c>
      <c r="BY608" s="129">
        <f t="shared" ref="BY608" si="11344">Q608/Q622</f>
        <v>3.9684892634788867E-2</v>
      </c>
      <c r="BZ608" s="130">
        <f t="shared" ref="BZ608" si="11345">R608/R622</f>
        <v>4.4453019486783714E-2</v>
      </c>
      <c r="CA608" s="131">
        <f t="shared" ref="CA608" si="11346">S608/S622</f>
        <v>3.836485284449085E-2</v>
      </c>
      <c r="CB608" s="128">
        <f t="shared" ref="CB608" si="11347">T608/T622</f>
        <v>2.8378722321201325E-2</v>
      </c>
      <c r="CC608" s="129">
        <f t="shared" ref="CC608" si="11348">U608/U622</f>
        <v>3.3171912832929785E-2</v>
      </c>
      <c r="CD608" s="130">
        <f t="shared" ref="CD608" si="11349">V608/V622</f>
        <v>2.7887063179819486E-2</v>
      </c>
      <c r="CE608" s="131">
        <f t="shared" ref="CE608" si="11350">W608/W622</f>
        <v>4.3306681308122576E-2</v>
      </c>
      <c r="CF608" s="128">
        <f t="shared" ref="CF608" si="11351">X608/X622</f>
        <v>3.1566329248801275E-2</v>
      </c>
      <c r="CG608" s="129">
        <f t="shared" ref="CG608" si="11352">Y608/Y622</f>
        <v>3.3143026618224956E-2</v>
      </c>
      <c r="CH608" s="130">
        <f t="shared" ref="CH608" si="11353">Z608/Z622</f>
        <v>4.4777233264509067E-2</v>
      </c>
      <c r="CI608" s="128">
        <f t="shared" ref="CI608" si="11354">AA608/AA622</f>
        <v>4.4995109227257905E-2</v>
      </c>
      <c r="CJ608" s="134">
        <f t="shared" ref="CJ608" si="11355">AB608/AB622</f>
        <v>3.6901474576375888E-2</v>
      </c>
      <c r="CK608" s="135">
        <f t="shared" ref="CK608" si="11356">AC608/AC622</f>
        <v>3.847952600558114E-2</v>
      </c>
    </row>
    <row r="609" spans="1:89" ht="14.25" thickTop="1" thickBot="1" x14ac:dyDescent="0.25">
      <c r="A609" s="136" t="s">
        <v>27</v>
      </c>
      <c r="B609" s="192">
        <v>898</v>
      </c>
      <c r="C609" s="176">
        <v>1133</v>
      </c>
      <c r="D609" s="177">
        <v>488</v>
      </c>
      <c r="E609" s="178">
        <v>439</v>
      </c>
      <c r="F609" s="175">
        <v>779</v>
      </c>
      <c r="G609" s="179">
        <v>804</v>
      </c>
      <c r="H609" s="177">
        <v>1646</v>
      </c>
      <c r="I609" s="178">
        <v>1739</v>
      </c>
      <c r="J609" s="175">
        <v>252</v>
      </c>
      <c r="K609" s="176">
        <v>197</v>
      </c>
      <c r="L609" s="177">
        <v>924</v>
      </c>
      <c r="M609" s="175">
        <v>743</v>
      </c>
      <c r="N609" s="180">
        <v>1541</v>
      </c>
      <c r="O609" s="193">
        <v>1530</v>
      </c>
      <c r="P609" s="175">
        <v>955</v>
      </c>
      <c r="Q609" s="176">
        <v>740</v>
      </c>
      <c r="R609" s="177">
        <v>982</v>
      </c>
      <c r="S609" s="178">
        <v>1045</v>
      </c>
      <c r="T609" s="175">
        <v>217</v>
      </c>
      <c r="U609" s="179">
        <v>211</v>
      </c>
      <c r="V609" s="177">
        <v>966</v>
      </c>
      <c r="W609" s="194">
        <v>1049</v>
      </c>
      <c r="X609" s="175">
        <v>709</v>
      </c>
      <c r="Y609" s="179">
        <v>400</v>
      </c>
      <c r="Z609" s="177">
        <v>1905</v>
      </c>
      <c r="AA609" s="175">
        <v>1791</v>
      </c>
      <c r="AB609" s="156">
        <f t="shared" si="11082"/>
        <v>12262</v>
      </c>
      <c r="AC609" s="157">
        <f t="shared" si="11083"/>
        <v>11821</v>
      </c>
      <c r="AE609" s="229" t="s">
        <v>13</v>
      </c>
      <c r="AF609" s="20">
        <f t="shared" ref="AF609:BG609" si="11357">SUM(AF606:AF608)</f>
        <v>2978</v>
      </c>
      <c r="AG609" s="21">
        <f t="shared" si="11357"/>
        <v>7577</v>
      </c>
      <c r="AH609" s="20">
        <f t="shared" si="11357"/>
        <v>2201</v>
      </c>
      <c r="AI609" s="21">
        <f t="shared" si="11357"/>
        <v>2476</v>
      </c>
      <c r="AJ609" s="20">
        <f t="shared" si="11357"/>
        <v>2514</v>
      </c>
      <c r="AK609" s="21">
        <f t="shared" si="11357"/>
        <v>5313</v>
      </c>
      <c r="AL609" s="20">
        <f t="shared" si="11357"/>
        <v>4934</v>
      </c>
      <c r="AM609" s="21">
        <f t="shared" si="11357"/>
        <v>9875</v>
      </c>
      <c r="AN609" s="20">
        <f t="shared" si="11357"/>
        <v>1766</v>
      </c>
      <c r="AO609" s="21">
        <f t="shared" si="11357"/>
        <v>605</v>
      </c>
      <c r="AP609" s="20">
        <f t="shared" si="11357"/>
        <v>6528</v>
      </c>
      <c r="AQ609" s="21">
        <f t="shared" si="11357"/>
        <v>1827</v>
      </c>
      <c r="AR609" s="20">
        <f t="shared" si="11357"/>
        <v>8723</v>
      </c>
      <c r="AS609" s="21">
        <f t="shared" si="11357"/>
        <v>5292</v>
      </c>
      <c r="AT609" s="20">
        <f t="shared" si="11357"/>
        <v>4479</v>
      </c>
      <c r="AU609" s="21">
        <f t="shared" si="11357"/>
        <v>3895</v>
      </c>
      <c r="AV609" s="20">
        <f t="shared" si="11357"/>
        <v>3691</v>
      </c>
      <c r="AW609" s="21">
        <f t="shared" si="11357"/>
        <v>5184</v>
      </c>
      <c r="AX609" s="20">
        <f t="shared" si="11357"/>
        <v>2766</v>
      </c>
      <c r="AY609" s="21">
        <f t="shared" si="11357"/>
        <v>533</v>
      </c>
      <c r="AZ609" s="20">
        <f t="shared" si="11357"/>
        <v>6982</v>
      </c>
      <c r="BA609" s="21">
        <f t="shared" si="11357"/>
        <v>3284</v>
      </c>
      <c r="BB609" s="20">
        <f t="shared" si="11357"/>
        <v>4785</v>
      </c>
      <c r="BC609" s="21">
        <f t="shared" si="11357"/>
        <v>1599</v>
      </c>
      <c r="BD609" s="20">
        <f t="shared" si="11357"/>
        <v>5709</v>
      </c>
      <c r="BE609" s="21">
        <f t="shared" si="11357"/>
        <v>9249</v>
      </c>
      <c r="BF609" s="160">
        <f t="shared" si="11357"/>
        <v>58056</v>
      </c>
      <c r="BG609" s="161">
        <f t="shared" si="11357"/>
        <v>56709</v>
      </c>
      <c r="BI609" s="136" t="s">
        <v>27</v>
      </c>
      <c r="BJ609" s="128">
        <f>B609/B622</f>
        <v>3.3620366903781354E-2</v>
      </c>
      <c r="BK609" s="129">
        <f t="shared" ref="BK609" si="11358">C609/C622</f>
        <v>4.2050178147268406E-2</v>
      </c>
      <c r="BL609" s="130">
        <f t="shared" ref="BL609" si="11359">D609/D622</f>
        <v>3.6081330868761551E-2</v>
      </c>
      <c r="BM609" s="131">
        <f t="shared" ref="BM609" si="11360">E609/E622</f>
        <v>3.4902210208300206E-2</v>
      </c>
      <c r="BN609" s="128">
        <f t="shared" ref="BN609" si="11361">F609/F622</f>
        <v>3.0295959242406564E-2</v>
      </c>
      <c r="BO609" s="129">
        <f t="shared" ref="BO609" si="11362">G609/G622</f>
        <v>3.4253578732106341E-2</v>
      </c>
      <c r="BP609" s="130">
        <f t="shared" ref="BP609" si="11363">H609/H622</f>
        <v>4.1932032404340958E-2</v>
      </c>
      <c r="BQ609" s="131">
        <f t="shared" ref="BQ609" si="11364">I609/I622</f>
        <v>4.0296605260108913E-2</v>
      </c>
      <c r="BR609" s="128">
        <f t="shared" ref="BR609" si="11365">J609/J622</f>
        <v>4.0968948138514059E-2</v>
      </c>
      <c r="BS609" s="129">
        <f t="shared" ref="BS609" si="11366">K609/K622</f>
        <v>2.8979111503383347E-2</v>
      </c>
      <c r="BT609" s="130">
        <f t="shared" ref="BT609" si="11367">L609/L622</f>
        <v>3.8238702201622246E-2</v>
      </c>
      <c r="BU609" s="128">
        <f t="shared" ref="BU609" si="11368">M609/M622</f>
        <v>3.0645493916271395E-2</v>
      </c>
      <c r="BV609" s="132">
        <f t="shared" ref="BV609" si="11369">N609/N622</f>
        <v>3.6612021857923498E-2</v>
      </c>
      <c r="BW609" s="133">
        <f t="shared" ref="BW609" si="11370">O609/O622</f>
        <v>3.6095972821855761E-2</v>
      </c>
      <c r="BX609" s="128">
        <f t="shared" ref="BX609" si="11371">P609/P622</f>
        <v>4.0252897787144359E-2</v>
      </c>
      <c r="BY609" s="129">
        <f t="shared" ref="BY609" si="11372">Q609/Q622</f>
        <v>3.1341323959171573E-2</v>
      </c>
      <c r="BZ609" s="130">
        <f t="shared" ref="BZ609" si="11373">R609/R622</f>
        <v>3.7893112097240979E-2</v>
      </c>
      <c r="CA609" s="131">
        <f t="shared" ref="CA609" si="11374">S609/S622</f>
        <v>4.0414587925900143E-2</v>
      </c>
      <c r="CB609" s="128">
        <f t="shared" ref="CB609" si="11375">T609/T622</f>
        <v>2.7615169254263171E-2</v>
      </c>
      <c r="CC609" s="129">
        <f t="shared" ref="CC609" si="11376">U609/U622</f>
        <v>2.5544794188861984E-2</v>
      </c>
      <c r="CD609" s="130">
        <f t="shared" ref="CD609" si="11377">V609/V622</f>
        <v>3.7259893543161303E-2</v>
      </c>
      <c r="CE609" s="131">
        <f t="shared" ref="CE609" si="11378">W609/W622</f>
        <v>3.5997391990666074E-2</v>
      </c>
      <c r="CF609" s="128">
        <f t="shared" ref="CF609" si="11379">X609/X622</f>
        <v>3.1477535073699166E-2</v>
      </c>
      <c r="CG609" s="129">
        <f t="shared" ref="CG609" si="11380">Y609/Y622</f>
        <v>2.9658189367539112E-2</v>
      </c>
      <c r="CH609" s="130">
        <f t="shared" ref="CH609" si="11381">Z609/Z622</f>
        <v>4.7389238538272094E-2</v>
      </c>
      <c r="CI609" s="128">
        <f t="shared" ref="CI609" si="11382">AA609/AA622</f>
        <v>4.1711304671852439E-2</v>
      </c>
      <c r="CJ609" s="134">
        <f t="shared" ref="CJ609" si="11383">AB609/AB622</f>
        <v>3.7874435528209689E-2</v>
      </c>
      <c r="CK609" s="135">
        <f t="shared" ref="CK609" si="11384">AC609/AC622</f>
        <v>3.6611918618156367E-2</v>
      </c>
    </row>
    <row r="610" spans="1:89" ht="13.5" thickTop="1" x14ac:dyDescent="0.2">
      <c r="A610" s="145" t="s">
        <v>28</v>
      </c>
      <c r="B610" s="189">
        <v>946</v>
      </c>
      <c r="C610" s="183">
        <v>1466</v>
      </c>
      <c r="D610" s="184">
        <v>578</v>
      </c>
      <c r="E610" s="185">
        <v>497</v>
      </c>
      <c r="F610" s="182">
        <v>891</v>
      </c>
      <c r="G610" s="186">
        <v>1163</v>
      </c>
      <c r="H610" s="184">
        <v>1816</v>
      </c>
      <c r="I610" s="185">
        <v>2271</v>
      </c>
      <c r="J610" s="182">
        <v>358</v>
      </c>
      <c r="K610" s="183">
        <v>219</v>
      </c>
      <c r="L610" s="184">
        <v>1491</v>
      </c>
      <c r="M610" s="182">
        <v>751</v>
      </c>
      <c r="N610" s="187">
        <v>2252</v>
      </c>
      <c r="O610" s="190">
        <v>1537</v>
      </c>
      <c r="P610" s="182">
        <v>1248</v>
      </c>
      <c r="Q610" s="183">
        <v>885</v>
      </c>
      <c r="R610" s="184">
        <v>1150</v>
      </c>
      <c r="S610" s="185">
        <v>1202</v>
      </c>
      <c r="T610" s="182">
        <v>403</v>
      </c>
      <c r="U610" s="186">
        <v>196</v>
      </c>
      <c r="V610" s="184">
        <v>1460</v>
      </c>
      <c r="W610" s="191">
        <v>1134</v>
      </c>
      <c r="X610" s="182">
        <v>1114</v>
      </c>
      <c r="Y610" s="186">
        <v>379</v>
      </c>
      <c r="Z610" s="184">
        <v>1972</v>
      </c>
      <c r="AA610" s="182">
        <v>2324</v>
      </c>
      <c r="AB610" s="156">
        <f t="shared" si="11082"/>
        <v>15679</v>
      </c>
      <c r="AC610" s="157">
        <f t="shared" si="11083"/>
        <v>14024</v>
      </c>
      <c r="BI610" s="145" t="s">
        <v>28</v>
      </c>
      <c r="BJ610" s="128">
        <f>B610/B622</f>
        <v>3.5417446649195057E-2</v>
      </c>
      <c r="BK610" s="129">
        <f t="shared" ref="BK610" si="11385">C610/C622</f>
        <v>5.440914489311164E-2</v>
      </c>
      <c r="BL610" s="130">
        <f t="shared" ref="BL610" si="11386">D610/D622</f>
        <v>4.2735674676524955E-2</v>
      </c>
      <c r="BM610" s="131">
        <f t="shared" ref="BM610" si="11387">E610/E622</f>
        <v>3.9513436158371759E-2</v>
      </c>
      <c r="BN610" s="128">
        <f t="shared" ref="BN610" si="11388">F610/F622</f>
        <v>3.4651732586629333E-2</v>
      </c>
      <c r="BO610" s="129">
        <f t="shared" ref="BO610" si="11389">G610/G622</f>
        <v>4.9548398091342878E-2</v>
      </c>
      <c r="BP610" s="130">
        <f t="shared" ref="BP610" si="11390">H610/H622</f>
        <v>4.6262801243185409E-2</v>
      </c>
      <c r="BQ610" s="131">
        <f t="shared" ref="BQ610" si="11391">I610/I622</f>
        <v>5.2624261383385468E-2</v>
      </c>
      <c r="BR610" s="128">
        <f t="shared" ref="BR610" si="11392">J610/J622</f>
        <v>5.8201918387254102E-2</v>
      </c>
      <c r="BS610" s="129">
        <f t="shared" ref="BS610" si="11393">K610/K622</f>
        <v>3.2215357458075904E-2</v>
      </c>
      <c r="BT610" s="130">
        <f t="shared" ref="BT610" si="11394">L610/L622</f>
        <v>6.1703360370799536E-2</v>
      </c>
      <c r="BU610" s="128">
        <f t="shared" ref="BU610" si="11395">M610/M622</f>
        <v>3.0975458857496391E-2</v>
      </c>
      <c r="BV610" s="132">
        <f t="shared" ref="BV610" si="11396">N610/N622</f>
        <v>5.3504395343311952E-2</v>
      </c>
      <c r="BW610" s="133">
        <f t="shared" ref="BW610" si="11397">O610/O622</f>
        <v>3.6261117795550524E-2</v>
      </c>
      <c r="BX610" s="128">
        <f t="shared" ref="BX610" si="11398">P610/P622</f>
        <v>5.26027397260274E-2</v>
      </c>
      <c r="BY610" s="129">
        <f t="shared" ref="BY610" si="11399">Q610/Q622</f>
        <v>3.7482529329549784E-2</v>
      </c>
      <c r="BZ610" s="130">
        <f t="shared" ref="BZ610" si="11400">R610/R622</f>
        <v>4.4375844105730269E-2</v>
      </c>
      <c r="CA610" s="131">
        <f t="shared" ref="CA610" si="11401">S610/S622</f>
        <v>4.6486444676489928E-2</v>
      </c>
      <c r="CB610" s="128">
        <f t="shared" ref="CB610" si="11402">T610/T622</f>
        <v>5.1285314329345889E-2</v>
      </c>
      <c r="CC610" s="129">
        <f t="shared" ref="CC610" si="11403">U610/U622</f>
        <v>2.3728813559322035E-2</v>
      </c>
      <c r="CD610" s="130">
        <f t="shared" ref="CD610" si="11404">V610/V622</f>
        <v>5.6314124816786236E-2</v>
      </c>
      <c r="CE610" s="131">
        <f t="shared" ref="CE610" si="11405">W610/W622</f>
        <v>3.8914244535190969E-2</v>
      </c>
      <c r="CF610" s="128">
        <f t="shared" ref="CF610" si="11406">X610/X622</f>
        <v>4.9458355531877107E-2</v>
      </c>
      <c r="CG610" s="129">
        <f t="shared" ref="CG610" si="11407">Y610/Y622</f>
        <v>2.8101134425743308E-2</v>
      </c>
      <c r="CH610" s="130">
        <f t="shared" ref="CH610" si="11408">Z610/Z622</f>
        <v>4.9055946665339932E-2</v>
      </c>
      <c r="CI610" s="128">
        <f t="shared" ref="CI610" si="11409">AA610/AA622</f>
        <v>5.4124551679165307E-2</v>
      </c>
      <c r="CJ610" s="134">
        <f t="shared" ref="CJ610" si="11410">AB610/AB622</f>
        <v>4.8428745281911573E-2</v>
      </c>
      <c r="CK610" s="135">
        <f t="shared" ref="CK610" si="11411">AC610/AC622</f>
        <v>4.343503482793544E-2</v>
      </c>
    </row>
    <row r="611" spans="1:89" x14ac:dyDescent="0.2">
      <c r="A611" s="136" t="s">
        <v>29</v>
      </c>
      <c r="B611" s="192">
        <v>1034</v>
      </c>
      <c r="C611" s="176">
        <v>2081</v>
      </c>
      <c r="D611" s="177">
        <v>913</v>
      </c>
      <c r="E611" s="178">
        <v>772</v>
      </c>
      <c r="F611" s="175">
        <v>1263</v>
      </c>
      <c r="G611" s="179">
        <v>1945</v>
      </c>
      <c r="H611" s="177">
        <v>2098</v>
      </c>
      <c r="I611" s="178">
        <v>3451</v>
      </c>
      <c r="J611" s="175">
        <v>565</v>
      </c>
      <c r="K611" s="176">
        <v>210</v>
      </c>
      <c r="L611" s="177">
        <v>2299</v>
      </c>
      <c r="M611" s="175">
        <v>785</v>
      </c>
      <c r="N611" s="180">
        <v>2973</v>
      </c>
      <c r="O611" s="193">
        <v>2119</v>
      </c>
      <c r="P611" s="175">
        <v>1663</v>
      </c>
      <c r="Q611" s="176">
        <v>1179</v>
      </c>
      <c r="R611" s="177">
        <v>1506</v>
      </c>
      <c r="S611" s="178">
        <v>1839</v>
      </c>
      <c r="T611" s="175">
        <v>929</v>
      </c>
      <c r="U611" s="179">
        <v>207</v>
      </c>
      <c r="V611" s="177">
        <v>2132</v>
      </c>
      <c r="W611" s="194">
        <v>1427</v>
      </c>
      <c r="X611" s="175">
        <v>1864</v>
      </c>
      <c r="Y611" s="179">
        <v>550</v>
      </c>
      <c r="Z611" s="177">
        <v>2187</v>
      </c>
      <c r="AA611" s="175">
        <v>3366</v>
      </c>
      <c r="AB611" s="156">
        <f t="shared" si="11082"/>
        <v>21426</v>
      </c>
      <c r="AC611" s="157">
        <f t="shared" si="11083"/>
        <v>19931</v>
      </c>
      <c r="BI611" s="136" t="s">
        <v>29</v>
      </c>
      <c r="BJ611" s="128">
        <f>B611/B622</f>
        <v>3.871209284912018E-2</v>
      </c>
      <c r="BK611" s="129">
        <f t="shared" ref="BK611" si="11412">C611/C622</f>
        <v>7.7234263657957242E-2</v>
      </c>
      <c r="BL611" s="130">
        <f t="shared" ref="BL611" si="11413">D611/D622</f>
        <v>6.7504621072088725E-2</v>
      </c>
      <c r="BM611" s="131">
        <f t="shared" ref="BM611" si="11414">E611/E622</f>
        <v>6.1377007473366198E-2</v>
      </c>
      <c r="BN611" s="128">
        <f t="shared" ref="BN611" si="11415">F611/F622</f>
        <v>4.9119122622797808E-2</v>
      </c>
      <c r="BO611" s="129">
        <f t="shared" ref="BO611" si="11416">G611/G622</f>
        <v>8.2864689843217446E-2</v>
      </c>
      <c r="BP611" s="130">
        <f t="shared" ref="BP611" si="11417">H611/H622</f>
        <v>5.3446782493503847E-2</v>
      </c>
      <c r="BQ611" s="131">
        <f t="shared" ref="BQ611" si="11418">I611/I622</f>
        <v>7.9967558799675584E-2</v>
      </c>
      <c r="BR611" s="128">
        <f t="shared" ref="BR611" si="11419">J611/J622</f>
        <v>9.1854982929604936E-2</v>
      </c>
      <c r="BS611" s="129">
        <f t="shared" ref="BS611" si="11420">K611/K622</f>
        <v>3.089143865842895E-2</v>
      </c>
      <c r="BT611" s="130">
        <f t="shared" ref="BT611" si="11421">L611/L622</f>
        <v>9.5141532858798214E-2</v>
      </c>
      <c r="BU611" s="128">
        <f t="shared" ref="BU611" si="11422">M611/M622</f>
        <v>3.2377809857702618E-2</v>
      </c>
      <c r="BV611" s="132">
        <f t="shared" ref="BV611" si="11423">N611/N622</f>
        <v>7.0634354953670708E-2</v>
      </c>
      <c r="BW611" s="133">
        <f t="shared" ref="BW611" si="11424">O611/O622</f>
        <v>4.9991742751315259E-2</v>
      </c>
      <c r="BX611" s="128">
        <f t="shared" ref="BX611" si="11425">P611/P622</f>
        <v>7.0094836670179142E-2</v>
      </c>
      <c r="BY611" s="129">
        <f t="shared" ref="BY611" si="11426">Q611/Q622</f>
        <v>4.9934352632247679E-2</v>
      </c>
      <c r="BZ611" s="130">
        <f t="shared" ref="BZ611" si="11427">R611/R622</f>
        <v>5.8113061933243296E-2</v>
      </c>
      <c r="CA611" s="131">
        <f t="shared" ref="CA611" si="11428">S611/S622</f>
        <v>7.1121939900220449E-2</v>
      </c>
      <c r="CB611" s="128">
        <f t="shared" ref="CB611" si="11429">T611/T622</f>
        <v>0.1182234665309239</v>
      </c>
      <c r="CC611" s="129">
        <f t="shared" ref="CC611" si="11430">U611/U622</f>
        <v>2.5060532687651332E-2</v>
      </c>
      <c r="CD611" s="130">
        <f t="shared" ref="CD611" si="11431">V611/V622</f>
        <v>8.2234050759854974E-2</v>
      </c>
      <c r="CE611" s="131">
        <f t="shared" ref="CE611" si="11432">W611/W622</f>
        <v>4.8968806835729725E-2</v>
      </c>
      <c r="CF611" s="128">
        <f t="shared" ref="CF611" si="11433">X611/X622</f>
        <v>8.2756171195169592E-2</v>
      </c>
      <c r="CG611" s="129">
        <f t="shared" ref="CG611" si="11434">Y611/Y622</f>
        <v>4.0780010380366279E-2</v>
      </c>
      <c r="CH611" s="130">
        <f t="shared" ref="CH611" si="11435">Z611/Z622</f>
        <v>5.4404338416378518E-2</v>
      </c>
      <c r="CI611" s="128">
        <f t="shared" ref="CI611" si="11436">AA611/AA622</f>
        <v>7.8392100237551818E-2</v>
      </c>
      <c r="CJ611" s="134">
        <f t="shared" ref="CJ611" si="11437">AB611/AB622</f>
        <v>6.6179877314257118E-2</v>
      </c>
      <c r="CK611" s="135">
        <f t="shared" ref="CK611" si="11438">AC611/AC622</f>
        <v>6.1730153961464723E-2</v>
      </c>
    </row>
    <row r="612" spans="1:89" x14ac:dyDescent="0.2">
      <c r="A612" s="145" t="s">
        <v>30</v>
      </c>
      <c r="B612" s="189">
        <v>1373</v>
      </c>
      <c r="C612" s="183">
        <v>3759</v>
      </c>
      <c r="D612" s="184">
        <v>1194</v>
      </c>
      <c r="E612" s="185">
        <v>1181</v>
      </c>
      <c r="F612" s="182">
        <v>1387</v>
      </c>
      <c r="G612" s="186">
        <v>2692</v>
      </c>
      <c r="H612" s="184">
        <v>2470</v>
      </c>
      <c r="I612" s="185">
        <v>4631</v>
      </c>
      <c r="J612" s="182">
        <v>1097</v>
      </c>
      <c r="K612" s="183">
        <v>268</v>
      </c>
      <c r="L612" s="184">
        <v>3197</v>
      </c>
      <c r="M612" s="182">
        <v>847</v>
      </c>
      <c r="N612" s="187">
        <v>4414</v>
      </c>
      <c r="O612" s="190">
        <v>2503</v>
      </c>
      <c r="P612" s="182">
        <v>2285</v>
      </c>
      <c r="Q612" s="183">
        <v>1740</v>
      </c>
      <c r="R612" s="184">
        <v>1797</v>
      </c>
      <c r="S612" s="185">
        <v>2381</v>
      </c>
      <c r="T612" s="182">
        <v>1370</v>
      </c>
      <c r="U612" s="186">
        <v>280</v>
      </c>
      <c r="V612" s="184">
        <v>3153</v>
      </c>
      <c r="W612" s="191">
        <v>1561</v>
      </c>
      <c r="X612" s="182">
        <v>2322</v>
      </c>
      <c r="Y612" s="186">
        <v>668</v>
      </c>
      <c r="Z612" s="184">
        <v>2917</v>
      </c>
      <c r="AA612" s="182">
        <v>4321</v>
      </c>
      <c r="AB612" s="156">
        <f t="shared" si="11082"/>
        <v>28976</v>
      </c>
      <c r="AC612" s="157">
        <f t="shared" si="11083"/>
        <v>26832</v>
      </c>
      <c r="BI612" s="145" t="s">
        <v>30</v>
      </c>
      <c r="BJ612" s="128">
        <f>B612/B622</f>
        <v>5.1403968551104455E-2</v>
      </c>
      <c r="BK612" s="129">
        <f t="shared" ref="BK612" si="11439">C612/C622</f>
        <v>0.13951157957244656</v>
      </c>
      <c r="BL612" s="130">
        <f t="shared" ref="BL612" si="11440">D612/D622</f>
        <v>8.8280961182994458E-2</v>
      </c>
      <c r="BM612" s="131">
        <f t="shared" ref="BM612" si="11441">E612/E622</f>
        <v>9.389410081093974E-2</v>
      </c>
      <c r="BN612" s="128">
        <f t="shared" ref="BN612" si="11442">F612/F622</f>
        <v>5.3941585968187301E-2</v>
      </c>
      <c r="BO612" s="129">
        <f t="shared" ref="BO612" si="11443">G612/G622</f>
        <v>0.11468984321745058</v>
      </c>
      <c r="BP612" s="130">
        <f t="shared" ref="BP612" si="11444">H612/H622</f>
        <v>6.2923523717328164E-2</v>
      </c>
      <c r="BQ612" s="131">
        <f t="shared" ref="BQ612" si="11445">I612/I622</f>
        <v>0.1073108562159657</v>
      </c>
      <c r="BR612" s="128">
        <f t="shared" ref="BR612" si="11446">J612/J622</f>
        <v>0.17834498455535686</v>
      </c>
      <c r="BS612" s="129">
        <f t="shared" ref="BS612" si="11447">K612/K622</f>
        <v>3.9423359811709323E-2</v>
      </c>
      <c r="BT612" s="130">
        <f t="shared" ref="BT612" si="11448">L612/L622</f>
        <v>0.13230425426253931</v>
      </c>
      <c r="BU612" s="128">
        <f t="shared" ref="BU612" si="11449">M612/M622</f>
        <v>3.4935038152196327E-2</v>
      </c>
      <c r="BV612" s="132">
        <f t="shared" ref="BV612" si="11450">N612/N622</f>
        <v>0.10487051556189118</v>
      </c>
      <c r="BW612" s="133">
        <f t="shared" ref="BW612" si="11451">O612/O622</f>
        <v>5.9051124165428077E-2</v>
      </c>
      <c r="BX612" s="128">
        <f t="shared" ref="BX612" si="11452">P612/P622</f>
        <v>9.6311907270811375E-2</v>
      </c>
      <c r="BY612" s="129">
        <f t="shared" ref="BY612" si="11453">Q612/Q622</f>
        <v>7.369446444453856E-2</v>
      </c>
      <c r="BZ612" s="130">
        <f t="shared" ref="BZ612" si="11454">R612/R622</f>
        <v>6.9342079876519386E-2</v>
      </c>
      <c r="CA612" s="131">
        <f t="shared" ref="CA612" si="11455">S612/S622</f>
        <v>9.2083381676141857E-2</v>
      </c>
      <c r="CB612" s="128">
        <f t="shared" ref="CB612" si="11456">T612/T622</f>
        <v>0.17434461695087808</v>
      </c>
      <c r="CC612" s="129">
        <f t="shared" ref="CC612" si="11457">U612/U622</f>
        <v>3.3898305084745763E-2</v>
      </c>
      <c r="CD612" s="130">
        <f t="shared" ref="CD612" si="11458">V612/V622</f>
        <v>0.12161536681323767</v>
      </c>
      <c r="CE612" s="131">
        <f t="shared" ref="CE612" si="11459">W612/W622</f>
        <v>5.3567139082392502E-2</v>
      </c>
      <c r="CF612" s="128">
        <f t="shared" ref="CF612" si="11460">X612/X622</f>
        <v>0.10309003729355354</v>
      </c>
      <c r="CG612" s="129">
        <f t="shared" ref="CG612" si="11461">Y612/Y622</f>
        <v>4.9529176243790315E-2</v>
      </c>
      <c r="CH612" s="130">
        <f t="shared" ref="CH612" si="11462">Z612/Z622</f>
        <v>7.2563994129207193E-2</v>
      </c>
      <c r="CI612" s="128">
        <f t="shared" ref="CI612" si="11463">AA612/AA622</f>
        <v>0.10063347151707112</v>
      </c>
      <c r="CJ612" s="134">
        <f t="shared" ref="CJ612" si="11464">AB612/AB622</f>
        <v>8.9500052509003752E-2</v>
      </c>
      <c r="CK612" s="135">
        <f t="shared" ref="CK612" si="11465">AC612/AC622</f>
        <v>8.3103882950881613E-2</v>
      </c>
    </row>
    <row r="613" spans="1:89" x14ac:dyDescent="0.2">
      <c r="A613" s="136" t="s">
        <v>31</v>
      </c>
      <c r="B613" s="192">
        <v>1605</v>
      </c>
      <c r="C613" s="176">
        <v>3818</v>
      </c>
      <c r="D613" s="177">
        <v>1007</v>
      </c>
      <c r="E613" s="178">
        <v>1295</v>
      </c>
      <c r="F613" s="175">
        <v>1127</v>
      </c>
      <c r="G613" s="179">
        <v>2621</v>
      </c>
      <c r="H613" s="177">
        <v>2464</v>
      </c>
      <c r="I613" s="178">
        <v>5244</v>
      </c>
      <c r="J613" s="175">
        <v>669</v>
      </c>
      <c r="K613" s="176">
        <v>337</v>
      </c>
      <c r="L613" s="177">
        <v>3331</v>
      </c>
      <c r="M613" s="175">
        <v>980</v>
      </c>
      <c r="N613" s="180">
        <v>4309</v>
      </c>
      <c r="O613" s="193">
        <v>2789</v>
      </c>
      <c r="P613" s="175">
        <v>2194</v>
      </c>
      <c r="Q613" s="176">
        <v>2155</v>
      </c>
      <c r="R613" s="177">
        <v>1894</v>
      </c>
      <c r="S613" s="178">
        <v>2803</v>
      </c>
      <c r="T613" s="175">
        <v>1396</v>
      </c>
      <c r="U613" s="179">
        <v>253</v>
      </c>
      <c r="V613" s="177">
        <v>3829</v>
      </c>
      <c r="W613" s="194">
        <v>1723</v>
      </c>
      <c r="X613" s="175">
        <v>2463</v>
      </c>
      <c r="Y613" s="179">
        <v>931</v>
      </c>
      <c r="Z613" s="177">
        <v>2792</v>
      </c>
      <c r="AA613" s="175">
        <v>4928</v>
      </c>
      <c r="AB613" s="156">
        <f t="shared" si="11082"/>
        <v>29080</v>
      </c>
      <c r="AC613" s="157">
        <f t="shared" si="11083"/>
        <v>29877</v>
      </c>
      <c r="BI613" s="136" t="s">
        <v>31</v>
      </c>
      <c r="BJ613" s="128">
        <f>B613/B622</f>
        <v>6.0089853987270687E-2</v>
      </c>
      <c r="BK613" s="129">
        <f t="shared" ref="BK613" si="11466">C613/C622</f>
        <v>0.14170130641330167</v>
      </c>
      <c r="BL613" s="130">
        <f t="shared" ref="BL613" si="11467">D613/D622</f>
        <v>7.44547134935305E-2</v>
      </c>
      <c r="BM613" s="131">
        <f t="shared" ref="BM613" si="11468">E613/E622</f>
        <v>0.10295754491970106</v>
      </c>
      <c r="BN613" s="128">
        <f t="shared" ref="BN613" si="11469">F613/F622</f>
        <v>4.3829969276241589E-2</v>
      </c>
      <c r="BO613" s="129">
        <f t="shared" ref="BO613" si="11470">G613/G622</f>
        <v>0.11166496250852079</v>
      </c>
      <c r="BP613" s="130">
        <f t="shared" ref="BP613" si="11471">H613/H622</f>
        <v>6.2770673052427783E-2</v>
      </c>
      <c r="BQ613" s="131">
        <f t="shared" ref="BQ613" si="11472">I613/I622</f>
        <v>0.12151546750086896</v>
      </c>
      <c r="BR613" s="128">
        <f t="shared" ref="BR613" si="11473">J613/J622</f>
        <v>0.10876280279629329</v>
      </c>
      <c r="BS613" s="129">
        <f t="shared" ref="BS613" si="11474">K613/K622</f>
        <v>4.9573403942335982E-2</v>
      </c>
      <c r="BT613" s="130">
        <f t="shared" ref="BT613" si="11475">L613/L622</f>
        <v>0.13784969375931136</v>
      </c>
      <c r="BU613" s="128">
        <f t="shared" ref="BU613" si="11476">M613/M622</f>
        <v>4.0420705300061865E-2</v>
      </c>
      <c r="BV613" s="132">
        <f t="shared" ref="BV613" si="11477">N613/N622</f>
        <v>0.10237586124970302</v>
      </c>
      <c r="BW613" s="133">
        <f t="shared" ref="BW613" si="11478">O613/O622</f>
        <v>6.5798475947814183E-2</v>
      </c>
      <c r="BX613" s="128">
        <f t="shared" ref="BX613" si="11479">P613/P622</f>
        <v>9.2476290832455219E-2</v>
      </c>
      <c r="BY613" s="129">
        <f t="shared" ref="BY613" si="11480">Q613/Q622</f>
        <v>9.1271017745965868E-2</v>
      </c>
      <c r="BZ613" s="130">
        <f t="shared" ref="BZ613" si="11481">R613/R622</f>
        <v>7.308508585761142E-2</v>
      </c>
      <c r="CA613" s="131">
        <f t="shared" ref="CA613" si="11482">S613/S622</f>
        <v>0.10840391383377809</v>
      </c>
      <c r="CB613" s="128">
        <f t="shared" ref="CB613" si="11483">T613/T622</f>
        <v>0.17765334690761009</v>
      </c>
      <c r="CC613" s="129">
        <f t="shared" ref="CC613" si="11484">U613/U622</f>
        <v>3.0629539951573848E-2</v>
      </c>
      <c r="CD613" s="130">
        <f t="shared" ref="CD613" si="11485">V613/V622</f>
        <v>0.14768957802977706</v>
      </c>
      <c r="CE613" s="131">
        <f t="shared" ref="CE613" si="11486">W613/W622</f>
        <v>5.912631687313407E-2</v>
      </c>
      <c r="CF613" s="128">
        <f t="shared" ref="CF613" si="11487">X613/X622</f>
        <v>0.10935002663825254</v>
      </c>
      <c r="CG613" s="129">
        <f t="shared" ref="CG613" si="11488">Y613/Y622</f>
        <v>6.9029435752947288E-2</v>
      </c>
      <c r="CH613" s="130">
        <f t="shared" ref="CH613" si="11489">Z613/Z622</f>
        <v>6.9454464041394062E-2</v>
      </c>
      <c r="CI613" s="128">
        <f t="shared" ref="CI613" si="11490">AA613/AA622</f>
        <v>0.11477013368112161</v>
      </c>
      <c r="CJ613" s="134">
        <f t="shared" ref="CJ613" si="11491">AB613/AB622</f>
        <v>8.9821284061355228E-2</v>
      </c>
      <c r="CK613" s="135">
        <f t="shared" ref="CK613" si="11492">AC613/AC622</f>
        <v>9.2534835678424646E-2</v>
      </c>
    </row>
    <row r="614" spans="1:89" x14ac:dyDescent="0.2">
      <c r="A614" s="145" t="s">
        <v>32</v>
      </c>
      <c r="B614" s="189">
        <v>1636</v>
      </c>
      <c r="C614" s="183">
        <v>2707</v>
      </c>
      <c r="D614" s="184">
        <v>639</v>
      </c>
      <c r="E614" s="185">
        <v>1134</v>
      </c>
      <c r="F614" s="182">
        <v>1129</v>
      </c>
      <c r="G614" s="186">
        <v>2428</v>
      </c>
      <c r="H614" s="184">
        <v>2310</v>
      </c>
      <c r="I614" s="185">
        <v>4015</v>
      </c>
      <c r="J614" s="182">
        <v>469</v>
      </c>
      <c r="K614" s="183">
        <v>191</v>
      </c>
      <c r="L614" s="184">
        <v>2241</v>
      </c>
      <c r="M614" s="182">
        <v>1014</v>
      </c>
      <c r="N614" s="187">
        <v>3236</v>
      </c>
      <c r="O614" s="190">
        <v>2608</v>
      </c>
      <c r="P614" s="182">
        <v>1434</v>
      </c>
      <c r="Q614" s="183">
        <v>1919</v>
      </c>
      <c r="R614" s="184">
        <v>1520</v>
      </c>
      <c r="S614" s="185">
        <v>2088</v>
      </c>
      <c r="T614" s="182">
        <v>586</v>
      </c>
      <c r="U614" s="186">
        <v>325</v>
      </c>
      <c r="V614" s="184">
        <v>2786</v>
      </c>
      <c r="W614" s="191">
        <v>1714</v>
      </c>
      <c r="X614" s="182">
        <v>1581</v>
      </c>
      <c r="Y614" s="186">
        <v>758</v>
      </c>
      <c r="Z614" s="184">
        <v>2580</v>
      </c>
      <c r="AA614" s="182">
        <v>3517</v>
      </c>
      <c r="AB614" s="156">
        <f t="shared" si="11082"/>
        <v>22147</v>
      </c>
      <c r="AC614" s="157">
        <f t="shared" si="11083"/>
        <v>24418</v>
      </c>
      <c r="BI614" s="145" t="s">
        <v>32</v>
      </c>
      <c r="BJ614" s="128">
        <f>B614/B622</f>
        <v>6.1250467989517034E-2</v>
      </c>
      <c r="BK614" s="129">
        <f t="shared" ref="BK614" si="11493">C614/C622</f>
        <v>0.10046763657957244</v>
      </c>
      <c r="BL614" s="130">
        <f t="shared" ref="BL614" si="11494">D614/D622</f>
        <v>4.7245841035120147E-2</v>
      </c>
      <c r="BM614" s="131">
        <f t="shared" ref="BM614" si="11495">E614/E622</f>
        <v>9.0157417713467955E-2</v>
      </c>
      <c r="BN614" s="128">
        <f t="shared" ref="BN614" si="11496">F614/F622</f>
        <v>4.3907750943102709E-2</v>
      </c>
      <c r="BO614" s="129">
        <f t="shared" ref="BO614" si="11497">G614/G622</f>
        <v>0.10344239945466939</v>
      </c>
      <c r="BP614" s="130">
        <f t="shared" ref="BP614" si="11498">H614/H622</f>
        <v>5.884750598665104E-2</v>
      </c>
      <c r="BQ614" s="131">
        <f t="shared" ref="BQ614" si="11499">I614/I622</f>
        <v>9.3036728073224426E-2</v>
      </c>
      <c r="BR614" s="128">
        <f t="shared" ref="BR614" si="11500">J614/J622</f>
        <v>7.6247764591123396E-2</v>
      </c>
      <c r="BS614" s="129">
        <f t="shared" ref="BS614" si="11501">K614/K622</f>
        <v>2.8096498970285377E-2</v>
      </c>
      <c r="BT614" s="130">
        <f t="shared" ref="BT614" si="11502">L614/L622</f>
        <v>9.2741268001986427E-2</v>
      </c>
      <c r="BU614" s="128">
        <f t="shared" ref="BU614" si="11503">M614/M622</f>
        <v>4.1823056300268099E-2</v>
      </c>
      <c r="BV614" s="132">
        <f t="shared" ref="BV614" si="11504">N614/N622</f>
        <v>7.6882870040389642E-2</v>
      </c>
      <c r="BW614" s="133">
        <f t="shared" ref="BW614" si="11505">O614/O622</f>
        <v>6.1528298770849553E-2</v>
      </c>
      <c r="BX614" s="128">
        <f t="shared" ref="BX614" si="11506">P614/P622</f>
        <v>6.0442571127502634E-2</v>
      </c>
      <c r="BY614" s="129">
        <f t="shared" ref="BY614" si="11507">Q614/Q622</f>
        <v>8.1275676591419252E-2</v>
      </c>
      <c r="BZ614" s="130">
        <f t="shared" ref="BZ614" si="11508">R614/R622</f>
        <v>5.86532896006174E-2</v>
      </c>
      <c r="CA614" s="131">
        <f t="shared" ref="CA614" si="11509">S614/S622</f>
        <v>8.0751827358162206E-2</v>
      </c>
      <c r="CB614" s="128">
        <f t="shared" ref="CB614" si="11510">T614/T622</f>
        <v>7.4573682870959529E-2</v>
      </c>
      <c r="CC614" s="129">
        <f t="shared" ref="CC614" si="11511">U614/U622</f>
        <v>3.9346246973365619E-2</v>
      </c>
      <c r="CD614" s="130">
        <f t="shared" ref="CD614" si="11512">V614/V622</f>
        <v>0.10745969297230579</v>
      </c>
      <c r="CE614" s="131">
        <f t="shared" ref="CE614" si="11513">W614/W622</f>
        <v>5.8817473662537319E-2</v>
      </c>
      <c r="CF614" s="128">
        <f t="shared" ref="CF614" si="11514">X614/X622</f>
        <v>7.0191795418220571E-2</v>
      </c>
      <c r="CG614" s="129">
        <f t="shared" ref="CG614" si="11515">Y614/Y622</f>
        <v>5.6202268851486617E-2</v>
      </c>
      <c r="CH614" s="130">
        <f t="shared" ref="CH614" si="11516">Z614/Z622</f>
        <v>6.4180701012462996E-2</v>
      </c>
      <c r="CI614" s="128">
        <f t="shared" ref="CI614" si="11517">AA614/AA622</f>
        <v>8.1908798733056967E-2</v>
      </c>
      <c r="CJ614" s="134">
        <f t="shared" ref="CJ614" si="11518">AB614/AB622</f>
        <v>6.8406876826232269E-2</v>
      </c>
      <c r="CK614" s="135">
        <f t="shared" ref="CK614" si="11519">AC614/AC622</f>
        <v>7.562725901515456E-2</v>
      </c>
    </row>
    <row r="615" spans="1:89" x14ac:dyDescent="0.2">
      <c r="A615" s="136" t="s">
        <v>33</v>
      </c>
      <c r="B615" s="192">
        <v>1452</v>
      </c>
      <c r="C615" s="176">
        <v>1596</v>
      </c>
      <c r="D615" s="177">
        <v>476</v>
      </c>
      <c r="E615" s="178">
        <v>810</v>
      </c>
      <c r="F615" s="175">
        <v>1007</v>
      </c>
      <c r="G615" s="179">
        <v>1659</v>
      </c>
      <c r="H615" s="177">
        <v>1879</v>
      </c>
      <c r="I615" s="178">
        <v>2943</v>
      </c>
      <c r="J615" s="175">
        <v>394</v>
      </c>
      <c r="K615" s="176">
        <v>130</v>
      </c>
      <c r="L615" s="177">
        <v>1446</v>
      </c>
      <c r="M615" s="175">
        <v>980</v>
      </c>
      <c r="N615" s="180">
        <v>2346</v>
      </c>
      <c r="O615" s="193">
        <v>2197</v>
      </c>
      <c r="P615" s="175">
        <v>932</v>
      </c>
      <c r="Q615" s="176">
        <v>1583</v>
      </c>
      <c r="R615" s="177">
        <v>1201</v>
      </c>
      <c r="S615" s="178">
        <v>1510</v>
      </c>
      <c r="T615" s="175">
        <v>394</v>
      </c>
      <c r="U615" s="179">
        <v>316</v>
      </c>
      <c r="V615" s="177">
        <v>2099</v>
      </c>
      <c r="W615" s="194">
        <v>1490</v>
      </c>
      <c r="X615" s="175">
        <v>1075</v>
      </c>
      <c r="Y615" s="179">
        <v>715</v>
      </c>
      <c r="Z615" s="177">
        <v>1877</v>
      </c>
      <c r="AA615" s="175">
        <v>2296</v>
      </c>
      <c r="AB615" s="156">
        <f t="shared" si="11082"/>
        <v>16578</v>
      </c>
      <c r="AC615" s="157">
        <f t="shared" si="11083"/>
        <v>18225</v>
      </c>
      <c r="BI615" s="136" t="s">
        <v>33</v>
      </c>
      <c r="BJ615" s="128">
        <f>B615/B622</f>
        <v>5.4361662298764504E-2</v>
      </c>
      <c r="BK615" s="129">
        <f t="shared" ref="BK615" si="11520">C615/C622</f>
        <v>5.9233966745843233E-2</v>
      </c>
      <c r="BL615" s="130">
        <f t="shared" ref="BL615" si="11521">D615/D622</f>
        <v>3.5194085027726432E-2</v>
      </c>
      <c r="BM615" s="131">
        <f t="shared" ref="BM615" si="11522">E615/E622</f>
        <v>6.439815550961997E-2</v>
      </c>
      <c r="BN615" s="128">
        <f t="shared" ref="BN615" si="11523">F615/F622</f>
        <v>3.9163069264574336E-2</v>
      </c>
      <c r="BO615" s="129">
        <f t="shared" ref="BO615" si="11524">G615/G622</f>
        <v>7.0679959100204498E-2</v>
      </c>
      <c r="BP615" s="130">
        <f t="shared" ref="BP615" si="11525">H615/H622</f>
        <v>4.7867733224639525E-2</v>
      </c>
      <c r="BQ615" s="131">
        <f t="shared" ref="BQ615" si="11526">I615/I622</f>
        <v>6.8196037539103235E-2</v>
      </c>
      <c r="BR615" s="128">
        <f t="shared" ref="BR615" si="11527">J615/J622</f>
        <v>6.4054625264184692E-2</v>
      </c>
      <c r="BS615" s="129">
        <f t="shared" ref="BS615" si="11528">K615/K622</f>
        <v>1.9123271550456015E-2</v>
      </c>
      <c r="BT615" s="130">
        <f t="shared" ref="BT615" si="11529">L615/L622</f>
        <v>5.9841085912928325E-2</v>
      </c>
      <c r="BU615" s="128">
        <f t="shared" ref="BU615" si="11530">M615/M622</f>
        <v>4.0420705300061865E-2</v>
      </c>
      <c r="BV615" s="132">
        <f t="shared" ref="BV615" si="11531">N615/N622</f>
        <v>5.5737704918032788E-2</v>
      </c>
      <c r="BW615" s="133">
        <f t="shared" ref="BW615" si="11532">O615/O622</f>
        <v>5.1831929601056925E-2</v>
      </c>
      <c r="BX615" s="128">
        <f t="shared" ref="BX615" si="11533">P615/P622</f>
        <v>3.9283456269757641E-2</v>
      </c>
      <c r="BY615" s="129">
        <f t="shared" ref="BY615" si="11534">Q615/Q622</f>
        <v>6.7045021388335943E-2</v>
      </c>
      <c r="BZ615" s="130">
        <f t="shared" ref="BZ615" si="11535">R615/R622</f>
        <v>4.6343816322593094E-2</v>
      </c>
      <c r="CA615" s="131">
        <f t="shared" ref="CA615" si="11536">S615/S622</f>
        <v>5.8398112696755232E-2</v>
      </c>
      <c r="CB615" s="128">
        <f t="shared" ref="CB615" si="11537">T615/T622</f>
        <v>5.0139984728938658E-2</v>
      </c>
      <c r="CC615" s="129">
        <f t="shared" ref="CC615" si="11538">U615/U622</f>
        <v>3.8256658595641646E-2</v>
      </c>
      <c r="CD615" s="130">
        <f t="shared" ref="CD615" si="11539">V615/V622</f>
        <v>8.0961197253722139E-2</v>
      </c>
      <c r="CE615" s="131">
        <f t="shared" ref="CE615" si="11540">W615/W622</f>
        <v>5.1130709309907006E-2</v>
      </c>
      <c r="CF615" s="128">
        <f t="shared" ref="CF615" si="11541">X615/X622</f>
        <v>4.7726869117385898E-2</v>
      </c>
      <c r="CG615" s="129">
        <f t="shared" ref="CG615" si="11542">Y615/Y622</f>
        <v>5.301401349447616E-2</v>
      </c>
      <c r="CH615" s="130">
        <f t="shared" ref="CH615" si="11543">Z615/Z622</f>
        <v>4.6692703798601957E-2</v>
      </c>
      <c r="CI615" s="128">
        <f t="shared" ref="CI615" si="11544">AA615/AA622</f>
        <v>5.347244864688621E-2</v>
      </c>
      <c r="CJ615" s="134">
        <f t="shared" ref="CJ615" si="11545">AB615/AB622</f>
        <v>5.1205544950795975E-2</v>
      </c>
      <c r="CK615" s="135">
        <f t="shared" ref="CK615" si="11546">AC615/AC622</f>
        <v>5.6446342679629453E-2</v>
      </c>
    </row>
    <row r="616" spans="1:89" x14ac:dyDescent="0.2">
      <c r="A616" s="145" t="s">
        <v>34</v>
      </c>
      <c r="B616" s="189">
        <v>497</v>
      </c>
      <c r="C616" s="183">
        <v>1044</v>
      </c>
      <c r="D616" s="184">
        <v>203</v>
      </c>
      <c r="E616" s="185">
        <v>537</v>
      </c>
      <c r="F616" s="182">
        <v>475</v>
      </c>
      <c r="G616" s="186">
        <v>1147</v>
      </c>
      <c r="H616" s="184">
        <v>947</v>
      </c>
      <c r="I616" s="185">
        <v>1913</v>
      </c>
      <c r="J616" s="182">
        <v>167</v>
      </c>
      <c r="K616" s="183">
        <v>72</v>
      </c>
      <c r="L616" s="184">
        <v>1018</v>
      </c>
      <c r="M616" s="182">
        <v>634</v>
      </c>
      <c r="N616" s="187">
        <v>2068</v>
      </c>
      <c r="O616" s="190">
        <v>1701</v>
      </c>
      <c r="P616" s="182">
        <v>633</v>
      </c>
      <c r="Q616" s="183">
        <v>1170</v>
      </c>
      <c r="R616" s="184">
        <v>927</v>
      </c>
      <c r="S616" s="185">
        <v>1151</v>
      </c>
      <c r="T616" s="182">
        <v>215</v>
      </c>
      <c r="U616" s="186">
        <v>279</v>
      </c>
      <c r="V616" s="184">
        <v>1590</v>
      </c>
      <c r="W616" s="191">
        <v>1041</v>
      </c>
      <c r="X616" s="182">
        <v>585</v>
      </c>
      <c r="Y616" s="186">
        <v>541</v>
      </c>
      <c r="Z616" s="184">
        <v>1266</v>
      </c>
      <c r="AA616" s="182">
        <v>1868</v>
      </c>
      <c r="AB616" s="156">
        <f t="shared" si="11082"/>
        <v>10591</v>
      </c>
      <c r="AC616" s="157">
        <f t="shared" si="11083"/>
        <v>13098</v>
      </c>
      <c r="BI616" s="145" t="s">
        <v>34</v>
      </c>
      <c r="BJ616" s="128">
        <f>B616/B622</f>
        <v>1.860726319730438E-2</v>
      </c>
      <c r="BK616" s="129">
        <f t="shared" ref="BK616" si="11547">C616/C622</f>
        <v>3.8747030878859855E-2</v>
      </c>
      <c r="BL616" s="130">
        <f t="shared" ref="BL616" si="11548">D616/D622</f>
        <v>1.5009242144177449E-2</v>
      </c>
      <c r="BM616" s="131">
        <f t="shared" ref="BM616" si="11549">E616/E622</f>
        <v>4.2693591986007313E-2</v>
      </c>
      <c r="BN616" s="128">
        <f t="shared" ref="BN616" si="11550">F616/F622</f>
        <v>1.8473145879516199E-2</v>
      </c>
      <c r="BO616" s="129">
        <f t="shared" ref="BO616" si="11551">G616/G622</f>
        <v>4.8866734832992503E-2</v>
      </c>
      <c r="BP616" s="130">
        <f t="shared" ref="BP616" si="11552">H616/H622</f>
        <v>2.4124929943445252E-2</v>
      </c>
      <c r="BQ616" s="131">
        <f t="shared" ref="BQ616" si="11553">I616/I622</f>
        <v>4.4328583014714401E-2</v>
      </c>
      <c r="BR616" s="128">
        <f t="shared" ref="BR616" si="11554">J616/J622</f>
        <v>2.715005690131686E-2</v>
      </c>
      <c r="BS616" s="129">
        <f t="shared" ref="BS616" si="11555">K616/K622</f>
        <v>1.0591350397175641E-2</v>
      </c>
      <c r="BT616" s="130">
        <f t="shared" ref="BT616" si="11556">L616/L622</f>
        <v>4.2128786624731004E-2</v>
      </c>
      <c r="BU616" s="128">
        <f t="shared" ref="BU616" si="11557">M616/M622</f>
        <v>2.614972159208084E-2</v>
      </c>
      <c r="BV616" s="132">
        <f t="shared" ref="BV616" si="11558">N616/N622</f>
        <v>4.9132810643858396E-2</v>
      </c>
      <c r="BW616" s="133">
        <f t="shared" ref="BW616" si="11559">O616/O622</f>
        <v>4.0130228607827868E-2</v>
      </c>
      <c r="BX616" s="128">
        <f t="shared" ref="BX616" si="11560">P616/P622</f>
        <v>2.6680716543730242E-2</v>
      </c>
      <c r="BY616" s="129">
        <f t="shared" ref="BY616" si="11561">Q616/Q622</f>
        <v>4.9553174367879378E-2</v>
      </c>
      <c r="BZ616" s="130">
        <f t="shared" ref="BZ616" si="11562">R616/R622</f>
        <v>3.5770789118271272E-2</v>
      </c>
      <c r="CA616" s="131">
        <f t="shared" ref="CA616" si="11563">S616/S622</f>
        <v>4.4514058088718722E-2</v>
      </c>
      <c r="CB616" s="128">
        <f t="shared" ref="CB616" si="11564">T616/T622</f>
        <v>2.7360651565283788E-2</v>
      </c>
      <c r="CC616" s="129">
        <f t="shared" ref="CC616" si="11565">U616/U622</f>
        <v>3.3777239709443102E-2</v>
      </c>
      <c r="CD616" s="130">
        <f t="shared" ref="CD616" si="11566">V616/V622</f>
        <v>6.1328396204582275E-2</v>
      </c>
      <c r="CE616" s="131">
        <f t="shared" ref="CE616" si="11567">W616/W622</f>
        <v>3.5722864692357845E-2</v>
      </c>
      <c r="CF616" s="128">
        <f t="shared" ref="CF616" si="11568">X616/X622</f>
        <v>2.597229621736814E-2</v>
      </c>
      <c r="CG616" s="129">
        <f t="shared" ref="CG616" si="11569">Y616/Y622</f>
        <v>4.0112701119596646E-2</v>
      </c>
      <c r="CH616" s="130">
        <f t="shared" ref="CH616" si="11570">Z616/Z622</f>
        <v>3.1493320729371374E-2</v>
      </c>
      <c r="CI616" s="128">
        <f t="shared" ref="CI616" si="11571">AA616/AA622</f>
        <v>4.3504588010619967E-2</v>
      </c>
      <c r="CJ616" s="134">
        <f t="shared" ref="CJ616" si="11572">AB616/AB622</f>
        <v>3.2713109336100867E-2</v>
      </c>
      <c r="CK616" s="135">
        <f t="shared" ref="CK616" si="11573">AC616/AC622</f>
        <v>4.0567034096997891E-2</v>
      </c>
    </row>
    <row r="617" spans="1:89" x14ac:dyDescent="0.2">
      <c r="A617" s="136" t="s">
        <v>35</v>
      </c>
      <c r="B617" s="192">
        <v>0</v>
      </c>
      <c r="C617" s="176">
        <v>458</v>
      </c>
      <c r="D617" s="177">
        <v>3</v>
      </c>
      <c r="E617" s="178">
        <v>308</v>
      </c>
      <c r="F617" s="175">
        <v>21</v>
      </c>
      <c r="G617" s="179">
        <v>720</v>
      </c>
      <c r="H617" s="177">
        <v>79</v>
      </c>
      <c r="I617" s="178">
        <v>940</v>
      </c>
      <c r="J617" s="175">
        <v>33</v>
      </c>
      <c r="K617" s="176">
        <v>47</v>
      </c>
      <c r="L617" s="177">
        <v>577</v>
      </c>
      <c r="M617" s="175">
        <v>114</v>
      </c>
      <c r="N617" s="180">
        <v>488</v>
      </c>
      <c r="O617" s="193">
        <v>282</v>
      </c>
      <c r="P617" s="175">
        <v>136</v>
      </c>
      <c r="Q617" s="176">
        <v>160</v>
      </c>
      <c r="R617" s="177">
        <v>175</v>
      </c>
      <c r="S617" s="178">
        <v>89</v>
      </c>
      <c r="T617" s="175">
        <v>21</v>
      </c>
      <c r="U617" s="179">
        <v>5</v>
      </c>
      <c r="V617" s="177">
        <v>172</v>
      </c>
      <c r="W617" s="194">
        <v>32</v>
      </c>
      <c r="X617" s="175">
        <v>66</v>
      </c>
      <c r="Y617" s="179">
        <v>5</v>
      </c>
      <c r="Z617" s="177">
        <v>38</v>
      </c>
      <c r="AA617" s="175">
        <v>66</v>
      </c>
      <c r="AB617" s="156">
        <f t="shared" si="11082"/>
        <v>1809</v>
      </c>
      <c r="AC617" s="157">
        <f t="shared" si="11083"/>
        <v>3226</v>
      </c>
      <c r="BI617" s="136" t="s">
        <v>35</v>
      </c>
      <c r="BJ617" s="128">
        <f>B617/B622</f>
        <v>0</v>
      </c>
      <c r="BK617" s="129">
        <f t="shared" ref="BK617" si="11574">C617/C622</f>
        <v>1.6998218527315916E-2</v>
      </c>
      <c r="BL617" s="130">
        <f t="shared" ref="BL617" si="11575">D617/D622</f>
        <v>2.2181146025878004E-4</v>
      </c>
      <c r="BM617" s="131">
        <f t="shared" ref="BM617" si="11576">E617/E622</f>
        <v>2.4487199872793766E-2</v>
      </c>
      <c r="BN617" s="128">
        <f t="shared" ref="BN617" si="11577">F617/F622</f>
        <v>8.1670750204176879E-4</v>
      </c>
      <c r="BO617" s="129">
        <f t="shared" ref="BO617" si="11578">G617/G622</f>
        <v>3.0674846625766871E-2</v>
      </c>
      <c r="BP617" s="130">
        <f t="shared" ref="BP617" si="11579">H617/H622</f>
        <v>2.0125337545218321E-3</v>
      </c>
      <c r="BQ617" s="131">
        <f t="shared" ref="BQ617" si="11580">I617/I622</f>
        <v>2.1781948789248058E-2</v>
      </c>
      <c r="BR617" s="128">
        <f t="shared" ref="BR617" si="11581">J617/J622</f>
        <v>5.3649813038530317E-3</v>
      </c>
      <c r="BS617" s="129">
        <f t="shared" ref="BS617" si="11582">K617/K622</f>
        <v>6.9137981759340985E-3</v>
      </c>
      <c r="BT617" s="130">
        <f t="shared" ref="BT617" si="11583">L617/L622</f>
        <v>2.3878496937593113E-2</v>
      </c>
      <c r="BU617" s="128">
        <f t="shared" ref="BU617" si="11584">M617/M622</f>
        <v>4.7020004124561764E-3</v>
      </c>
      <c r="BV617" s="132">
        <f t="shared" ref="BV617" si="11585">N617/N622</f>
        <v>1.1594202898550725E-2</v>
      </c>
      <c r="BW617" s="133">
        <f t="shared" ref="BW617" si="11586">O617/O622</f>
        <v>6.6529832259891002E-3</v>
      </c>
      <c r="BX617" s="128">
        <f t="shared" ref="BX617" si="11587">P617/P622</f>
        <v>5.7323498419388826E-3</v>
      </c>
      <c r="BY617" s="129">
        <f t="shared" ref="BY617" si="11588">Q617/Q622</f>
        <v>6.7765024776587184E-3</v>
      </c>
      <c r="BZ617" s="130">
        <f t="shared" ref="BZ617" si="11589">R617/R622</f>
        <v>6.7528458421763455E-3</v>
      </c>
      <c r="CA617" s="131">
        <f t="shared" ref="CA617" si="11590">S617/S622</f>
        <v>3.4420079668948445E-3</v>
      </c>
      <c r="CB617" s="128">
        <f t="shared" ref="CB617" si="11591">T617/T622</f>
        <v>2.6724357342835328E-3</v>
      </c>
      <c r="CC617" s="129">
        <f t="shared" ref="CC617" si="11592">U617/U622</f>
        <v>6.0532687651331722E-4</v>
      </c>
      <c r="CD617" s="130">
        <f t="shared" ref="CD617" si="11593">V617/V622</f>
        <v>6.6342667592378304E-3</v>
      </c>
      <c r="CE617" s="131">
        <f t="shared" ref="CE617" si="11594">W617/W622</f>
        <v>1.098109193232902E-3</v>
      </c>
      <c r="CF617" s="128">
        <f t="shared" ref="CF617" si="11595">X617/X622</f>
        <v>2.9302077783697391E-3</v>
      </c>
      <c r="CG617" s="129">
        <f t="shared" ref="CG617" si="11596">Y617/Y622</f>
        <v>3.7072736709423891E-4</v>
      </c>
      <c r="CH617" s="130">
        <f t="shared" ref="CH617" si="11597">Z617/Z622</f>
        <v>9.4529714669519148E-4</v>
      </c>
      <c r="CI617" s="128">
        <f t="shared" ref="CI617" si="11598">AA617/AA622</f>
        <v>1.5371000046578787E-3</v>
      </c>
      <c r="CJ617" s="134">
        <f t="shared" ref="CJ617" si="11599">AB617/AB622</f>
        <v>5.5875757519598217E-3</v>
      </c>
      <c r="CK617" s="135">
        <f t="shared" ref="CK617" si="11600">AC617/AC622</f>
        <v>9.9915446630718576E-3</v>
      </c>
    </row>
    <row r="618" spans="1:89" x14ac:dyDescent="0.2">
      <c r="A618" s="145" t="s">
        <v>36</v>
      </c>
      <c r="B618" s="189">
        <v>0</v>
      </c>
      <c r="C618" s="183">
        <v>0</v>
      </c>
      <c r="D618" s="184">
        <v>0</v>
      </c>
      <c r="E618" s="185">
        <v>0</v>
      </c>
      <c r="F618" s="182">
        <v>0</v>
      </c>
      <c r="G618" s="186">
        <v>0</v>
      </c>
      <c r="H618" s="184">
        <v>0</v>
      </c>
      <c r="I618" s="185">
        <v>1</v>
      </c>
      <c r="J618" s="182">
        <v>0</v>
      </c>
      <c r="K618" s="186">
        <v>0</v>
      </c>
      <c r="L618" s="184">
        <v>0</v>
      </c>
      <c r="M618" s="182">
        <v>0</v>
      </c>
      <c r="N618" s="187">
        <v>0</v>
      </c>
      <c r="O618" s="190">
        <v>0</v>
      </c>
      <c r="P618" s="182">
        <v>0</v>
      </c>
      <c r="Q618" s="186">
        <v>0</v>
      </c>
      <c r="R618" s="184">
        <v>0</v>
      </c>
      <c r="S618" s="185">
        <v>0</v>
      </c>
      <c r="T618" s="182">
        <v>0</v>
      </c>
      <c r="U618" s="186">
        <v>0</v>
      </c>
      <c r="V618" s="184">
        <v>0</v>
      </c>
      <c r="W618" s="185">
        <v>0</v>
      </c>
      <c r="X618" s="182">
        <v>0</v>
      </c>
      <c r="Y618" s="186">
        <v>0</v>
      </c>
      <c r="Z618" s="184">
        <v>0</v>
      </c>
      <c r="AA618" s="182">
        <v>0</v>
      </c>
      <c r="AB618" s="156">
        <f t="shared" si="11082"/>
        <v>0</v>
      </c>
      <c r="AC618" s="157">
        <f t="shared" si="11083"/>
        <v>1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2.3172285946008575E-5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3.0971930139714377E-6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58">
        <v>0</v>
      </c>
      <c r="AC619" s="159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6">SUM(B620,D620,F620,H620,J620,L620,N620,P620,R620,T620,V620,X620,Z620)</f>
        <v>0</v>
      </c>
      <c r="AC620" s="159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6"/>
        <v>0</v>
      </c>
      <c r="AC621" s="159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1">SUM(B599:B621)</f>
        <v>26710</v>
      </c>
      <c r="C622" s="21">
        <f t="shared" si="11711"/>
        <v>26944</v>
      </c>
      <c r="D622" s="20">
        <f t="shared" si="11711"/>
        <v>13525</v>
      </c>
      <c r="E622" s="21">
        <f t="shared" si="11711"/>
        <v>12578</v>
      </c>
      <c r="F622" s="20">
        <f t="shared" si="11711"/>
        <v>25713</v>
      </c>
      <c r="G622" s="21">
        <f t="shared" si="11711"/>
        <v>23472</v>
      </c>
      <c r="H622" s="20">
        <f t="shared" si="11711"/>
        <v>39254</v>
      </c>
      <c r="I622" s="21">
        <f t="shared" si="11711"/>
        <v>43155</v>
      </c>
      <c r="J622" s="20">
        <f t="shared" si="11711"/>
        <v>6151</v>
      </c>
      <c r="K622" s="21">
        <f t="shared" si="11711"/>
        <v>6798</v>
      </c>
      <c r="L622" s="20">
        <f t="shared" si="11711"/>
        <v>24164</v>
      </c>
      <c r="M622" s="21">
        <f t="shared" si="11711"/>
        <v>24245</v>
      </c>
      <c r="N622" s="20">
        <f t="shared" si="11711"/>
        <v>42090</v>
      </c>
      <c r="O622" s="21">
        <f t="shared" si="11711"/>
        <v>42387</v>
      </c>
      <c r="P622" s="20">
        <f t="shared" si="11711"/>
        <v>23725</v>
      </c>
      <c r="Q622" s="21">
        <f t="shared" si="11711"/>
        <v>23611</v>
      </c>
      <c r="R622" s="20">
        <f t="shared" si="11711"/>
        <v>25915</v>
      </c>
      <c r="S622" s="21">
        <f t="shared" si="11711"/>
        <v>25857</v>
      </c>
      <c r="T622" s="20">
        <f t="shared" si="11711"/>
        <v>7858</v>
      </c>
      <c r="U622" s="21">
        <f t="shared" si="11711"/>
        <v>8260</v>
      </c>
      <c r="V622" s="20">
        <f t="shared" si="11711"/>
        <v>25926</v>
      </c>
      <c r="W622" s="21">
        <f t="shared" si="11711"/>
        <v>29141</v>
      </c>
      <c r="X622" s="20">
        <f t="shared" si="11711"/>
        <v>22524</v>
      </c>
      <c r="Y622" s="21">
        <f t="shared" si="11711"/>
        <v>13487</v>
      </c>
      <c r="Z622" s="20">
        <f t="shared" si="11711"/>
        <v>40199</v>
      </c>
      <c r="AA622" s="21">
        <f t="shared" si="11711"/>
        <v>42938</v>
      </c>
      <c r="AB622" s="160">
        <f t="shared" ref="AB622:AC622" si="11712">SUM(AB598:AB621)</f>
        <v>323754</v>
      </c>
      <c r="AC622" s="161">
        <f t="shared" si="11712"/>
        <v>322873</v>
      </c>
      <c r="BI622" s="229" t="s">
        <v>13</v>
      </c>
      <c r="BJ622" s="154">
        <f>SUM(BJ598:BJ621)</f>
        <v>1</v>
      </c>
      <c r="BK622" s="155">
        <f t="shared" ref="BK622:CK622" si="11713">SUM(BK598:BK621)</f>
        <v>1</v>
      </c>
      <c r="BL622" s="154">
        <f t="shared" si="11713"/>
        <v>1</v>
      </c>
      <c r="BM622" s="155">
        <f t="shared" si="11713"/>
        <v>1</v>
      </c>
      <c r="BN622" s="154">
        <f t="shared" si="11713"/>
        <v>1.0000000000000002</v>
      </c>
      <c r="BO622" s="155">
        <f t="shared" si="11713"/>
        <v>1</v>
      </c>
      <c r="BP622" s="154">
        <f t="shared" si="11713"/>
        <v>1</v>
      </c>
      <c r="BQ622" s="155">
        <f t="shared" si="11713"/>
        <v>1</v>
      </c>
      <c r="BR622" s="154">
        <f t="shared" si="11713"/>
        <v>0.99999999999999989</v>
      </c>
      <c r="BS622" s="155">
        <f t="shared" si="11713"/>
        <v>1.0000000000000002</v>
      </c>
      <c r="BT622" s="154">
        <f t="shared" si="11713"/>
        <v>1</v>
      </c>
      <c r="BU622" s="155">
        <f t="shared" si="11713"/>
        <v>1.0000000000000002</v>
      </c>
      <c r="BV622" s="154">
        <f t="shared" si="11713"/>
        <v>1</v>
      </c>
      <c r="BW622" s="155">
        <f t="shared" si="11713"/>
        <v>1</v>
      </c>
      <c r="BX622" s="154">
        <f t="shared" si="11713"/>
        <v>1</v>
      </c>
      <c r="BY622" s="155">
        <f t="shared" si="11713"/>
        <v>0.99999999999999989</v>
      </c>
      <c r="BZ622" s="154">
        <f t="shared" si="11713"/>
        <v>1</v>
      </c>
      <c r="CA622" s="155">
        <f t="shared" si="11713"/>
        <v>1</v>
      </c>
      <c r="CB622" s="154">
        <f t="shared" si="11713"/>
        <v>1</v>
      </c>
      <c r="CC622" s="155">
        <f t="shared" si="11713"/>
        <v>0.99999999999999989</v>
      </c>
      <c r="CD622" s="154">
        <f t="shared" si="11713"/>
        <v>0.99999999999999978</v>
      </c>
      <c r="CE622" s="155">
        <f t="shared" si="11713"/>
        <v>1</v>
      </c>
      <c r="CF622" s="154">
        <f t="shared" si="11713"/>
        <v>1</v>
      </c>
      <c r="CG622" s="155">
        <f t="shared" si="11713"/>
        <v>1</v>
      </c>
      <c r="CH622" s="154">
        <f t="shared" si="11713"/>
        <v>1</v>
      </c>
      <c r="CI622" s="155">
        <f t="shared" si="11713"/>
        <v>1</v>
      </c>
      <c r="CJ622" s="154">
        <f t="shared" si="11713"/>
        <v>0.99999999999999989</v>
      </c>
      <c r="CK622" s="155">
        <f t="shared" si="11713"/>
        <v>1.0000000000000002</v>
      </c>
    </row>
    <row r="623" spans="1:89" ht="13.5" thickTop="1" x14ac:dyDescent="0.2">
      <c r="A623" s="173"/>
    </row>
    <row r="625" spans="1:89" x14ac:dyDescent="0.2">
      <c r="A625" s="303">
        <f>+A594+1</f>
        <v>44855</v>
      </c>
      <c r="B625" s="303"/>
      <c r="C625" s="303"/>
      <c r="D625" s="303"/>
      <c r="BI625" s="308">
        <f>+BI563+2</f>
        <v>44855</v>
      </c>
      <c r="BJ625" s="308"/>
      <c r="BK625" s="308"/>
      <c r="BL625" s="308"/>
    </row>
    <row r="626" spans="1:89" ht="13.5" thickBot="1" x14ac:dyDescent="0.25">
      <c r="AE626" s="232" t="s">
        <v>84</v>
      </c>
    </row>
    <row r="627" spans="1:89" ht="14.25" thickTop="1" thickBot="1" x14ac:dyDescent="0.25">
      <c r="A627" s="299" t="s">
        <v>0</v>
      </c>
      <c r="B627" s="301" t="s">
        <v>1</v>
      </c>
      <c r="C627" s="302"/>
      <c r="D627" s="301" t="s">
        <v>2</v>
      </c>
      <c r="E627" s="302"/>
      <c r="F627" s="301" t="s">
        <v>3</v>
      </c>
      <c r="G627" s="302"/>
      <c r="H627" s="301" t="s">
        <v>4</v>
      </c>
      <c r="I627" s="302"/>
      <c r="J627" s="301" t="s">
        <v>5</v>
      </c>
      <c r="K627" s="302"/>
      <c r="L627" s="301" t="s">
        <v>6</v>
      </c>
      <c r="M627" s="302"/>
      <c r="N627" s="301" t="s">
        <v>7</v>
      </c>
      <c r="O627" s="302"/>
      <c r="P627" s="301" t="s">
        <v>8</v>
      </c>
      <c r="Q627" s="302"/>
      <c r="R627" s="301" t="s">
        <v>9</v>
      </c>
      <c r="S627" s="302"/>
      <c r="T627" s="301" t="s">
        <v>10</v>
      </c>
      <c r="U627" s="302"/>
      <c r="V627" s="301" t="s">
        <v>11</v>
      </c>
      <c r="W627" s="302"/>
      <c r="X627" s="301" t="s">
        <v>12</v>
      </c>
      <c r="Y627" s="302"/>
      <c r="Z627" s="304" t="s">
        <v>40</v>
      </c>
      <c r="AA627" s="305"/>
      <c r="AB627" s="306" t="s">
        <v>41</v>
      </c>
      <c r="AC627" s="307"/>
      <c r="AE627" s="299" t="s">
        <v>0</v>
      </c>
      <c r="AF627" s="301" t="s">
        <v>1</v>
      </c>
      <c r="AG627" s="302"/>
      <c r="AH627" s="301" t="s">
        <v>2</v>
      </c>
      <c r="AI627" s="302"/>
      <c r="AJ627" s="301" t="s">
        <v>3</v>
      </c>
      <c r="AK627" s="302"/>
      <c r="AL627" s="301" t="s">
        <v>4</v>
      </c>
      <c r="AM627" s="302"/>
      <c r="AN627" s="301" t="s">
        <v>5</v>
      </c>
      <c r="AO627" s="302"/>
      <c r="AP627" s="301" t="s">
        <v>6</v>
      </c>
      <c r="AQ627" s="302"/>
      <c r="AR627" s="301" t="s">
        <v>7</v>
      </c>
      <c r="AS627" s="302"/>
      <c r="AT627" s="301" t="s">
        <v>8</v>
      </c>
      <c r="AU627" s="302"/>
      <c r="AV627" s="301" t="s">
        <v>9</v>
      </c>
      <c r="AW627" s="302"/>
      <c r="AX627" s="301" t="s">
        <v>10</v>
      </c>
      <c r="AY627" s="302"/>
      <c r="AZ627" s="301" t="s">
        <v>11</v>
      </c>
      <c r="BA627" s="302"/>
      <c r="BB627" s="301" t="s">
        <v>12</v>
      </c>
      <c r="BC627" s="302"/>
      <c r="BD627" s="304" t="s">
        <v>40</v>
      </c>
      <c r="BE627" s="305"/>
      <c r="BF627" s="306" t="s">
        <v>41</v>
      </c>
      <c r="BG627" s="307"/>
      <c r="BI627" s="299" t="s">
        <v>0</v>
      </c>
      <c r="BJ627" s="301" t="s">
        <v>1</v>
      </c>
      <c r="BK627" s="302"/>
      <c r="BL627" s="301" t="s">
        <v>2</v>
      </c>
      <c r="BM627" s="302"/>
      <c r="BN627" s="301" t="s">
        <v>3</v>
      </c>
      <c r="BO627" s="302"/>
      <c r="BP627" s="301" t="s">
        <v>4</v>
      </c>
      <c r="BQ627" s="302"/>
      <c r="BR627" s="301" t="s">
        <v>5</v>
      </c>
      <c r="BS627" s="302"/>
      <c r="BT627" s="301" t="s">
        <v>6</v>
      </c>
      <c r="BU627" s="302"/>
      <c r="BV627" s="301" t="s">
        <v>7</v>
      </c>
      <c r="BW627" s="302"/>
      <c r="BX627" s="301" t="s">
        <v>8</v>
      </c>
      <c r="BY627" s="302"/>
      <c r="BZ627" s="301" t="s">
        <v>9</v>
      </c>
      <c r="CA627" s="302"/>
      <c r="CB627" s="301" t="s">
        <v>10</v>
      </c>
      <c r="CC627" s="302"/>
      <c r="CD627" s="301" t="s">
        <v>11</v>
      </c>
      <c r="CE627" s="302"/>
      <c r="CF627" s="301" t="s">
        <v>12</v>
      </c>
      <c r="CG627" s="302"/>
      <c r="CH627" s="304" t="s">
        <v>40</v>
      </c>
      <c r="CI627" s="305"/>
      <c r="CJ627" s="301" t="s">
        <v>41</v>
      </c>
      <c r="CK627" s="302"/>
    </row>
    <row r="628" spans="1:89" ht="15" thickTop="1" thickBot="1" x14ac:dyDescent="0.3">
      <c r="A628" s="300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0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0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3070</v>
      </c>
      <c r="AG629" s="172">
        <f t="shared" ref="AG629:AV631" si="11714">SUMIF($A$9:$A$32,$AE629,C$629:C$652)</f>
        <v>1198</v>
      </c>
      <c r="AH629" s="126">
        <f t="shared" si="11714"/>
        <v>1403</v>
      </c>
      <c r="AI629" s="166">
        <f t="shared" si="11714"/>
        <v>1005</v>
      </c>
      <c r="AJ629" s="125">
        <f t="shared" si="11714"/>
        <v>3090</v>
      </c>
      <c r="AK629" s="127">
        <f t="shared" si="11714"/>
        <v>1509</v>
      </c>
      <c r="AL629" s="126">
        <f t="shared" si="11714"/>
        <v>4008</v>
      </c>
      <c r="AM629" s="166">
        <f t="shared" si="11714"/>
        <v>2472</v>
      </c>
      <c r="AN629" s="125">
        <f t="shared" si="11714"/>
        <v>276</v>
      </c>
      <c r="AO629" s="127">
        <f t="shared" si="11714"/>
        <v>1085</v>
      </c>
      <c r="AP629" s="126">
        <f t="shared" si="11714"/>
        <v>1162</v>
      </c>
      <c r="AQ629" s="125">
        <f t="shared" si="11714"/>
        <v>3551</v>
      </c>
      <c r="AR629" s="165">
        <f t="shared" si="11714"/>
        <v>3228</v>
      </c>
      <c r="AS629" s="167">
        <f t="shared" si="11714"/>
        <v>4354</v>
      </c>
      <c r="AT629" s="125">
        <f t="shared" si="11714"/>
        <v>2256</v>
      </c>
      <c r="AU629" s="127">
        <f t="shared" si="11714"/>
        <v>2193</v>
      </c>
      <c r="AV629" s="126">
        <f t="shared" si="11714"/>
        <v>2622</v>
      </c>
      <c r="AW629" s="166">
        <f t="shared" ref="AW629:BE631" si="11715">SUMIF($A$9:$A$32,$AE629,S$629:S$652)</f>
        <v>1855</v>
      </c>
      <c r="AX629" s="125">
        <f t="shared" si="11715"/>
        <v>392</v>
      </c>
      <c r="AY629" s="127">
        <f t="shared" si="11715"/>
        <v>1512</v>
      </c>
      <c r="AZ629" s="126">
        <f t="shared" si="11715"/>
        <v>1155</v>
      </c>
      <c r="BA629" s="166">
        <f t="shared" si="11715"/>
        <v>2889</v>
      </c>
      <c r="BB629" s="125">
        <f t="shared" si="11715"/>
        <v>2010</v>
      </c>
      <c r="BC629" s="127">
        <f t="shared" si="11715"/>
        <v>1936</v>
      </c>
      <c r="BD629" s="170">
        <f t="shared" si="11715"/>
        <v>3677</v>
      </c>
      <c r="BE629" s="171">
        <f t="shared" si="11715"/>
        <v>2678</v>
      </c>
      <c r="BF629" s="156">
        <f>AF629+AH629+AJ629+AL629+AN629+AP629+AR629+AT629+AV629+AX629+AZ629+BB629+BD629</f>
        <v>28349</v>
      </c>
      <c r="BG629" s="157">
        <f>AG629+AI629+AK629+AM629+AO629+AQ629+AS629+AU629+AW629+AY629+BA629+BC629+BE629</f>
        <v>28237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2">
      <c r="A630" s="136" t="s">
        <v>17</v>
      </c>
      <c r="B630" s="175">
        <v>318</v>
      </c>
      <c r="C630" s="176">
        <v>0</v>
      </c>
      <c r="D630" s="177">
        <v>233</v>
      </c>
      <c r="E630" s="178">
        <v>0</v>
      </c>
      <c r="F630" s="175">
        <v>490</v>
      </c>
      <c r="G630" s="179">
        <v>5</v>
      </c>
      <c r="H630" s="177">
        <v>477</v>
      </c>
      <c r="I630" s="178">
        <v>36</v>
      </c>
      <c r="J630" s="175">
        <v>12</v>
      </c>
      <c r="K630" s="179">
        <v>27</v>
      </c>
      <c r="L630" s="177">
        <v>74</v>
      </c>
      <c r="M630" s="175">
        <v>85</v>
      </c>
      <c r="N630" s="180">
        <v>256</v>
      </c>
      <c r="O630" s="181">
        <v>162</v>
      </c>
      <c r="P630" s="175">
        <v>86</v>
      </c>
      <c r="Q630" s="179">
        <v>77</v>
      </c>
      <c r="R630" s="177">
        <v>19</v>
      </c>
      <c r="S630" s="178">
        <v>101</v>
      </c>
      <c r="T630" s="175">
        <v>1</v>
      </c>
      <c r="U630" s="179">
        <v>13</v>
      </c>
      <c r="V630" s="177">
        <v>13</v>
      </c>
      <c r="W630" s="178">
        <v>0</v>
      </c>
      <c r="X630" s="175">
        <v>9</v>
      </c>
      <c r="Y630" s="179">
        <v>0</v>
      </c>
      <c r="Z630" s="177">
        <v>0</v>
      </c>
      <c r="AA630" s="175">
        <v>0</v>
      </c>
      <c r="AB630" s="156">
        <f t="shared" ref="AB630:AB649" si="11743">B630+D630+F630+H630+J630+L630+N630+P630+R630+T630+V630+X630+Z630</f>
        <v>1988</v>
      </c>
      <c r="AC630" s="157">
        <f t="shared" ref="AC630:AC649" si="11744">C630+E630+G630+I630+K630+M630+O630+Q630+S630+U630+W630+Y630+AA630</f>
        <v>506</v>
      </c>
      <c r="AE630" s="237" t="str">
        <f>$AE$10</f>
        <v>08:00 - 08:59</v>
      </c>
      <c r="AF630" s="125">
        <f>SUMIF($A$9:$A$32,$AE630,B$629:B$652)</f>
        <v>2195</v>
      </c>
      <c r="AG630" s="176">
        <f t="shared" si="11714"/>
        <v>1140</v>
      </c>
      <c r="AH630" s="177">
        <f t="shared" si="11714"/>
        <v>987</v>
      </c>
      <c r="AI630" s="178">
        <f t="shared" si="11714"/>
        <v>909</v>
      </c>
      <c r="AJ630" s="238">
        <f t="shared" si="11714"/>
        <v>2297</v>
      </c>
      <c r="AK630" s="179">
        <f t="shared" si="11714"/>
        <v>1149</v>
      </c>
      <c r="AL630" s="177">
        <f t="shared" si="11714"/>
        <v>3158</v>
      </c>
      <c r="AM630" s="178">
        <f t="shared" si="11714"/>
        <v>2212</v>
      </c>
      <c r="AN630" s="238">
        <f t="shared" si="11714"/>
        <v>215</v>
      </c>
      <c r="AO630" s="179">
        <f t="shared" si="11714"/>
        <v>827</v>
      </c>
      <c r="AP630" s="177">
        <f t="shared" si="11714"/>
        <v>1033</v>
      </c>
      <c r="AQ630" s="238">
        <f t="shared" si="11714"/>
        <v>2881</v>
      </c>
      <c r="AR630" s="180">
        <f t="shared" si="11714"/>
        <v>2342</v>
      </c>
      <c r="AS630" s="181">
        <f t="shared" si="11714"/>
        <v>3854</v>
      </c>
      <c r="AT630" s="238">
        <f t="shared" si="11714"/>
        <v>1796</v>
      </c>
      <c r="AU630" s="179">
        <f t="shared" si="11714"/>
        <v>1781</v>
      </c>
      <c r="AV630" s="177">
        <f t="shared" si="11714"/>
        <v>2301</v>
      </c>
      <c r="AW630" s="178">
        <f t="shared" si="11715"/>
        <v>1416</v>
      </c>
      <c r="AX630" s="238">
        <f t="shared" si="11715"/>
        <v>270</v>
      </c>
      <c r="AY630" s="179">
        <f t="shared" si="11715"/>
        <v>978</v>
      </c>
      <c r="AZ630" s="177">
        <f t="shared" si="11715"/>
        <v>866</v>
      </c>
      <c r="BA630" s="178">
        <f t="shared" si="11715"/>
        <v>2389</v>
      </c>
      <c r="BB630" s="238">
        <f t="shared" si="11715"/>
        <v>1435</v>
      </c>
      <c r="BC630" s="179">
        <f t="shared" si="11715"/>
        <v>1540</v>
      </c>
      <c r="BD630" s="177">
        <f t="shared" si="11715"/>
        <v>3189</v>
      </c>
      <c r="BE630" s="238">
        <f t="shared" si="11715"/>
        <v>2378</v>
      </c>
      <c r="BF630" s="158">
        <f>SUM(AF630,AH630,AJ630,AL630,AN630,AP630,AR630,AT630,AV630,AX630,AZ630,BB630,BD630)</f>
        <v>22084</v>
      </c>
      <c r="BG630" s="159">
        <f>SUM(AG630,AI630,AK630,AM630,AO630,AQ630,AS630,AU630,AW630,AY630,BA630,BC630,BE630)</f>
        <v>23454</v>
      </c>
      <c r="BI630" s="136" t="s">
        <v>17</v>
      </c>
      <c r="BJ630" s="128">
        <f>B630/B653</f>
        <v>1.1491760624457935E-2</v>
      </c>
      <c r="BK630" s="129">
        <f t="shared" ref="BK630" si="11745">C630/C653</f>
        <v>0</v>
      </c>
      <c r="BL630" s="130">
        <f t="shared" ref="BL630" si="11746">D630/D653</f>
        <v>1.6515452225687552E-2</v>
      </c>
      <c r="BM630" s="131">
        <f t="shared" ref="BM630" si="11747">E630/E653</f>
        <v>0</v>
      </c>
      <c r="BN630" s="128">
        <f t="shared" ref="BN630" si="11748">F630/F653</f>
        <v>1.8056527987618382E-2</v>
      </c>
      <c r="BO630" s="129">
        <f t="shared" ref="BO630" si="11749">G630/G653</f>
        <v>1.9906043474798949E-4</v>
      </c>
      <c r="BP630" s="130">
        <f t="shared" ref="BP630" si="11750">H630/H653</f>
        <v>1.1341480812211707E-2</v>
      </c>
      <c r="BQ630" s="131">
        <f t="shared" ref="BQ630" si="11751">I630/I653</f>
        <v>7.3785611805697886E-4</v>
      </c>
      <c r="BR630" s="128">
        <f t="shared" ref="BR630" si="11752">J630/J653</f>
        <v>1.972062448644207E-3</v>
      </c>
      <c r="BS630" s="129">
        <f t="shared" ref="BS630" si="11753">K630/K653</f>
        <v>3.9899512339293631E-3</v>
      </c>
      <c r="BT630" s="130">
        <f t="shared" ref="BT630" si="11754">L630/L653</f>
        <v>2.9882086900339202E-3</v>
      </c>
      <c r="BU630" s="128">
        <f t="shared" ref="BU630" si="11755">M630/M653</f>
        <v>3.4808960235881894E-3</v>
      </c>
      <c r="BV630" s="132">
        <f t="shared" ref="BV630" si="11756">N630/N653</f>
        <v>5.7076607509141172E-3</v>
      </c>
      <c r="BW630" s="133">
        <f t="shared" ref="BW630" si="11757">O630/O653</f>
        <v>3.7073483305490079E-3</v>
      </c>
      <c r="BX630" s="128">
        <f t="shared" ref="BX630" si="11758">P630/P653</f>
        <v>3.4732038286014295E-3</v>
      </c>
      <c r="BY630" s="129">
        <f t="shared" ref="BY630" si="11759">Q630/Q653</f>
        <v>3.2404679740762562E-3</v>
      </c>
      <c r="BZ630" s="130">
        <f t="shared" ref="BZ630" si="11760">R630/R653</f>
        <v>6.9095934249763615E-4</v>
      </c>
      <c r="CA630" s="131">
        <f t="shared" ref="CA630" si="11761">S630/S653</f>
        <v>3.85775944387151E-3</v>
      </c>
      <c r="CB630" s="128">
        <f t="shared" ref="CB630" si="11762">T630/T653</f>
        <v>1.2559658377292137E-4</v>
      </c>
      <c r="CC630" s="129">
        <f t="shared" ref="CC630" si="11763">U630/U653</f>
        <v>1.6262196647485615E-3</v>
      </c>
      <c r="CD630" s="130">
        <f t="shared" ref="CD630" si="11764">V630/V653</f>
        <v>4.8692785976477636E-4</v>
      </c>
      <c r="CE630" s="131">
        <f t="shared" ref="CE630" si="11765">W630/W653</f>
        <v>0</v>
      </c>
      <c r="CF630" s="128">
        <f t="shared" ref="CF630" si="11766">X630/X653</f>
        <v>3.8150142003306347E-4</v>
      </c>
      <c r="CG630" s="129">
        <f t="shared" ref="CG630" si="11767">Y630/Y653</f>
        <v>0</v>
      </c>
      <c r="CH630" s="130">
        <f t="shared" ref="CH630" si="11768">Z630/Z653</f>
        <v>0</v>
      </c>
      <c r="CI630" s="128">
        <f t="shared" ref="CI630" si="11769">AA630/AA653</f>
        <v>0</v>
      </c>
      <c r="CJ630" s="134">
        <f t="shared" ref="CJ630" si="11770">AB630/AB653</f>
        <v>5.8402737995563976E-3</v>
      </c>
      <c r="CK630" s="135">
        <f t="shared" ref="CK630" si="11771">AC630/AC653</f>
        <v>1.4914506863325935E-3</v>
      </c>
    </row>
    <row r="631" spans="1:89" ht="13.5" thickBot="1" x14ac:dyDescent="0.25">
      <c r="A631" s="145" t="s">
        <v>18</v>
      </c>
      <c r="B631" s="182">
        <v>1412</v>
      </c>
      <c r="C631" s="183">
        <v>301</v>
      </c>
      <c r="D631" s="184">
        <v>871</v>
      </c>
      <c r="E631" s="185">
        <v>235</v>
      </c>
      <c r="F631" s="182">
        <v>2237</v>
      </c>
      <c r="G631" s="186">
        <v>483</v>
      </c>
      <c r="H631" s="184">
        <v>2008</v>
      </c>
      <c r="I631" s="185">
        <v>926</v>
      </c>
      <c r="J631" s="182">
        <v>83</v>
      </c>
      <c r="K631" s="186">
        <v>244</v>
      </c>
      <c r="L631" s="184">
        <v>609</v>
      </c>
      <c r="M631" s="182">
        <v>1042</v>
      </c>
      <c r="N631" s="187">
        <v>1841</v>
      </c>
      <c r="O631" s="188">
        <v>2004</v>
      </c>
      <c r="P631" s="182">
        <v>953</v>
      </c>
      <c r="Q631" s="186">
        <v>1022</v>
      </c>
      <c r="R631" s="184">
        <v>996</v>
      </c>
      <c r="S631" s="185">
        <v>1030</v>
      </c>
      <c r="T631" s="182">
        <v>197</v>
      </c>
      <c r="U631" s="186">
        <v>445</v>
      </c>
      <c r="V631" s="184">
        <v>739</v>
      </c>
      <c r="W631" s="185">
        <v>1146</v>
      </c>
      <c r="X631" s="182">
        <v>871</v>
      </c>
      <c r="Y631" s="186">
        <v>599</v>
      </c>
      <c r="Z631" s="184">
        <v>1716</v>
      </c>
      <c r="AA631" s="182">
        <v>1123</v>
      </c>
      <c r="AB631" s="156">
        <f t="shared" si="11743"/>
        <v>14533</v>
      </c>
      <c r="AC631" s="157">
        <f t="shared" si="11744"/>
        <v>10600</v>
      </c>
      <c r="AE631" s="235">
        <f>$AE$11</f>
        <v>0</v>
      </c>
      <c r="AF631" s="125">
        <f>SUMIF($A$9:$A$32,$AE631,B$629:B$652)</f>
        <v>0</v>
      </c>
      <c r="AG631" s="183">
        <f t="shared" si="11714"/>
        <v>0</v>
      </c>
      <c r="AH631" s="184">
        <f t="shared" si="11714"/>
        <v>0</v>
      </c>
      <c r="AI631" s="185">
        <f t="shared" si="11714"/>
        <v>0</v>
      </c>
      <c r="AJ631" s="182">
        <f t="shared" si="11714"/>
        <v>0</v>
      </c>
      <c r="AK631" s="186">
        <f t="shared" si="11714"/>
        <v>0</v>
      </c>
      <c r="AL631" s="184">
        <f t="shared" si="11714"/>
        <v>0</v>
      </c>
      <c r="AM631" s="185">
        <f t="shared" si="11714"/>
        <v>0</v>
      </c>
      <c r="AN631" s="182">
        <f t="shared" si="11714"/>
        <v>0</v>
      </c>
      <c r="AO631" s="186">
        <f t="shared" si="11714"/>
        <v>0</v>
      </c>
      <c r="AP631" s="184">
        <f t="shared" si="11714"/>
        <v>0</v>
      </c>
      <c r="AQ631" s="182">
        <f t="shared" si="11714"/>
        <v>0</v>
      </c>
      <c r="AR631" s="187">
        <f t="shared" si="11714"/>
        <v>0</v>
      </c>
      <c r="AS631" s="188">
        <f t="shared" si="11714"/>
        <v>0</v>
      </c>
      <c r="AT631" s="182">
        <f t="shared" si="11714"/>
        <v>0</v>
      </c>
      <c r="AU631" s="186">
        <f t="shared" si="11714"/>
        <v>0</v>
      </c>
      <c r="AV631" s="184">
        <f t="shared" si="11714"/>
        <v>0</v>
      </c>
      <c r="AW631" s="185">
        <f t="shared" si="11715"/>
        <v>0</v>
      </c>
      <c r="AX631" s="182">
        <f t="shared" si="11715"/>
        <v>0</v>
      </c>
      <c r="AY631" s="186">
        <f t="shared" si="11715"/>
        <v>0</v>
      </c>
      <c r="AZ631" s="184">
        <f t="shared" si="11715"/>
        <v>0</v>
      </c>
      <c r="BA631" s="185">
        <f t="shared" si="11715"/>
        <v>0</v>
      </c>
      <c r="BB631" s="182">
        <f t="shared" si="11715"/>
        <v>0</v>
      </c>
      <c r="BC631" s="186">
        <f t="shared" si="11715"/>
        <v>0</v>
      </c>
      <c r="BD631" s="184">
        <f t="shared" si="11715"/>
        <v>0</v>
      </c>
      <c r="BE631" s="182">
        <f t="shared" si="11715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5.102630818155536E-2</v>
      </c>
      <c r="BK631" s="129">
        <f t="shared" ref="BK631" si="11772">C631/C653</f>
        <v>1.0373944511459589E-2</v>
      </c>
      <c r="BL631" s="130">
        <f t="shared" ref="BL631" si="11773">D631/D653</f>
        <v>6.1738020981003686E-2</v>
      </c>
      <c r="BM631" s="131">
        <f t="shared" ref="BM631" si="11774">E631/E653</f>
        <v>1.7502048112013106E-2</v>
      </c>
      <c r="BN631" s="128">
        <f t="shared" ref="BN631" si="11775">F631/F653</f>
        <v>8.2433577772045546E-2</v>
      </c>
      <c r="BO631" s="129">
        <f t="shared" ref="BO631" si="11776">G631/G653</f>
        <v>1.9229237996655785E-2</v>
      </c>
      <c r="BP631" s="130">
        <f t="shared" ref="BP631" si="11777">H631/H653</f>
        <v>4.7743592182224549E-2</v>
      </c>
      <c r="BQ631" s="131">
        <f t="shared" ref="BQ631" si="11778">I631/I653</f>
        <v>1.8979299036687845E-2</v>
      </c>
      <c r="BR631" s="128">
        <f t="shared" ref="BR631" si="11779">J631/J653</f>
        <v>1.3640098603122432E-2</v>
      </c>
      <c r="BS631" s="129">
        <f t="shared" ref="BS631" si="11780">K631/K653</f>
        <v>3.6057337076991283E-2</v>
      </c>
      <c r="BT631" s="130">
        <f t="shared" ref="BT631" si="11781">L631/L653</f>
        <v>2.4592149895008884E-2</v>
      </c>
      <c r="BU631" s="128">
        <f t="shared" ref="BU631" si="11782">M631/M653</f>
        <v>4.2671690077398745E-2</v>
      </c>
      <c r="BV631" s="132">
        <f t="shared" ref="BV631" si="11783">N631/N653</f>
        <v>4.1046107197003481E-2</v>
      </c>
      <c r="BW631" s="133">
        <f t="shared" ref="BW631" si="11784">O631/O653</f>
        <v>4.5861271940865506E-2</v>
      </c>
      <c r="BX631" s="128">
        <f t="shared" ref="BX631" si="11785">P631/P653</f>
        <v>3.8487944751827471E-2</v>
      </c>
      <c r="BY631" s="129">
        <f t="shared" ref="BY631" si="11786">Q631/Q653</f>
        <v>4.3009847655921217E-2</v>
      </c>
      <c r="BZ631" s="130">
        <f t="shared" ref="BZ631" si="11787">R631/R653</f>
        <v>3.6220816059349771E-2</v>
      </c>
      <c r="CA631" s="131">
        <f t="shared" ref="CA631" si="11788">S631/S653</f>
        <v>3.9341507199877772E-2</v>
      </c>
      <c r="CB631" s="128">
        <f t="shared" ref="CB631" si="11789">T631/T653</f>
        <v>2.474252700326551E-2</v>
      </c>
      <c r="CC631" s="129">
        <f t="shared" ref="CC631" si="11790">U631/U653</f>
        <v>5.5666750062546913E-2</v>
      </c>
      <c r="CD631" s="130">
        <f t="shared" ref="CD631" si="11791">V631/V653</f>
        <v>2.7679976028166905E-2</v>
      </c>
      <c r="CE631" s="131">
        <f t="shared" ref="CE631" si="11792">W631/W653</f>
        <v>3.9284245166598106E-2</v>
      </c>
      <c r="CF631" s="128">
        <f t="shared" ref="CF631" si="11793">X631/X653</f>
        <v>3.6920859649866473E-2</v>
      </c>
      <c r="CG631" s="129">
        <f t="shared" ref="CG631" si="11794">Y631/Y653</f>
        <v>4.445598931275048E-2</v>
      </c>
      <c r="CH631" s="130">
        <f t="shared" ref="CH631" si="11795">Z631/Z653</f>
        <v>3.9713948482954939E-2</v>
      </c>
      <c r="CI631" s="128">
        <f t="shared" ref="CI631" si="11796">AA631/AA653</f>
        <v>2.3666519146066468E-2</v>
      </c>
      <c r="CJ631" s="134">
        <f t="shared" ref="CJ631" si="11797">AB631/AB653</f>
        <v>4.2694516664463347E-2</v>
      </c>
      <c r="CK631" s="135">
        <f t="shared" ref="CK631" si="11798">AC631/AC653</f>
        <v>3.1243828606967373E-2</v>
      </c>
    </row>
    <row r="632" spans="1:89" ht="14.25" thickTop="1" thickBot="1" x14ac:dyDescent="0.25">
      <c r="A632" s="136" t="s">
        <v>19</v>
      </c>
      <c r="B632" s="175">
        <v>2887</v>
      </c>
      <c r="C632" s="176">
        <v>1218</v>
      </c>
      <c r="D632" s="177">
        <v>1407</v>
      </c>
      <c r="E632" s="178">
        <v>762</v>
      </c>
      <c r="F632" s="175">
        <v>2710</v>
      </c>
      <c r="G632" s="179">
        <v>1371</v>
      </c>
      <c r="H632" s="177">
        <v>3373</v>
      </c>
      <c r="I632" s="178">
        <v>2148</v>
      </c>
      <c r="J632" s="175">
        <v>208</v>
      </c>
      <c r="K632" s="179">
        <v>724</v>
      </c>
      <c r="L632" s="177">
        <v>1217</v>
      </c>
      <c r="M632" s="175">
        <v>2173</v>
      </c>
      <c r="N632" s="180">
        <v>2959</v>
      </c>
      <c r="O632" s="181">
        <v>3607</v>
      </c>
      <c r="P632" s="175">
        <v>1811</v>
      </c>
      <c r="Q632" s="179">
        <v>1888</v>
      </c>
      <c r="R632" s="177">
        <v>2108</v>
      </c>
      <c r="S632" s="178">
        <v>1683</v>
      </c>
      <c r="T632" s="175">
        <v>321</v>
      </c>
      <c r="U632" s="179">
        <v>1086</v>
      </c>
      <c r="V632" s="177">
        <v>1341</v>
      </c>
      <c r="W632" s="178">
        <v>2658</v>
      </c>
      <c r="X632" s="175">
        <v>1782</v>
      </c>
      <c r="Y632" s="179">
        <v>1454</v>
      </c>
      <c r="Z632" s="177">
        <v>3243</v>
      </c>
      <c r="AA632" s="175">
        <v>2689</v>
      </c>
      <c r="AB632" s="156">
        <f t="shared" si="11743"/>
        <v>25367</v>
      </c>
      <c r="AC632" s="157">
        <f t="shared" si="11744"/>
        <v>23461</v>
      </c>
      <c r="AE632" s="229" t="s">
        <v>13</v>
      </c>
      <c r="AF632" s="20">
        <f t="shared" ref="AF632:BG632" si="11799">SUM(AF629:AF631)</f>
        <v>5265</v>
      </c>
      <c r="AG632" s="21">
        <f t="shared" si="11799"/>
        <v>2338</v>
      </c>
      <c r="AH632" s="20">
        <f t="shared" si="11799"/>
        <v>2390</v>
      </c>
      <c r="AI632" s="21">
        <f t="shared" si="11799"/>
        <v>1914</v>
      </c>
      <c r="AJ632" s="20">
        <f t="shared" si="11799"/>
        <v>5387</v>
      </c>
      <c r="AK632" s="21">
        <f t="shared" si="11799"/>
        <v>2658</v>
      </c>
      <c r="AL632" s="20">
        <f t="shared" si="11799"/>
        <v>7166</v>
      </c>
      <c r="AM632" s="21">
        <f t="shared" si="11799"/>
        <v>4684</v>
      </c>
      <c r="AN632" s="20">
        <f t="shared" si="11799"/>
        <v>491</v>
      </c>
      <c r="AO632" s="21">
        <f t="shared" si="11799"/>
        <v>1912</v>
      </c>
      <c r="AP632" s="20">
        <f t="shared" si="11799"/>
        <v>2195</v>
      </c>
      <c r="AQ632" s="21">
        <f t="shared" si="11799"/>
        <v>6432</v>
      </c>
      <c r="AR632" s="20">
        <f t="shared" si="11799"/>
        <v>5570</v>
      </c>
      <c r="AS632" s="21">
        <f t="shared" si="11799"/>
        <v>8208</v>
      </c>
      <c r="AT632" s="20">
        <f t="shared" si="11799"/>
        <v>4052</v>
      </c>
      <c r="AU632" s="21">
        <f t="shared" si="11799"/>
        <v>3974</v>
      </c>
      <c r="AV632" s="20">
        <f t="shared" si="11799"/>
        <v>4923</v>
      </c>
      <c r="AW632" s="21">
        <f t="shared" si="11799"/>
        <v>3271</v>
      </c>
      <c r="AX632" s="20">
        <f t="shared" si="11799"/>
        <v>662</v>
      </c>
      <c r="AY632" s="21">
        <f t="shared" si="11799"/>
        <v>2490</v>
      </c>
      <c r="AZ632" s="20">
        <f t="shared" si="11799"/>
        <v>2021</v>
      </c>
      <c r="BA632" s="21">
        <f t="shared" si="11799"/>
        <v>5278</v>
      </c>
      <c r="BB632" s="20">
        <f t="shared" si="11799"/>
        <v>3445</v>
      </c>
      <c r="BC632" s="21">
        <f t="shared" si="11799"/>
        <v>3476</v>
      </c>
      <c r="BD632" s="20">
        <f t="shared" si="11799"/>
        <v>6866</v>
      </c>
      <c r="BE632" s="21">
        <f t="shared" si="11799"/>
        <v>5056</v>
      </c>
      <c r="BF632" s="160">
        <f t="shared" si="11799"/>
        <v>50433</v>
      </c>
      <c r="BG632" s="161">
        <f t="shared" si="11799"/>
        <v>51691</v>
      </c>
      <c r="BI632" s="136" t="s">
        <v>19</v>
      </c>
      <c r="BJ632" s="128">
        <f>B632/B653</f>
        <v>0.10432928592078636</v>
      </c>
      <c r="BK632" s="129">
        <f t="shared" ref="BK632" si="11800">C632/C653</f>
        <v>4.1978287092882989E-2</v>
      </c>
      <c r="BL632" s="130">
        <f t="shared" ref="BL632" si="11801">D632/D653</f>
        <v>9.9730649277005951E-2</v>
      </c>
      <c r="BM632" s="131">
        <f t="shared" ref="BM632" si="11802">E632/E653</f>
        <v>5.6751321963208458E-2</v>
      </c>
      <c r="BN632" s="128">
        <f t="shared" ref="BN632" si="11803">F632/F653</f>
        <v>9.9863654788664921E-2</v>
      </c>
      <c r="BO632" s="129">
        <f t="shared" ref="BO632" si="11804">G632/G653</f>
        <v>5.4582371207898717E-2</v>
      </c>
      <c r="BP632" s="130">
        <f t="shared" ref="BP632" si="11805">H632/H653</f>
        <v>8.0198773122830372E-2</v>
      </c>
      <c r="BQ632" s="131">
        <f t="shared" ref="BQ632" si="11806">I632/I653</f>
        <v>4.4025415044066409E-2</v>
      </c>
      <c r="BR632" s="128">
        <f t="shared" ref="BR632" si="11807">J632/J653</f>
        <v>3.4182415776499588E-2</v>
      </c>
      <c r="BS632" s="129">
        <f t="shared" ref="BS632" si="11808">K632/K653</f>
        <v>0.10698980345795774</v>
      </c>
      <c r="BT632" s="130">
        <f t="shared" ref="BT632" si="11809">L632/L653</f>
        <v>4.9143918591503799E-2</v>
      </c>
      <c r="BU632" s="128">
        <f t="shared" ref="BU632" si="11810">M632/M653</f>
        <v>8.8988083050083946E-2</v>
      </c>
      <c r="BV632" s="132">
        <f t="shared" ref="BV632" si="11811">N632/N653</f>
        <v>6.5972531882636229E-2</v>
      </c>
      <c r="BW632" s="133">
        <f t="shared" ref="BW632" si="11812">O632/O653</f>
        <v>8.2545712520310316E-2</v>
      </c>
      <c r="BX632" s="128">
        <f t="shared" ref="BX632" si="11813">P632/P653</f>
        <v>7.3139210855781275E-2</v>
      </c>
      <c r="BY632" s="129">
        <f t="shared" ref="BY632" si="11814">Q632/Q653</f>
        <v>7.9454591364363267E-2</v>
      </c>
      <c r="BZ632" s="130">
        <f t="shared" ref="BZ632" si="11815">R632/R653</f>
        <v>7.6660120736053536E-2</v>
      </c>
      <c r="CA632" s="131">
        <f t="shared" ref="CA632" si="11816">S632/S653</f>
        <v>6.4283258851839123E-2</v>
      </c>
      <c r="CB632" s="128">
        <f t="shared" ref="CB632" si="11817">T632/T653</f>
        <v>4.0316503391107761E-2</v>
      </c>
      <c r="CC632" s="129">
        <f t="shared" ref="CC632" si="11818">U632/U653</f>
        <v>0.13585188891668751</v>
      </c>
      <c r="CD632" s="130">
        <f t="shared" ref="CD632" si="11819">V632/V653</f>
        <v>5.0228481534197317E-2</v>
      </c>
      <c r="CE632" s="131">
        <f t="shared" ref="CE632" si="11820">W632/W653</f>
        <v>9.1114767585355819E-2</v>
      </c>
      <c r="CF632" s="128">
        <f t="shared" ref="CF632" si="11821">X632/X653</f>
        <v>7.5537281166546566E-2</v>
      </c>
      <c r="CG632" s="129">
        <f t="shared" ref="CG632" si="11822">Y632/Y653</f>
        <v>0.10791153332343774</v>
      </c>
      <c r="CH632" s="130">
        <f t="shared" ref="CH632" si="11823">Z632/Z653</f>
        <v>7.5053808234395614E-2</v>
      </c>
      <c r="CI632" s="128">
        <f t="shared" ref="CI632" si="11824">AA632/AA653</f>
        <v>5.6668984847526922E-2</v>
      </c>
      <c r="CJ632" s="134">
        <f t="shared" ref="CJ632" si="11825">AB632/AB653</f>
        <v>7.4522246213957311E-2</v>
      </c>
      <c r="CK632" s="135">
        <f t="shared" ref="CK632" si="11826">AC632/AC653</f>
        <v>6.9152024806420895E-2</v>
      </c>
    </row>
    <row r="633" spans="1:89" ht="13.5" thickTop="1" x14ac:dyDescent="0.2">
      <c r="A633" s="145" t="s">
        <v>20</v>
      </c>
      <c r="B633" s="182">
        <v>3070</v>
      </c>
      <c r="C633" s="183">
        <v>1198</v>
      </c>
      <c r="D633" s="184">
        <v>1403</v>
      </c>
      <c r="E633" s="185">
        <v>1005</v>
      </c>
      <c r="F633" s="182">
        <v>3090</v>
      </c>
      <c r="G633" s="186">
        <v>1509</v>
      </c>
      <c r="H633" s="184">
        <v>4008</v>
      </c>
      <c r="I633" s="185">
        <v>2472</v>
      </c>
      <c r="J633" s="182">
        <v>276</v>
      </c>
      <c r="K633" s="186">
        <v>1085</v>
      </c>
      <c r="L633" s="184">
        <v>1162</v>
      </c>
      <c r="M633" s="182">
        <v>3551</v>
      </c>
      <c r="N633" s="187">
        <v>3228</v>
      </c>
      <c r="O633" s="188">
        <v>4354</v>
      </c>
      <c r="P633" s="182">
        <v>2256</v>
      </c>
      <c r="Q633" s="186">
        <v>2193</v>
      </c>
      <c r="R633" s="184">
        <v>2622</v>
      </c>
      <c r="S633" s="185">
        <v>1855</v>
      </c>
      <c r="T633" s="182">
        <v>392</v>
      </c>
      <c r="U633" s="186">
        <v>1512</v>
      </c>
      <c r="V633" s="184">
        <v>1155</v>
      </c>
      <c r="W633" s="185">
        <v>2889</v>
      </c>
      <c r="X633" s="182">
        <v>2010</v>
      </c>
      <c r="Y633" s="186">
        <v>1936</v>
      </c>
      <c r="Z633" s="184">
        <v>3677</v>
      </c>
      <c r="AA633" s="182">
        <v>2678</v>
      </c>
      <c r="AB633" s="156">
        <f t="shared" si="11743"/>
        <v>28349</v>
      </c>
      <c r="AC633" s="157">
        <f t="shared" si="11744"/>
        <v>28237</v>
      </c>
      <c r="BI633" s="145" t="s">
        <v>20</v>
      </c>
      <c r="BJ633" s="128">
        <f>B633/B653</f>
        <v>0.11094246892165366</v>
      </c>
      <c r="BK633" s="129">
        <f t="shared" ref="BK633" si="11827">C633/C653</f>
        <v>4.1288988454247805E-2</v>
      </c>
      <c r="BL633" s="130">
        <f t="shared" ref="BL633" si="11828">D633/D653</f>
        <v>9.9447122200170116E-2</v>
      </c>
      <c r="BM633" s="131">
        <f t="shared" ref="BM633" si="11829">E633/E653</f>
        <v>7.4849184479034783E-2</v>
      </c>
      <c r="BN633" s="128">
        <f t="shared" ref="BN633" si="11830">F633/F653</f>
        <v>0.11386667649334857</v>
      </c>
      <c r="BO633" s="129">
        <f t="shared" ref="BO633" si="11831">G633/G653</f>
        <v>6.0076439206943229E-2</v>
      </c>
      <c r="BP633" s="130">
        <f t="shared" ref="BP633" si="11832">H633/H653</f>
        <v>9.5296970849778881E-2</v>
      </c>
      <c r="BQ633" s="131">
        <f t="shared" ref="BQ633" si="11833">I633/I653</f>
        <v>5.066612010657922E-2</v>
      </c>
      <c r="BR633" s="128">
        <f t="shared" ref="BR633" si="11834">J633/J653</f>
        <v>4.5357436318816766E-2</v>
      </c>
      <c r="BS633" s="129">
        <f t="shared" ref="BS633" si="11835">K633/K653</f>
        <v>0.16033692921530959</v>
      </c>
      <c r="BT633" s="130">
        <f t="shared" ref="BT633" si="11836">L633/L653</f>
        <v>4.6922952673235339E-2</v>
      </c>
      <c r="BU633" s="128">
        <f t="shared" ref="BU633" si="11837">M633/M653</f>
        <v>0.14541955035013718</v>
      </c>
      <c r="BV633" s="132">
        <f t="shared" ref="BV633" si="11838">N633/N653</f>
        <v>7.1970034781057707E-2</v>
      </c>
      <c r="BW633" s="133">
        <f t="shared" ref="BW633" si="11839">O633/O653</f>
        <v>9.9640707600064077E-2</v>
      </c>
      <c r="BX633" s="128">
        <f t="shared" ref="BX633" si="11840">P633/P653</f>
        <v>9.1111021364242151E-2</v>
      </c>
      <c r="BY633" s="129">
        <f t="shared" ref="BY633" si="11841">Q633/Q653</f>
        <v>9.2290211261678315E-2</v>
      </c>
      <c r="BZ633" s="130">
        <f t="shared" ref="BZ633" si="11842">R633/R653</f>
        <v>9.5352389264673793E-2</v>
      </c>
      <c r="CA633" s="131">
        <f t="shared" ref="CA633" si="11843">S633/S653</f>
        <v>7.0852908597838132E-2</v>
      </c>
      <c r="CB633" s="128">
        <f t="shared" ref="CB633" si="11844">T633/T653</f>
        <v>4.9233860838985177E-2</v>
      </c>
      <c r="CC633" s="129">
        <f t="shared" ref="CC633" si="11845">U633/U653</f>
        <v>0.18914185639229422</v>
      </c>
      <c r="CD633" s="130">
        <f t="shared" ref="CD633" si="11846">V633/V653</f>
        <v>4.3261667540639745E-2</v>
      </c>
      <c r="CE633" s="131">
        <f t="shared" ref="CE633" si="11847">W633/W653</f>
        <v>9.9033319621554913E-2</v>
      </c>
      <c r="CF633" s="128">
        <f t="shared" ref="CF633" si="11848">X633/X653</f>
        <v>8.5201983807384168E-2</v>
      </c>
      <c r="CG633" s="129">
        <f t="shared" ref="CG633" si="11849">Y633/Y653</f>
        <v>0.14368413240314681</v>
      </c>
      <c r="CH633" s="130">
        <f t="shared" ref="CH633" si="11850">Z633/Z653</f>
        <v>8.5098011988243197E-2</v>
      </c>
      <c r="CI633" s="128">
        <f t="shared" ref="CI633" si="11851">AA633/AA653</f>
        <v>5.6437166761501338E-2</v>
      </c>
      <c r="CJ633" s="134">
        <f t="shared" ref="CJ633" si="11852">AB633/AB653</f>
        <v>8.3282656913291911E-2</v>
      </c>
      <c r="CK633" s="135">
        <f t="shared" ref="CK633" si="11853">AC633/AC653</f>
        <v>8.3229432865560157E-2</v>
      </c>
    </row>
    <row r="634" spans="1:89" ht="13.5" thickBot="1" x14ac:dyDescent="0.25">
      <c r="A634" s="136" t="s">
        <v>21</v>
      </c>
      <c r="B634" s="175">
        <v>2195</v>
      </c>
      <c r="C634" s="176">
        <v>1140</v>
      </c>
      <c r="D634" s="177">
        <v>987</v>
      </c>
      <c r="E634" s="178">
        <v>909</v>
      </c>
      <c r="F634" s="175">
        <v>2297</v>
      </c>
      <c r="G634" s="179">
        <v>1149</v>
      </c>
      <c r="H634" s="177">
        <v>3158</v>
      </c>
      <c r="I634" s="178">
        <v>2212</v>
      </c>
      <c r="J634" s="175">
        <v>215</v>
      </c>
      <c r="K634" s="179">
        <v>827</v>
      </c>
      <c r="L634" s="177">
        <v>1033</v>
      </c>
      <c r="M634" s="175">
        <v>2881</v>
      </c>
      <c r="N634" s="180">
        <v>2342</v>
      </c>
      <c r="O634" s="181">
        <v>3854</v>
      </c>
      <c r="P634" s="175">
        <v>1796</v>
      </c>
      <c r="Q634" s="179">
        <v>1781</v>
      </c>
      <c r="R634" s="177">
        <v>2301</v>
      </c>
      <c r="S634" s="178">
        <v>1416</v>
      </c>
      <c r="T634" s="175">
        <v>270</v>
      </c>
      <c r="U634" s="179">
        <v>978</v>
      </c>
      <c r="V634" s="177">
        <v>866</v>
      </c>
      <c r="W634" s="178">
        <v>2389</v>
      </c>
      <c r="X634" s="175">
        <v>1435</v>
      </c>
      <c r="Y634" s="179">
        <v>1540</v>
      </c>
      <c r="Z634" s="177">
        <v>3189</v>
      </c>
      <c r="AA634" s="175">
        <v>2378</v>
      </c>
      <c r="AB634" s="156">
        <f t="shared" si="11743"/>
        <v>22084</v>
      </c>
      <c r="AC634" s="157">
        <f t="shared" si="11744"/>
        <v>23454</v>
      </c>
      <c r="AE634" s="232" t="s">
        <v>85</v>
      </c>
      <c r="BI634" s="136" t="s">
        <v>21</v>
      </c>
      <c r="BJ634" s="128">
        <f>B634/B653</f>
        <v>7.9322058398381037E-2</v>
      </c>
      <c r="BK634" s="129">
        <f t="shared" ref="BK634" si="11854">C634/C653</f>
        <v>3.9290022402205756E-2</v>
      </c>
      <c r="BL634" s="130">
        <f t="shared" ref="BL634" si="11855">D634/D653</f>
        <v>6.9960306209242984E-2</v>
      </c>
      <c r="BM634" s="131">
        <f t="shared" ref="BM634" si="11856">E634/E653</f>
        <v>6.7699411633276238E-2</v>
      </c>
      <c r="BN634" s="128">
        <f t="shared" ref="BN634" si="11857">F634/F653</f>
        <v>8.4644581199100857E-2</v>
      </c>
      <c r="BO634" s="129">
        <f t="shared" ref="BO634" si="11858">G634/G653</f>
        <v>4.5744087905087986E-2</v>
      </c>
      <c r="BP634" s="130">
        <f t="shared" ref="BP634" si="11859">H634/H653</f>
        <v>7.508678491606828E-2</v>
      </c>
      <c r="BQ634" s="131">
        <f t="shared" ref="BQ634" si="11860">I634/I653</f>
        <v>4.5337159253945478E-2</v>
      </c>
      <c r="BR634" s="128">
        <f t="shared" ref="BR634" si="11861">J634/J653</f>
        <v>3.5332785538208712E-2</v>
      </c>
      <c r="BS634" s="129">
        <f t="shared" ref="BS634" si="11862">K634/K653</f>
        <v>0.12221072853554012</v>
      </c>
      <c r="BT634" s="130">
        <f t="shared" ref="BT634" si="11863">L634/L653</f>
        <v>4.1713778064932969E-2</v>
      </c>
      <c r="BU634" s="128">
        <f t="shared" ref="BU634" si="11864">M634/M653</f>
        <v>0.11798189934067733</v>
      </c>
      <c r="BV634" s="132">
        <f t="shared" ref="BV634" si="11865">N634/N653</f>
        <v>5.2216177650940873E-2</v>
      </c>
      <c r="BW634" s="133">
        <f t="shared" ref="BW634" si="11866">O634/O653</f>
        <v>8.8198274481085664E-2</v>
      </c>
      <c r="BX634" s="128">
        <f t="shared" ref="BX634" si="11867">P634/P653</f>
        <v>7.253341949032753E-2</v>
      </c>
      <c r="BY634" s="129">
        <f t="shared" ref="BY634" si="11868">Q634/Q653</f>
        <v>7.4951603400387173E-2</v>
      </c>
      <c r="BZ634" s="130">
        <f t="shared" ref="BZ634" si="11869">R634/R653</f>
        <v>8.3678813004582145E-2</v>
      </c>
      <c r="CA634" s="131">
        <f t="shared" ref="CA634" si="11870">S634/S653</f>
        <v>5.4085023490317408E-2</v>
      </c>
      <c r="CB634" s="128">
        <f t="shared" ref="CB634" si="11871">T634/T653</f>
        <v>3.3911077618688772E-2</v>
      </c>
      <c r="CC634" s="129">
        <f t="shared" ref="CC634" si="11872">U634/U653</f>
        <v>0.12234175631723793</v>
      </c>
      <c r="CD634" s="130">
        <f t="shared" ref="CD634" si="11873">V634/V653</f>
        <v>3.2436886658176643E-2</v>
      </c>
      <c r="CE634" s="131">
        <f t="shared" ref="CE634" si="11874">W634/W653</f>
        <v>8.1893596599478952E-2</v>
      </c>
      <c r="CF634" s="128">
        <f t="shared" ref="CF634" si="11875">X634/X653</f>
        <v>6.0828281971938451E-2</v>
      </c>
      <c r="CG634" s="129">
        <f t="shared" ref="CG634" si="11876">Y634/Y653</f>
        <v>0.11429419622977587</v>
      </c>
      <c r="CH634" s="130">
        <f t="shared" ref="CH634" si="11877">Z634/Z653</f>
        <v>7.3804068596820108E-2</v>
      </c>
      <c r="CI634" s="128">
        <f t="shared" ref="CI634" si="11878">AA634/AA653</f>
        <v>5.0114855324439947E-2</v>
      </c>
      <c r="CJ634" s="134">
        <f t="shared" ref="CJ634" si="11879">AB634/AB653</f>
        <v>6.4877568706943403E-2</v>
      </c>
      <c r="CK634" s="135">
        <f t="shared" ref="CK634" si="11880">AC634/AC653</f>
        <v>6.9131392089416294E-2</v>
      </c>
    </row>
    <row r="635" spans="1:89" ht="14.25" thickTop="1" thickBot="1" x14ac:dyDescent="0.25">
      <c r="A635" s="145" t="s">
        <v>22</v>
      </c>
      <c r="B635" s="182">
        <v>1663</v>
      </c>
      <c r="C635" s="183">
        <v>985</v>
      </c>
      <c r="D635" s="184">
        <v>770</v>
      </c>
      <c r="E635" s="185">
        <v>588</v>
      </c>
      <c r="F635" s="182">
        <v>1794</v>
      </c>
      <c r="G635" s="186">
        <v>884</v>
      </c>
      <c r="H635" s="184">
        <v>2677</v>
      </c>
      <c r="I635" s="185">
        <v>1924</v>
      </c>
      <c r="J635" s="182">
        <v>238</v>
      </c>
      <c r="K635" s="186">
        <v>706</v>
      </c>
      <c r="L635" s="184">
        <v>776</v>
      </c>
      <c r="M635" s="182">
        <v>2011</v>
      </c>
      <c r="N635" s="187">
        <v>1947</v>
      </c>
      <c r="O635" s="188">
        <v>3047</v>
      </c>
      <c r="P635" s="182">
        <v>1195</v>
      </c>
      <c r="Q635" s="186">
        <v>1263</v>
      </c>
      <c r="R635" s="184">
        <v>1634</v>
      </c>
      <c r="S635" s="185">
        <v>1270</v>
      </c>
      <c r="T635" s="182">
        <v>258</v>
      </c>
      <c r="U635" s="186">
        <v>549</v>
      </c>
      <c r="V635" s="184">
        <v>723</v>
      </c>
      <c r="W635" s="185">
        <v>2034</v>
      </c>
      <c r="X635" s="182">
        <v>1078</v>
      </c>
      <c r="Y635" s="186">
        <v>817</v>
      </c>
      <c r="Z635" s="184">
        <v>2662</v>
      </c>
      <c r="AA635" s="182">
        <v>2010</v>
      </c>
      <c r="AB635" s="156">
        <f t="shared" si="11743"/>
        <v>17415</v>
      </c>
      <c r="AC635" s="157">
        <f t="shared" si="11744"/>
        <v>18088</v>
      </c>
      <c r="AE635" s="299" t="s">
        <v>0</v>
      </c>
      <c r="AF635" s="301" t="s">
        <v>1</v>
      </c>
      <c r="AG635" s="302"/>
      <c r="AH635" s="301" t="s">
        <v>2</v>
      </c>
      <c r="AI635" s="302"/>
      <c r="AJ635" s="301" t="s">
        <v>3</v>
      </c>
      <c r="AK635" s="302"/>
      <c r="AL635" s="301" t="s">
        <v>4</v>
      </c>
      <c r="AM635" s="302"/>
      <c r="AN635" s="301" t="s">
        <v>5</v>
      </c>
      <c r="AO635" s="302"/>
      <c r="AP635" s="301" t="s">
        <v>6</v>
      </c>
      <c r="AQ635" s="302"/>
      <c r="AR635" s="301" t="s">
        <v>7</v>
      </c>
      <c r="AS635" s="302"/>
      <c r="AT635" s="301" t="s">
        <v>8</v>
      </c>
      <c r="AU635" s="302"/>
      <c r="AV635" s="301" t="s">
        <v>9</v>
      </c>
      <c r="AW635" s="302"/>
      <c r="AX635" s="301" t="s">
        <v>10</v>
      </c>
      <c r="AY635" s="302"/>
      <c r="AZ635" s="301" t="s">
        <v>11</v>
      </c>
      <c r="BA635" s="302"/>
      <c r="BB635" s="301" t="s">
        <v>12</v>
      </c>
      <c r="BC635" s="302"/>
      <c r="BD635" s="304" t="s">
        <v>40</v>
      </c>
      <c r="BE635" s="305"/>
      <c r="BF635" s="306" t="s">
        <v>41</v>
      </c>
      <c r="BG635" s="307"/>
      <c r="BI635" s="145" t="s">
        <v>22</v>
      </c>
      <c r="BJ635" s="128">
        <f>B635/B653</f>
        <v>6.0096848800231278E-2</v>
      </c>
      <c r="BK635" s="129">
        <f t="shared" ref="BK635" si="11881">C635/C653</f>
        <v>3.3947957952783041E-2</v>
      </c>
      <c r="BL635" s="130">
        <f t="shared" ref="BL635" si="11882">D635/D653</f>
        <v>5.4578962290898779E-2</v>
      </c>
      <c r="BM635" s="131">
        <f t="shared" ref="BM635" si="11883">E635/E653</f>
        <v>4.3792358680271093E-2</v>
      </c>
      <c r="BN635" s="128">
        <f t="shared" ref="BN635" si="11884">F635/F653</f>
        <v>6.610900246895382E-2</v>
      </c>
      <c r="BO635" s="129">
        <f t="shared" ref="BO635" si="11885">G635/G653</f>
        <v>3.519388486344454E-2</v>
      </c>
      <c r="BP635" s="130">
        <f t="shared" ref="BP635" si="11886">H635/H653</f>
        <v>6.365019734652147E-2</v>
      </c>
      <c r="BQ635" s="131">
        <f t="shared" ref="BQ635" si="11887">I635/I653</f>
        <v>3.9434310309489649E-2</v>
      </c>
      <c r="BR635" s="128">
        <f t="shared" ref="BR635" si="11888">J635/J653</f>
        <v>3.9112571898110106E-2</v>
      </c>
      <c r="BS635" s="129">
        <f t="shared" ref="BS635" si="11889">K635/K653</f>
        <v>0.1043298359686715</v>
      </c>
      <c r="BT635" s="130">
        <f t="shared" ref="BT635" si="11890">L635/L653</f>
        <v>3.1335810046842189E-2</v>
      </c>
      <c r="BU635" s="128">
        <f t="shared" ref="BU635" si="11891">M635/M653</f>
        <v>8.2353904746304107E-2</v>
      </c>
      <c r="BV635" s="132">
        <f t="shared" ref="BV635" si="11892">N635/N653</f>
        <v>4.3409435476678852E-2</v>
      </c>
      <c r="BW635" s="133">
        <f t="shared" ref="BW635" si="11893">O635/O653</f>
        <v>6.9730187427054488E-2</v>
      </c>
      <c r="BX635" s="128">
        <f t="shared" ref="BX635" si="11894">P635/P653</f>
        <v>4.8261378781147772E-2</v>
      </c>
      <c r="BY635" s="129">
        <f t="shared" ref="BY635" si="11895">Q635/Q653</f>
        <v>5.3152091574783268E-2</v>
      </c>
      <c r="BZ635" s="130">
        <f t="shared" ref="BZ635" si="11896">R635/R653</f>
        <v>5.9422503454796716E-2</v>
      </c>
      <c r="CA635" s="131">
        <f t="shared" ref="CA635" si="11897">S635/S653</f>
        <v>4.8508460333829877E-2</v>
      </c>
      <c r="CB635" s="128">
        <f t="shared" ref="CB635" si="11898">T635/T653</f>
        <v>3.2403918613413712E-2</v>
      </c>
      <c r="CC635" s="129">
        <f t="shared" ref="CC635" si="11899">U635/U653</f>
        <v>6.8676507380535406E-2</v>
      </c>
      <c r="CD635" s="130">
        <f t="shared" ref="CD635" si="11900">V635/V653</f>
        <v>2.7080680200764103E-2</v>
      </c>
      <c r="CE635" s="131">
        <f t="shared" ref="CE635" si="11901">W635/W653</f>
        <v>6.9724393253805014E-2</v>
      </c>
      <c r="CF635" s="128">
        <f t="shared" ref="CF635" si="11902">X635/X653</f>
        <v>4.5695392310626935E-2</v>
      </c>
      <c r="CG635" s="129">
        <f t="shared" ref="CG635" si="11903">Y635/Y653</f>
        <v>6.063529761021226E-2</v>
      </c>
      <c r="CH635" s="130">
        <f t="shared" ref="CH635" si="11904">Z635/Z653</f>
        <v>6.1607535467148047E-2</v>
      </c>
      <c r="CI635" s="128">
        <f t="shared" ref="CI635" si="11905">AA635/AA653</f>
        <v>4.2359486628311308E-2</v>
      </c>
      <c r="CJ635" s="134">
        <f t="shared" ref="CJ635" si="11906">AB635/AB653</f>
        <v>5.1161151015731723E-2</v>
      </c>
      <c r="CK635" s="135">
        <f t="shared" ref="CK635" si="11907">AC635/AC653</f>
        <v>5.3314940739889231E-2</v>
      </c>
    </row>
    <row r="636" spans="1:89" ht="15" thickTop="1" thickBot="1" x14ac:dyDescent="0.3">
      <c r="A636" s="136" t="s">
        <v>23</v>
      </c>
      <c r="B636" s="175">
        <v>1344</v>
      </c>
      <c r="C636" s="176">
        <v>1043</v>
      </c>
      <c r="D636" s="177">
        <v>608</v>
      </c>
      <c r="E636" s="178">
        <v>549</v>
      </c>
      <c r="F636" s="175">
        <v>1406</v>
      </c>
      <c r="G636" s="179">
        <v>773</v>
      </c>
      <c r="H636" s="177">
        <v>2197</v>
      </c>
      <c r="I636" s="178">
        <v>1777</v>
      </c>
      <c r="J636" s="175">
        <v>224</v>
      </c>
      <c r="K636" s="179">
        <v>497</v>
      </c>
      <c r="L636" s="177">
        <v>669</v>
      </c>
      <c r="M636" s="175">
        <v>1367</v>
      </c>
      <c r="N636" s="180">
        <v>1622</v>
      </c>
      <c r="O636" s="181">
        <v>2315</v>
      </c>
      <c r="P636" s="175">
        <v>1104</v>
      </c>
      <c r="Q636" s="179">
        <v>923</v>
      </c>
      <c r="R636" s="177">
        <v>1365</v>
      </c>
      <c r="S636" s="178">
        <v>1194</v>
      </c>
      <c r="T636" s="175">
        <v>260</v>
      </c>
      <c r="U636" s="179">
        <v>358</v>
      </c>
      <c r="V636" s="177">
        <v>708</v>
      </c>
      <c r="W636" s="178">
        <v>1750</v>
      </c>
      <c r="X636" s="175">
        <v>949</v>
      </c>
      <c r="Y636" s="179">
        <v>662</v>
      </c>
      <c r="Z636" s="177">
        <v>2074</v>
      </c>
      <c r="AA636" s="175">
        <v>2346</v>
      </c>
      <c r="AB636" s="156">
        <f t="shared" si="11743"/>
        <v>14530</v>
      </c>
      <c r="AC636" s="157">
        <f t="shared" si="11744"/>
        <v>15554</v>
      </c>
      <c r="AE636" s="300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4.856895056374675E-2</v>
      </c>
      <c r="BK636" s="129">
        <f t="shared" ref="BK636" si="11908">C636/C653</f>
        <v>3.594692400482509E-2</v>
      </c>
      <c r="BL636" s="130">
        <f t="shared" ref="BL636" si="11909">D636/D653</f>
        <v>4.309611567904735E-2</v>
      </c>
      <c r="BM636" s="131">
        <f t="shared" ref="BM636" si="11910">E636/E653</f>
        <v>4.0887763461681687E-2</v>
      </c>
      <c r="BN636" s="128">
        <f t="shared" ref="BN636" si="11911">F636/F653</f>
        <v>5.181118030732948E-2</v>
      </c>
      <c r="BO636" s="129">
        <f t="shared" ref="BO636" si="11912">G636/G653</f>
        <v>3.0774743212039175E-2</v>
      </c>
      <c r="BP636" s="130">
        <f t="shared" ref="BP636" si="11913">H636/H653</f>
        <v>5.2237386466308433E-2</v>
      </c>
      <c r="BQ636" s="131">
        <f t="shared" ref="BQ636" si="11914">I636/I653</f>
        <v>3.6421397827423652E-2</v>
      </c>
      <c r="BR636" s="128">
        <f t="shared" ref="BR636" si="11915">J636/J653</f>
        <v>3.6811832374691864E-2</v>
      </c>
      <c r="BS636" s="129">
        <f t="shared" ref="BS636" si="11916">K636/K653</f>
        <v>7.3444657898625684E-2</v>
      </c>
      <c r="BT636" s="130">
        <f t="shared" ref="BT636" si="11917">L636/L653</f>
        <v>2.7015021805847198E-2</v>
      </c>
      <c r="BU636" s="128">
        <f t="shared" ref="BU636" si="11918">M636/M653</f>
        <v>5.5980998402883002E-2</v>
      </c>
      <c r="BV636" s="132">
        <f t="shared" ref="BV636" si="11919">N636/N653</f>
        <v>3.6163381788994919E-2</v>
      </c>
      <c r="BW636" s="133">
        <f t="shared" ref="BW636" si="11920">O636/O653</f>
        <v>5.2978465340870085E-2</v>
      </c>
      <c r="BX636" s="128">
        <f t="shared" ref="BX636" si="11921">P636/P653</f>
        <v>4.4586244497395094E-2</v>
      </c>
      <c r="BY636" s="129">
        <f t="shared" ref="BY636" si="11922">Q636/Q653</f>
        <v>3.8843531689251747E-2</v>
      </c>
      <c r="BZ636" s="130">
        <f t="shared" ref="BZ636" si="11923">R636/R653</f>
        <v>4.9639973816277549E-2</v>
      </c>
      <c r="CA636" s="131">
        <f t="shared" ref="CA636" si="11924">S636/S653</f>
        <v>4.5605591841411712E-2</v>
      </c>
      <c r="CB636" s="128">
        <f t="shared" ref="CB636" si="11925">T636/T653</f>
        <v>3.2655111780959555E-2</v>
      </c>
      <c r="CC636" s="129">
        <f t="shared" ref="CC636" si="11926">U636/U653</f>
        <v>4.4783587690768074E-2</v>
      </c>
      <c r="CD636" s="130">
        <f t="shared" ref="CD636" si="11927">V636/V653</f>
        <v>2.6518840362573976E-2</v>
      </c>
      <c r="CE636" s="131">
        <f t="shared" ref="CE636" si="11928">W636/W653</f>
        <v>5.9989030577265873E-2</v>
      </c>
      <c r="CF636" s="128">
        <f t="shared" ref="CF636" si="11929">X636/X653</f>
        <v>4.0227205290153022E-2</v>
      </c>
      <c r="CG636" s="129">
        <f t="shared" ref="CG636" si="11930">Y636/Y653</f>
        <v>4.9131660976695857E-2</v>
      </c>
      <c r="CH636" s="130">
        <f t="shared" ref="CH636" si="11931">Z636/Z653</f>
        <v>4.7999259413548101E-2</v>
      </c>
      <c r="CI636" s="128">
        <f t="shared" ref="CI636" si="11932">AA636/AA653</f>
        <v>4.9440475437820069E-2</v>
      </c>
      <c r="CJ636" s="134">
        <f t="shared" ref="CJ636" si="11933">AB636/AB653</f>
        <v>4.2685703374021361E-2</v>
      </c>
      <c r="CK636" s="135">
        <f t="shared" ref="CK636" si="11934">AC636/AC653</f>
        <v>4.5845897184223633E-2</v>
      </c>
    </row>
    <row r="637" spans="1:89" ht="13.5" thickTop="1" x14ac:dyDescent="0.2">
      <c r="A637" s="145" t="s">
        <v>24</v>
      </c>
      <c r="B637" s="189">
        <v>1273</v>
      </c>
      <c r="C637" s="183">
        <v>1041</v>
      </c>
      <c r="D637" s="184">
        <v>619</v>
      </c>
      <c r="E637" s="185">
        <v>556</v>
      </c>
      <c r="F637" s="182">
        <v>1520</v>
      </c>
      <c r="G637" s="186">
        <v>654</v>
      </c>
      <c r="H637" s="184">
        <v>2149</v>
      </c>
      <c r="I637" s="185">
        <v>1883</v>
      </c>
      <c r="J637" s="182">
        <v>213</v>
      </c>
      <c r="K637" s="186">
        <v>387</v>
      </c>
      <c r="L637" s="184">
        <v>788</v>
      </c>
      <c r="M637" s="182">
        <v>1318</v>
      </c>
      <c r="N637" s="187">
        <v>1649</v>
      </c>
      <c r="O637" s="190">
        <v>2273</v>
      </c>
      <c r="P637" s="182">
        <v>1030</v>
      </c>
      <c r="Q637" s="186">
        <v>897</v>
      </c>
      <c r="R637" s="184">
        <v>1320</v>
      </c>
      <c r="S637" s="185">
        <v>1014</v>
      </c>
      <c r="T637" s="182">
        <v>254</v>
      </c>
      <c r="U637" s="186">
        <v>288</v>
      </c>
      <c r="V637" s="184">
        <v>710</v>
      </c>
      <c r="W637" s="191">
        <v>1525</v>
      </c>
      <c r="X637" s="182">
        <v>932</v>
      </c>
      <c r="Y637" s="186">
        <v>518</v>
      </c>
      <c r="Z637" s="184">
        <v>2187</v>
      </c>
      <c r="AA637" s="182">
        <v>2099</v>
      </c>
      <c r="AB637" s="156">
        <f t="shared" si="11743"/>
        <v>14644</v>
      </c>
      <c r="AC637" s="157">
        <f t="shared" si="11744"/>
        <v>14453</v>
      </c>
      <c r="AE637" s="235" t="str">
        <f>$AE$17</f>
        <v>17:00 - 17:59</v>
      </c>
      <c r="AF637" s="125">
        <f>SUMIF($A$9:$A$32,$AE637,B$629:B$652)</f>
        <v>1437</v>
      </c>
      <c r="AG637" s="172">
        <f t="shared" ref="AG637:AU639" si="11935">SUMIF($A$9:$A$32,$AE637,C$629:C$652)</f>
        <v>3468</v>
      </c>
      <c r="AH637" s="126">
        <f t="shared" si="11935"/>
        <v>1323</v>
      </c>
      <c r="AI637" s="166">
        <f t="shared" si="11935"/>
        <v>1267</v>
      </c>
      <c r="AJ637" s="125">
        <f t="shared" si="11935"/>
        <v>1573</v>
      </c>
      <c r="AK637" s="127">
        <f t="shared" si="11935"/>
        <v>2637</v>
      </c>
      <c r="AL637" s="126">
        <f t="shared" si="11935"/>
        <v>2653</v>
      </c>
      <c r="AM637" s="166">
        <f t="shared" si="11935"/>
        <v>5214</v>
      </c>
      <c r="AN637" s="125">
        <f t="shared" si="11935"/>
        <v>1072</v>
      </c>
      <c r="AO637" s="127">
        <f t="shared" si="11935"/>
        <v>264</v>
      </c>
      <c r="AP637" s="126">
        <f t="shared" si="11935"/>
        <v>3115</v>
      </c>
      <c r="AQ637" s="125">
        <f t="shared" si="11935"/>
        <v>1025</v>
      </c>
      <c r="AR637" s="165">
        <f t="shared" si="11935"/>
        <v>4486</v>
      </c>
      <c r="AS637" s="167">
        <f t="shared" si="11935"/>
        <v>2884</v>
      </c>
      <c r="AT637" s="125">
        <f t="shared" si="11935"/>
        <v>2301</v>
      </c>
      <c r="AU637" s="127">
        <f t="shared" si="11935"/>
        <v>1768</v>
      </c>
      <c r="AV637" s="126">
        <f t="shared" ref="AP637:BE639" si="11936">SUMIF($A$9:$A$32,$AE637,R$629:R$652)</f>
        <v>1910</v>
      </c>
      <c r="AW637" s="166">
        <f t="shared" si="11936"/>
        <v>2562</v>
      </c>
      <c r="AX637" s="125">
        <f t="shared" si="11936"/>
        <v>1292</v>
      </c>
      <c r="AY637" s="127">
        <f t="shared" si="11936"/>
        <v>309</v>
      </c>
      <c r="AZ637" s="126">
        <f t="shared" si="11936"/>
        <v>2990</v>
      </c>
      <c r="BA637" s="166">
        <f t="shared" si="11936"/>
        <v>1706</v>
      </c>
      <c r="BB637" s="125">
        <f t="shared" si="11936"/>
        <v>2743</v>
      </c>
      <c r="BC637" s="127">
        <f t="shared" si="11936"/>
        <v>769</v>
      </c>
      <c r="BD637" s="170">
        <f t="shared" si="11936"/>
        <v>3124</v>
      </c>
      <c r="BE637" s="171">
        <f t="shared" si="11936"/>
        <v>5080</v>
      </c>
      <c r="BF637" s="156">
        <f>AF637+AH637+AJ637+AL637+AN637+AP637+AR637+AT637+AV637+AX637+AZ637+BB637+BD637</f>
        <v>30019</v>
      </c>
      <c r="BG637" s="157">
        <f>AG637+AI637+AK637+AM637+AO637+AQ637+AS637+AU637+AW637+AY637+BA637+BC637+BE637</f>
        <v>28953</v>
      </c>
      <c r="BI637" s="145" t="s">
        <v>24</v>
      </c>
      <c r="BJ637" s="128">
        <f>B637/B653</f>
        <v>4.6003180109858342E-2</v>
      </c>
      <c r="BK637" s="129">
        <f t="shared" ref="BK637" si="11937">C637/C653</f>
        <v>3.5877994140961572E-2</v>
      </c>
      <c r="BL637" s="130">
        <f t="shared" ref="BL637" si="11938">D637/D653</f>
        <v>4.38758151403459E-2</v>
      </c>
      <c r="BM637" s="131">
        <f t="shared" ref="BM637" si="11939">E637/E653</f>
        <v>4.1409101065018245E-2</v>
      </c>
      <c r="BN637" s="128">
        <f t="shared" ref="BN637" si="11940">F637/F653</f>
        <v>5.6012086818734569E-2</v>
      </c>
      <c r="BO637" s="129">
        <f t="shared" ref="BO637" si="11941">G637/G653</f>
        <v>2.6037104865037027E-2</v>
      </c>
      <c r="BP637" s="130">
        <f t="shared" ref="BP637" si="11942">H637/H653</f>
        <v>5.1096105378287127E-2</v>
      </c>
      <c r="BQ637" s="131">
        <f t="shared" ref="BQ637" si="11943">I637/I653</f>
        <v>3.8593974175035871E-2</v>
      </c>
      <c r="BR637" s="128">
        <f t="shared" ref="BR637" si="11944">J637/J653</f>
        <v>3.5004108463434679E-2</v>
      </c>
      <c r="BS637" s="129">
        <f t="shared" ref="BS637" si="11945">K637/K653</f>
        <v>5.7189301019654207E-2</v>
      </c>
      <c r="BT637" s="130">
        <f t="shared" ref="BT637" si="11946">L637/L653</f>
        <v>3.1820384429009856E-2</v>
      </c>
      <c r="BU637" s="128">
        <f t="shared" ref="BU637" si="11947">M637/M653</f>
        <v>5.397436422457922E-2</v>
      </c>
      <c r="BV637" s="132">
        <f t="shared" ref="BV637" si="11948">N637/N653</f>
        <v>3.676536163381789E-2</v>
      </c>
      <c r="BW637" s="133">
        <f t="shared" ref="BW637" si="11949">O637/O653</f>
        <v>5.2017300958875898E-2</v>
      </c>
      <c r="BX637" s="128">
        <f t="shared" ref="BX637" si="11950">P637/P653</f>
        <v>4.159767376115666E-2</v>
      </c>
      <c r="BY637" s="129">
        <f t="shared" ref="BY637" si="11951">Q637/Q653</f>
        <v>3.7749347698005219E-2</v>
      </c>
      <c r="BZ637" s="130">
        <f t="shared" ref="BZ637" si="11952">R637/R653</f>
        <v>4.8003491162993669E-2</v>
      </c>
      <c r="CA637" s="131">
        <f t="shared" ref="CA637" si="11953">S637/S653</f>
        <v>3.8730376990947633E-2</v>
      </c>
      <c r="CB637" s="128">
        <f t="shared" ref="CB637" si="11954">T637/T653</f>
        <v>3.1901532278322028E-2</v>
      </c>
      <c r="CC637" s="129">
        <f t="shared" ref="CC637" si="11955">U637/U653</f>
        <v>3.6027020265198897E-2</v>
      </c>
      <c r="CD637" s="130">
        <f t="shared" ref="CD637" si="11956">V637/V653</f>
        <v>2.6593752340999324E-2</v>
      </c>
      <c r="CE637" s="131">
        <f t="shared" ref="CE637" si="11957">W637/W653</f>
        <v>5.2276155217331685E-2</v>
      </c>
      <c r="CF637" s="128">
        <f t="shared" ref="CF637" si="11958">X637/X653</f>
        <v>3.950659149675724E-2</v>
      </c>
      <c r="CG637" s="129">
        <f t="shared" ref="CG637" si="11959">Y637/Y653</f>
        <v>3.8444411459106424E-2</v>
      </c>
      <c r="CH637" s="130">
        <f t="shared" ref="CH637" si="11960">Z637/Z653</f>
        <v>5.0614455321807958E-2</v>
      </c>
      <c r="CI637" s="128">
        <f t="shared" ref="CI637" si="11961">AA637/AA653</f>
        <v>4.4235105687972856E-2</v>
      </c>
      <c r="CJ637" s="134">
        <f t="shared" ref="CJ637" si="11962">AB637/AB653</f>
        <v>4.3020608410816848E-2</v>
      </c>
      <c r="CK637" s="135">
        <f t="shared" ref="CK637" si="11963">AC637/AC653</f>
        <v>4.2600665552499951E-2</v>
      </c>
    </row>
    <row r="638" spans="1:89" x14ac:dyDescent="0.2">
      <c r="A638" s="136" t="s">
        <v>25</v>
      </c>
      <c r="B638" s="192">
        <v>1286</v>
      </c>
      <c r="C638" s="176">
        <v>1264</v>
      </c>
      <c r="D638" s="177">
        <v>608</v>
      </c>
      <c r="E638" s="178">
        <v>549</v>
      </c>
      <c r="F638" s="175">
        <v>1421</v>
      </c>
      <c r="G638" s="179">
        <v>736</v>
      </c>
      <c r="H638" s="177">
        <v>2187</v>
      </c>
      <c r="I638" s="178">
        <v>2033</v>
      </c>
      <c r="J638" s="175">
        <v>251</v>
      </c>
      <c r="K638" s="176">
        <v>272</v>
      </c>
      <c r="L638" s="177">
        <v>820</v>
      </c>
      <c r="M638" s="175">
        <v>1341</v>
      </c>
      <c r="N638" s="180">
        <v>1761</v>
      </c>
      <c r="O638" s="193">
        <v>2074</v>
      </c>
      <c r="P638" s="175">
        <v>1176</v>
      </c>
      <c r="Q638" s="176">
        <v>941</v>
      </c>
      <c r="R638" s="177">
        <v>1332</v>
      </c>
      <c r="S638" s="178">
        <v>1074</v>
      </c>
      <c r="T638" s="184">
        <v>241</v>
      </c>
      <c r="U638" s="175">
        <v>294</v>
      </c>
      <c r="V638" s="177">
        <v>866</v>
      </c>
      <c r="W638" s="194">
        <v>1578</v>
      </c>
      <c r="X638" s="175">
        <v>916</v>
      </c>
      <c r="Y638" s="179">
        <v>466</v>
      </c>
      <c r="Z638" s="177">
        <v>2288</v>
      </c>
      <c r="AA638" s="175">
        <v>2271</v>
      </c>
      <c r="AB638" s="156">
        <f t="shared" si="11743"/>
        <v>15153</v>
      </c>
      <c r="AC638" s="157">
        <f t="shared" si="11744"/>
        <v>14893</v>
      </c>
      <c r="AE638" s="237" t="str">
        <f>$AE$18</f>
        <v>18:00 - 18:59</v>
      </c>
      <c r="AF638" s="125">
        <f>SUMIF($A$9:$A$32,$AE638,B$629:B$652)</f>
        <v>1758</v>
      </c>
      <c r="AG638" s="176">
        <f t="shared" si="11935"/>
        <v>3476</v>
      </c>
      <c r="AH638" s="177">
        <f t="shared" si="11935"/>
        <v>951</v>
      </c>
      <c r="AI638" s="178">
        <f t="shared" si="11935"/>
        <v>1249</v>
      </c>
      <c r="AJ638" s="238">
        <f t="shared" si="11935"/>
        <v>1309</v>
      </c>
      <c r="AK638" s="179">
        <f t="shared" si="11935"/>
        <v>2588</v>
      </c>
      <c r="AL638" s="177">
        <f t="shared" si="11935"/>
        <v>2733</v>
      </c>
      <c r="AM638" s="178">
        <f t="shared" si="11935"/>
        <v>5207</v>
      </c>
      <c r="AN638" s="238">
        <f t="shared" si="11935"/>
        <v>687</v>
      </c>
      <c r="AO638" s="179">
        <f t="shared" si="11935"/>
        <v>291</v>
      </c>
      <c r="AP638" s="177">
        <f t="shared" si="11936"/>
        <v>3146</v>
      </c>
      <c r="AQ638" s="238">
        <f t="shared" si="11936"/>
        <v>959</v>
      </c>
      <c r="AR638" s="180">
        <f t="shared" si="11936"/>
        <v>4359</v>
      </c>
      <c r="AS638" s="181">
        <f t="shared" si="11936"/>
        <v>2607</v>
      </c>
      <c r="AT638" s="238">
        <f t="shared" si="11936"/>
        <v>2223</v>
      </c>
      <c r="AU638" s="179">
        <f t="shared" si="11936"/>
        <v>1935</v>
      </c>
      <c r="AV638" s="177">
        <f t="shared" si="11936"/>
        <v>2003</v>
      </c>
      <c r="AW638" s="178">
        <f t="shared" si="11936"/>
        <v>2592</v>
      </c>
      <c r="AX638" s="238">
        <f t="shared" si="11936"/>
        <v>1210</v>
      </c>
      <c r="AY638" s="179">
        <f t="shared" si="11936"/>
        <v>275</v>
      </c>
      <c r="AZ638" s="177">
        <f t="shared" si="11936"/>
        <v>3584</v>
      </c>
      <c r="BA638" s="178">
        <f t="shared" si="11936"/>
        <v>1731</v>
      </c>
      <c r="BB638" s="238">
        <f t="shared" si="11936"/>
        <v>2401</v>
      </c>
      <c r="BC638" s="179">
        <f t="shared" si="11936"/>
        <v>798</v>
      </c>
      <c r="BD638" s="177">
        <f t="shared" si="11936"/>
        <v>2752</v>
      </c>
      <c r="BE638" s="238">
        <f t="shared" si="11936"/>
        <v>5197</v>
      </c>
      <c r="BF638" s="158">
        <f>SUM(AF638,AH638,AJ638,AL638,AN638,AP638,AR638,AT638,AV638,AX638,AZ638,BB638,BD638)</f>
        <v>29116</v>
      </c>
      <c r="BG638" s="159">
        <f>SUM(AG638,AI638,AK638,AM638,AO638,AQ638,AS638,AU638,AW638,AY638,BA638,BC638,BE638)</f>
        <v>28905</v>
      </c>
      <c r="BI638" s="136" t="s">
        <v>25</v>
      </c>
      <c r="BJ638" s="128">
        <f>B638/B653</f>
        <v>4.6472969066204108E-2</v>
      </c>
      <c r="BK638" s="129">
        <f t="shared" ref="BK638" si="11964">C638/C653</f>
        <v>4.3563673961743925E-2</v>
      </c>
      <c r="BL638" s="130">
        <f t="shared" ref="BL638" si="11965">D638/D653</f>
        <v>4.309611567904735E-2</v>
      </c>
      <c r="BM638" s="131">
        <f t="shared" ref="BM638" si="11966">E638/E653</f>
        <v>4.0887763461681687E-2</v>
      </c>
      <c r="BN638" s="128">
        <f t="shared" ref="BN638" si="11967">F638/F653</f>
        <v>5.2363931164093304E-2</v>
      </c>
      <c r="BO638" s="129">
        <f t="shared" ref="BO638" si="11968">G638/G653</f>
        <v>2.9301695994904054E-2</v>
      </c>
      <c r="BP638" s="130">
        <f t="shared" ref="BP638" si="11969">H638/H653</f>
        <v>5.1999619572970661E-2</v>
      </c>
      <c r="BQ638" s="131">
        <f t="shared" ref="BQ638" si="11970">I638/I653</f>
        <v>4.1668374666939949E-2</v>
      </c>
      <c r="BR638" s="128">
        <f t="shared" ref="BR638" si="11971">J638/J653</f>
        <v>4.1248972884141331E-2</v>
      </c>
      <c r="BS638" s="129">
        <f t="shared" ref="BS638" si="11972">K638/K653</f>
        <v>4.0195064282547655E-2</v>
      </c>
      <c r="BT638" s="130">
        <f t="shared" ref="BT638" si="11973">L638/L653</f>
        <v>3.3112582781456956E-2</v>
      </c>
      <c r="BU638" s="128">
        <f t="shared" ref="BU638" si="11974">M638/M653</f>
        <v>5.4916253736844257E-2</v>
      </c>
      <c r="BV638" s="132">
        <f t="shared" ref="BV638" si="11975">N638/N653</f>
        <v>3.9262463212342814E-2</v>
      </c>
      <c r="BW638" s="133">
        <f t="shared" ref="BW638" si="11976">O638/O653</f>
        <v>4.7463212577522486E-2</v>
      </c>
      <c r="BX638" s="128">
        <f t="shared" ref="BX638" si="11977">P638/P653</f>
        <v>4.7494043051573037E-2</v>
      </c>
      <c r="BY638" s="129">
        <f t="shared" ref="BY638" si="11978">Q638/Q653</f>
        <v>3.9601043683191652E-2</v>
      </c>
      <c r="BZ638" s="130">
        <f t="shared" ref="BZ638" si="11979">R638/R653</f>
        <v>4.8439886537202707E-2</v>
      </c>
      <c r="CA638" s="131">
        <f t="shared" ref="CA638" si="11980">S638/S653</f>
        <v>4.102211527443566E-2</v>
      </c>
      <c r="CB638" s="128">
        <f t="shared" ref="CB638" si="11981">T638/T653</f>
        <v>3.0268776689274052E-2</v>
      </c>
      <c r="CC638" s="129">
        <f t="shared" ref="CC638" si="11982">U638/U653</f>
        <v>3.6777583187390543E-2</v>
      </c>
      <c r="CD638" s="130">
        <f t="shared" ref="CD638" si="11983">V638/V653</f>
        <v>3.2436886658176643E-2</v>
      </c>
      <c r="CE638" s="131">
        <f t="shared" ref="CE638" si="11984">W638/W653</f>
        <v>5.4092965857671739E-2</v>
      </c>
      <c r="CF638" s="128">
        <f t="shared" ref="CF638" si="11985">X638/X653</f>
        <v>3.882836675003179E-2</v>
      </c>
      <c r="CG638" s="129">
        <f t="shared" ref="CG638" si="11986">Y638/Y653</f>
        <v>3.4585126911088018E-2</v>
      </c>
      <c r="CH638" s="130">
        <f t="shared" ref="CH638" si="11987">Z638/Z653</f>
        <v>5.295193131060659E-2</v>
      </c>
      <c r="CI638" s="128">
        <f t="shared" ref="CI638" si="11988">AA638/AA653</f>
        <v>4.7859897578554716E-2</v>
      </c>
      <c r="CJ638" s="134">
        <f t="shared" ref="CJ638" si="11989">AB638/AB653</f>
        <v>4.4515930022473893E-2</v>
      </c>
      <c r="CK638" s="135">
        <f t="shared" ref="CK638" si="11990">AC638/AC653</f>
        <v>4.3897579192789159E-2</v>
      </c>
    </row>
    <row r="639" spans="1:89" ht="13.5" thickBot="1" x14ac:dyDescent="0.25">
      <c r="A639" s="145" t="s">
        <v>26</v>
      </c>
      <c r="B639" s="189">
        <v>1126</v>
      </c>
      <c r="C639" s="183">
        <v>1152</v>
      </c>
      <c r="D639" s="184">
        <v>561</v>
      </c>
      <c r="E639" s="185">
        <v>593</v>
      </c>
      <c r="F639" s="182">
        <v>1107</v>
      </c>
      <c r="G639" s="186">
        <v>820</v>
      </c>
      <c r="H639" s="184">
        <v>2114</v>
      </c>
      <c r="I639" s="185">
        <v>2073</v>
      </c>
      <c r="J639" s="182">
        <v>251</v>
      </c>
      <c r="K639" s="183">
        <v>236</v>
      </c>
      <c r="L639" s="184">
        <v>867</v>
      </c>
      <c r="M639" s="182">
        <v>1163</v>
      </c>
      <c r="N639" s="187">
        <v>1791</v>
      </c>
      <c r="O639" s="190">
        <v>1811</v>
      </c>
      <c r="P639" s="182">
        <v>1101</v>
      </c>
      <c r="Q639" s="183">
        <v>917</v>
      </c>
      <c r="R639" s="184">
        <v>1255</v>
      </c>
      <c r="S639" s="185">
        <v>1117</v>
      </c>
      <c r="T639" s="182">
        <v>236</v>
      </c>
      <c r="U639" s="186">
        <v>304</v>
      </c>
      <c r="V639" s="184">
        <v>877</v>
      </c>
      <c r="W639" s="191">
        <v>1426</v>
      </c>
      <c r="X639" s="182">
        <v>870</v>
      </c>
      <c r="Y639" s="186">
        <v>499</v>
      </c>
      <c r="Z639" s="184">
        <v>2110</v>
      </c>
      <c r="AA639" s="182">
        <v>2326</v>
      </c>
      <c r="AB639" s="156">
        <f t="shared" si="11743"/>
        <v>14266</v>
      </c>
      <c r="AC639" s="157">
        <f t="shared" si="11744"/>
        <v>14437</v>
      </c>
      <c r="AE639" s="235">
        <f>$AE$19</f>
        <v>0</v>
      </c>
      <c r="AF639" s="125">
        <f>SUMIF($A$9:$A$32,$AE639,B$629:B$652)</f>
        <v>0</v>
      </c>
      <c r="AG639" s="183">
        <f t="shared" si="11935"/>
        <v>0</v>
      </c>
      <c r="AH639" s="184">
        <f t="shared" si="11935"/>
        <v>0</v>
      </c>
      <c r="AI639" s="185">
        <f t="shared" si="11935"/>
        <v>0</v>
      </c>
      <c r="AJ639" s="182">
        <f t="shared" si="11935"/>
        <v>0</v>
      </c>
      <c r="AK639" s="186">
        <f t="shared" si="11935"/>
        <v>0</v>
      </c>
      <c r="AL639" s="184">
        <f t="shared" si="11935"/>
        <v>0</v>
      </c>
      <c r="AM639" s="185">
        <f t="shared" si="11935"/>
        <v>0</v>
      </c>
      <c r="AN639" s="182">
        <f t="shared" si="11935"/>
        <v>0</v>
      </c>
      <c r="AO639" s="186">
        <f t="shared" si="11935"/>
        <v>0</v>
      </c>
      <c r="AP639" s="184">
        <f t="shared" si="11936"/>
        <v>0</v>
      </c>
      <c r="AQ639" s="182">
        <f t="shared" si="11936"/>
        <v>0</v>
      </c>
      <c r="AR639" s="187">
        <f t="shared" si="11936"/>
        <v>0</v>
      </c>
      <c r="AS639" s="188">
        <f t="shared" si="11936"/>
        <v>0</v>
      </c>
      <c r="AT639" s="182">
        <f t="shared" si="11936"/>
        <v>0</v>
      </c>
      <c r="AU639" s="186">
        <f t="shared" si="11936"/>
        <v>0</v>
      </c>
      <c r="AV639" s="184">
        <f t="shared" si="11936"/>
        <v>0</v>
      </c>
      <c r="AW639" s="185">
        <f t="shared" si="11936"/>
        <v>0</v>
      </c>
      <c r="AX639" s="182">
        <f t="shared" si="11936"/>
        <v>0</v>
      </c>
      <c r="AY639" s="186">
        <f t="shared" si="11936"/>
        <v>0</v>
      </c>
      <c r="AZ639" s="184">
        <f t="shared" si="11936"/>
        <v>0</v>
      </c>
      <c r="BA639" s="185">
        <f t="shared" si="11936"/>
        <v>0</v>
      </c>
      <c r="BB639" s="182">
        <f t="shared" si="11936"/>
        <v>0</v>
      </c>
      <c r="BC639" s="186">
        <f t="shared" si="11936"/>
        <v>0</v>
      </c>
      <c r="BD639" s="184">
        <f t="shared" si="11936"/>
        <v>0</v>
      </c>
      <c r="BE639" s="182">
        <f t="shared" si="11936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4.0690951141948539E-2</v>
      </c>
      <c r="BK639" s="129">
        <f t="shared" ref="BK639" si="11991">C639/C653</f>
        <v>3.9703601585386869E-2</v>
      </c>
      <c r="BL639" s="130">
        <f t="shared" ref="BL639" si="11992">D639/D653</f>
        <v>3.9764672526226258E-2</v>
      </c>
      <c r="BM639" s="131">
        <f t="shared" ref="BM639" si="11993">E639/E653</f>
        <v>4.4164742682654357E-2</v>
      </c>
      <c r="BN639" s="128">
        <f t="shared" ref="BN639" si="11994">F639/F653</f>
        <v>4.0793013229170505E-2</v>
      </c>
      <c r="BO639" s="129">
        <f t="shared" ref="BO639" si="11995">G639/G653</f>
        <v>3.2645911298670276E-2</v>
      </c>
      <c r="BP639" s="130">
        <f t="shared" ref="BP639" si="11996">H639/H653</f>
        <v>5.0263921251604927E-2</v>
      </c>
      <c r="BQ639" s="131">
        <f t="shared" ref="BQ639" si="11997">I639/I653</f>
        <v>4.248821479811437E-2</v>
      </c>
      <c r="BR639" s="128">
        <f t="shared" ref="BR639" si="11998">J639/J653</f>
        <v>4.1248972884141331E-2</v>
      </c>
      <c r="BS639" s="129">
        <f t="shared" ref="BS639" si="11999">K639/K653</f>
        <v>3.4875129303975176E-2</v>
      </c>
      <c r="BT639" s="130">
        <f t="shared" ref="BT639" si="12000">L639/L653</f>
        <v>3.5010499111613635E-2</v>
      </c>
      <c r="BU639" s="128">
        <f t="shared" ref="BU639" si="12001">M639/M653</f>
        <v>4.7626847946271346E-2</v>
      </c>
      <c r="BV639" s="132">
        <f t="shared" ref="BV639" si="12002">N639/N653</f>
        <v>3.9931329706590565E-2</v>
      </c>
      <c r="BW639" s="133">
        <f t="shared" ref="BW639" si="12003">O639/O653</f>
        <v>4.1444492756939837E-2</v>
      </c>
      <c r="BX639" s="128">
        <f t="shared" ref="BX639" si="12004">P639/P653</f>
        <v>4.4465086224304347E-2</v>
      </c>
      <c r="BY639" s="129">
        <f t="shared" ref="BY639" si="12005">Q639/Q653</f>
        <v>3.8591027691271776E-2</v>
      </c>
      <c r="BZ639" s="130">
        <f t="shared" ref="BZ639" si="12006">R639/R653</f>
        <v>4.5639682886028078E-2</v>
      </c>
      <c r="CA639" s="131">
        <f t="shared" ref="CA639" si="12007">S639/S653</f>
        <v>4.2664527710935408E-2</v>
      </c>
      <c r="CB639" s="128">
        <f t="shared" ref="CB639" si="12008">T639/T653</f>
        <v>2.9640793770409443E-2</v>
      </c>
      <c r="CC639" s="129">
        <f t="shared" ref="CC639" si="12009">U639/U653</f>
        <v>3.8028521391043284E-2</v>
      </c>
      <c r="CD639" s="130">
        <f t="shared" ref="CD639" si="12010">V639/V653</f>
        <v>3.284890253951607E-2</v>
      </c>
      <c r="CE639" s="131">
        <f t="shared" ref="CE639" si="12011">W639/W653</f>
        <v>4.888249005896065E-2</v>
      </c>
      <c r="CF639" s="128">
        <f t="shared" ref="CF639" si="12012">X639/X653</f>
        <v>3.6878470603196135E-2</v>
      </c>
      <c r="CG639" s="129">
        <f t="shared" ref="CG639" si="12013">Y639/Y653</f>
        <v>3.7034288258868932E-2</v>
      </c>
      <c r="CH639" s="130">
        <f t="shared" ref="CH639" si="12014">Z639/Z653</f>
        <v>4.8832419171931776E-2</v>
      </c>
      <c r="CI639" s="128">
        <f t="shared" ref="CI639" si="12015">AA639/AA653</f>
        <v>4.9018988008682644E-2</v>
      </c>
      <c r="CJ639" s="134">
        <f t="shared" ref="CJ639" si="12016">AB639/AB653</f>
        <v>4.1910133815126545E-2</v>
      </c>
      <c r="CK639" s="135">
        <f t="shared" ref="CK639" si="12017">AC639/AC653</f>
        <v>4.255350505648943E-2</v>
      </c>
    </row>
    <row r="640" spans="1:89" ht="14.25" thickTop="1" thickBot="1" x14ac:dyDescent="0.25">
      <c r="A640" s="136" t="s">
        <v>27</v>
      </c>
      <c r="B640" s="192">
        <v>1184</v>
      </c>
      <c r="C640" s="176">
        <v>1217</v>
      </c>
      <c r="D640" s="177">
        <v>584</v>
      </c>
      <c r="E640" s="178">
        <v>510</v>
      </c>
      <c r="F640" s="175">
        <v>1048</v>
      </c>
      <c r="G640" s="179">
        <v>1015</v>
      </c>
      <c r="H640" s="177">
        <v>1883</v>
      </c>
      <c r="I640" s="178">
        <v>2382</v>
      </c>
      <c r="J640" s="175">
        <v>276</v>
      </c>
      <c r="K640" s="176">
        <v>273</v>
      </c>
      <c r="L640" s="177">
        <v>1062</v>
      </c>
      <c r="M640" s="175">
        <v>934</v>
      </c>
      <c r="N640" s="180">
        <v>1951</v>
      </c>
      <c r="O640" s="193">
        <v>1628</v>
      </c>
      <c r="P640" s="175">
        <v>1180</v>
      </c>
      <c r="Q640" s="176">
        <v>866</v>
      </c>
      <c r="R640" s="177">
        <v>1263</v>
      </c>
      <c r="S640" s="178">
        <v>1041</v>
      </c>
      <c r="T640" s="175">
        <v>292</v>
      </c>
      <c r="U640" s="179">
        <v>233</v>
      </c>
      <c r="V640" s="177">
        <v>1120</v>
      </c>
      <c r="W640" s="194">
        <v>1268</v>
      </c>
      <c r="X640" s="175">
        <v>934</v>
      </c>
      <c r="Y640" s="179">
        <v>472</v>
      </c>
      <c r="Z640" s="177">
        <v>2177</v>
      </c>
      <c r="AA640" s="175">
        <v>2262</v>
      </c>
      <c r="AB640" s="156">
        <f t="shared" si="11743"/>
        <v>14954</v>
      </c>
      <c r="AC640" s="157">
        <f t="shared" si="11744"/>
        <v>14101</v>
      </c>
      <c r="AE640" s="229" t="s">
        <v>13</v>
      </c>
      <c r="AF640" s="20">
        <f t="shared" ref="AF640:BG640" si="12018">SUM(AF637:AF639)</f>
        <v>3195</v>
      </c>
      <c r="AG640" s="21">
        <f t="shared" si="12018"/>
        <v>6944</v>
      </c>
      <c r="AH640" s="20">
        <f t="shared" si="12018"/>
        <v>2274</v>
      </c>
      <c r="AI640" s="21">
        <f t="shared" si="12018"/>
        <v>2516</v>
      </c>
      <c r="AJ640" s="20">
        <f t="shared" si="12018"/>
        <v>2882</v>
      </c>
      <c r="AK640" s="21">
        <f t="shared" si="12018"/>
        <v>5225</v>
      </c>
      <c r="AL640" s="20">
        <f t="shared" si="12018"/>
        <v>5386</v>
      </c>
      <c r="AM640" s="21">
        <f t="shared" si="12018"/>
        <v>10421</v>
      </c>
      <c r="AN640" s="20">
        <f t="shared" si="12018"/>
        <v>1759</v>
      </c>
      <c r="AO640" s="21">
        <f t="shared" si="12018"/>
        <v>555</v>
      </c>
      <c r="AP640" s="20">
        <f t="shared" si="12018"/>
        <v>6261</v>
      </c>
      <c r="AQ640" s="21">
        <f t="shared" si="12018"/>
        <v>1984</v>
      </c>
      <c r="AR640" s="20">
        <f t="shared" si="12018"/>
        <v>8845</v>
      </c>
      <c r="AS640" s="21">
        <f t="shared" si="12018"/>
        <v>5491</v>
      </c>
      <c r="AT640" s="20">
        <f t="shared" si="12018"/>
        <v>4524</v>
      </c>
      <c r="AU640" s="21">
        <f t="shared" si="12018"/>
        <v>3703</v>
      </c>
      <c r="AV640" s="20">
        <f t="shared" si="12018"/>
        <v>3913</v>
      </c>
      <c r="AW640" s="21">
        <f t="shared" si="12018"/>
        <v>5154</v>
      </c>
      <c r="AX640" s="20">
        <f t="shared" si="12018"/>
        <v>2502</v>
      </c>
      <c r="AY640" s="21">
        <f t="shared" si="12018"/>
        <v>584</v>
      </c>
      <c r="AZ640" s="20">
        <f t="shared" si="12018"/>
        <v>6574</v>
      </c>
      <c r="BA640" s="21">
        <f t="shared" si="12018"/>
        <v>3437</v>
      </c>
      <c r="BB640" s="20">
        <f t="shared" si="12018"/>
        <v>5144</v>
      </c>
      <c r="BC640" s="21">
        <f t="shared" si="12018"/>
        <v>1567</v>
      </c>
      <c r="BD640" s="20">
        <f t="shared" si="12018"/>
        <v>5876</v>
      </c>
      <c r="BE640" s="21">
        <f t="shared" si="12018"/>
        <v>10277</v>
      </c>
      <c r="BF640" s="160">
        <f t="shared" si="12018"/>
        <v>59135</v>
      </c>
      <c r="BG640" s="161">
        <f t="shared" si="12018"/>
        <v>57858</v>
      </c>
      <c r="BI640" s="136" t="s">
        <v>27</v>
      </c>
      <c r="BJ640" s="128">
        <f>B640/B653</f>
        <v>4.2786932639491182E-2</v>
      </c>
      <c r="BK640" s="129">
        <f t="shared" ref="BK640" si="12019">C640/C653</f>
        <v>4.194382216095123E-2</v>
      </c>
      <c r="BL640" s="130">
        <f t="shared" ref="BL640" si="12020">D640/D653</f>
        <v>4.139495321803232E-2</v>
      </c>
      <c r="BM640" s="131">
        <f t="shared" ref="BM640" si="12021">E640/E653</f>
        <v>3.798316824309228E-2</v>
      </c>
      <c r="BN640" s="128">
        <f t="shared" ref="BN640" si="12022">F640/F653</f>
        <v>3.8618859859232781E-2</v>
      </c>
      <c r="BO640" s="129">
        <f t="shared" ref="BO640" si="12023">G640/G653</f>
        <v>4.0409268253841869E-2</v>
      </c>
      <c r="BP640" s="130">
        <f t="shared" ref="BP640" si="12024">H640/H653</f>
        <v>4.4771506015502401E-2</v>
      </c>
      <c r="BQ640" s="131">
        <f t="shared" ref="BQ640" si="12025">I640/I653</f>
        <v>4.8821479811436773E-2</v>
      </c>
      <c r="BR640" s="128">
        <f t="shared" ref="BR640" si="12026">J640/J653</f>
        <v>4.5357436318816766E-2</v>
      </c>
      <c r="BS640" s="129">
        <f t="shared" ref="BS640" si="12027">K640/K653</f>
        <v>4.0342840254174672E-2</v>
      </c>
      <c r="BT640" s="130">
        <f t="shared" ref="BT640" si="12028">L640/L653</f>
        <v>4.2884832821838151E-2</v>
      </c>
      <c r="BU640" s="128">
        <f t="shared" ref="BU640" si="12029">M640/M653</f>
        <v>3.8248904541545517E-2</v>
      </c>
      <c r="BV640" s="132">
        <f t="shared" ref="BV640" si="12030">N640/N653</f>
        <v>4.3498617675911885E-2</v>
      </c>
      <c r="BW640" s="133">
        <f t="shared" ref="BW640" si="12031">O640/O653</f>
        <v>3.7256562235393732E-2</v>
      </c>
      <c r="BX640" s="128">
        <f t="shared" ref="BX640" si="12032">P640/P653</f>
        <v>4.7655587415694034E-2</v>
      </c>
      <c r="BY640" s="129">
        <f t="shared" ref="BY640" si="12033">Q640/Q653</f>
        <v>3.644474370844205E-2</v>
      </c>
      <c r="BZ640" s="130">
        <f t="shared" ref="BZ640" si="12034">R640/R653</f>
        <v>4.5930613135500765E-2</v>
      </c>
      <c r="CA640" s="131">
        <f t="shared" ref="CA640" si="12035">S640/S653</f>
        <v>3.9761659218517244E-2</v>
      </c>
      <c r="CB640" s="128">
        <f t="shared" ref="CB640" si="12036">T640/T653</f>
        <v>3.6674202461693041E-2</v>
      </c>
      <c r="CC640" s="129">
        <f t="shared" ref="CC640" si="12037">U640/U653</f>
        <v>2.9146860145108831E-2</v>
      </c>
      <c r="CD640" s="130">
        <f t="shared" ref="CD640" si="12038">V640/V653</f>
        <v>4.195070791819612E-2</v>
      </c>
      <c r="CE640" s="131">
        <f t="shared" ref="CE640" si="12039">W640/W653</f>
        <v>4.3466337583984646E-2</v>
      </c>
      <c r="CF640" s="128">
        <f t="shared" ref="CF640" si="12040">X640/X653</f>
        <v>3.9591369590097916E-2</v>
      </c>
      <c r="CG640" s="129">
        <f t="shared" ref="CG640" si="12041">Y640/Y653</f>
        <v>3.5030428974320911E-2</v>
      </c>
      <c r="CH640" s="130">
        <f t="shared" ref="CH640" si="12042">Z640/Z653</f>
        <v>5.0383022055590268E-2</v>
      </c>
      <c r="CI640" s="128">
        <f t="shared" ref="CI640" si="12043">AA640/AA653</f>
        <v>4.7670228235442876E-2</v>
      </c>
      <c r="CJ640" s="134">
        <f t="shared" ref="CJ640" si="12044">AB640/AB653</f>
        <v>4.3931315089822121E-2</v>
      </c>
      <c r="CK640" s="135">
        <f t="shared" ref="CK640" si="12045">AC640/AC653</f>
        <v>4.1563134640268576E-2</v>
      </c>
    </row>
    <row r="641" spans="1:89" ht="13.5" thickTop="1" x14ac:dyDescent="0.2">
      <c r="A641" s="145" t="s">
        <v>28</v>
      </c>
      <c r="B641" s="189">
        <v>1162</v>
      </c>
      <c r="C641" s="183">
        <v>1870</v>
      </c>
      <c r="D641" s="184">
        <v>718</v>
      </c>
      <c r="E641" s="185">
        <v>673</v>
      </c>
      <c r="F641" s="182">
        <v>1017</v>
      </c>
      <c r="G641" s="186">
        <v>1386</v>
      </c>
      <c r="H641" s="184">
        <v>2163</v>
      </c>
      <c r="I641" s="185">
        <v>2996</v>
      </c>
      <c r="J641" s="182">
        <v>333</v>
      </c>
      <c r="K641" s="183">
        <v>205</v>
      </c>
      <c r="L641" s="184">
        <v>1663</v>
      </c>
      <c r="M641" s="182">
        <v>813</v>
      </c>
      <c r="N641" s="187">
        <v>2717</v>
      </c>
      <c r="O641" s="190">
        <v>1850</v>
      </c>
      <c r="P641" s="182">
        <v>1337</v>
      </c>
      <c r="Q641" s="183">
        <v>1017</v>
      </c>
      <c r="R641" s="184">
        <v>1377</v>
      </c>
      <c r="S641" s="185">
        <v>1465</v>
      </c>
      <c r="T641" s="182">
        <v>455</v>
      </c>
      <c r="U641" s="186">
        <v>235</v>
      </c>
      <c r="V641" s="184">
        <v>1644</v>
      </c>
      <c r="W641" s="191">
        <v>1179</v>
      </c>
      <c r="X641" s="182">
        <v>1249</v>
      </c>
      <c r="Y641" s="186">
        <v>481</v>
      </c>
      <c r="Z641" s="184">
        <v>2245</v>
      </c>
      <c r="AA641" s="182">
        <v>3071</v>
      </c>
      <c r="AB641" s="156">
        <f t="shared" si="11743"/>
        <v>18080</v>
      </c>
      <c r="AC641" s="157">
        <f t="shared" si="11744"/>
        <v>17241</v>
      </c>
      <c r="BI641" s="145" t="s">
        <v>28</v>
      </c>
      <c r="BJ641" s="128">
        <f>B641/B653</f>
        <v>4.1991905174906044E-2</v>
      </c>
      <c r="BK641" s="129">
        <f t="shared" ref="BK641" si="12046">C641/C653</f>
        <v>6.4449422712390139E-2</v>
      </c>
      <c r="BL641" s="130">
        <f t="shared" ref="BL641" si="12047">D641/D653</f>
        <v>5.0893110292032889E-2</v>
      </c>
      <c r="BM641" s="131">
        <f t="shared" ref="BM641" si="12048">E641/E653</f>
        <v>5.0122886720786478E-2</v>
      </c>
      <c r="BN641" s="128">
        <f t="shared" ref="BN641" si="12049">F641/F653</f>
        <v>3.7476508088587539E-2</v>
      </c>
      <c r="BO641" s="129">
        <f t="shared" ref="BO641" si="12050">G641/G653</f>
        <v>5.5179552512142689E-2</v>
      </c>
      <c r="BP641" s="130">
        <f t="shared" ref="BP641" si="12051">H641/H653</f>
        <v>5.1428979028960008E-2</v>
      </c>
      <c r="BQ641" s="131">
        <f t="shared" ref="BQ641" si="12052">I641/I653</f>
        <v>6.1406025824964135E-2</v>
      </c>
      <c r="BR641" s="128">
        <f t="shared" ref="BR641" si="12053">J641/J653</f>
        <v>5.4724732949876745E-2</v>
      </c>
      <c r="BS641" s="129">
        <f t="shared" ref="BS641" si="12054">K641/K653</f>
        <v>3.0294074183537755E-2</v>
      </c>
      <c r="BT641" s="130">
        <f t="shared" ref="BT641" si="12055">L641/L653</f>
        <v>6.7153933128735258E-2</v>
      </c>
      <c r="BU641" s="128">
        <f t="shared" ref="BU641" si="12056">M641/M653</f>
        <v>3.3293746672672916E-2</v>
      </c>
      <c r="BV641" s="132">
        <f t="shared" ref="BV641" si="12057">N641/N653</f>
        <v>6.0577008829037722E-2</v>
      </c>
      <c r="BW641" s="133">
        <f t="shared" ref="BW641" si="12058">O641/O653</f>
        <v>4.2337002540220152E-2</v>
      </c>
      <c r="BX641" s="128">
        <f t="shared" ref="BX641" si="12059">P641/P653</f>
        <v>5.3996203707443159E-2</v>
      </c>
      <c r="BY641" s="129">
        <f t="shared" ref="BY641" si="12060">Q641/Q653</f>
        <v>4.2799427657604576E-2</v>
      </c>
      <c r="BZ641" s="130">
        <f t="shared" ref="BZ641" si="12061">R641/R653</f>
        <v>5.007636919048658E-2</v>
      </c>
      <c r="CA641" s="131">
        <f t="shared" ref="CA641" si="12062">S641/S653</f>
        <v>5.5956609755165962E-2</v>
      </c>
      <c r="CB641" s="128">
        <f t="shared" ref="CB641" si="12063">T641/T653</f>
        <v>5.7146445616679226E-2</v>
      </c>
      <c r="CC641" s="129">
        <f t="shared" ref="CC641" si="12064">U641/U653</f>
        <v>2.9397047785839379E-2</v>
      </c>
      <c r="CD641" s="130">
        <f t="shared" ref="CD641" si="12065">V641/V653</f>
        <v>6.1577646265637873E-2</v>
      </c>
      <c r="CE641" s="131">
        <f t="shared" ref="CE641" si="12066">W641/W653</f>
        <v>4.0415466886055122E-2</v>
      </c>
      <c r="CF641" s="128">
        <f t="shared" ref="CF641" si="12067">X641/X653</f>
        <v>5.2943919291255137E-2</v>
      </c>
      <c r="CG641" s="129">
        <f t="shared" ref="CG641" si="12068">Y641/Y653</f>
        <v>3.5698382069170254E-2</v>
      </c>
      <c r="CH641" s="130">
        <f t="shared" ref="CH641" si="12069">Z641/Z653</f>
        <v>5.1956768265870534E-2</v>
      </c>
      <c r="CI641" s="128">
        <f t="shared" ref="CI641" si="12070">AA641/AA653</f>
        <v>6.4719394744051764E-2</v>
      </c>
      <c r="CJ641" s="134">
        <f t="shared" ref="CJ641" si="12071">AB641/AB653</f>
        <v>5.3114763730372071E-2</v>
      </c>
      <c r="CK641" s="135">
        <f t="shared" ref="CK641" si="12072">AC641/AC653</f>
        <v>5.0818381982332496E-2</v>
      </c>
    </row>
    <row r="642" spans="1:89" x14ac:dyDescent="0.2">
      <c r="A642" s="136" t="s">
        <v>29</v>
      </c>
      <c r="B642" s="192">
        <v>1492</v>
      </c>
      <c r="C642" s="176">
        <v>2631</v>
      </c>
      <c r="D642" s="177">
        <v>1060</v>
      </c>
      <c r="E642" s="178">
        <v>804</v>
      </c>
      <c r="F642" s="175">
        <v>1287</v>
      </c>
      <c r="G642" s="179">
        <v>2058</v>
      </c>
      <c r="H642" s="177">
        <v>2305</v>
      </c>
      <c r="I642" s="178">
        <v>4004</v>
      </c>
      <c r="J642" s="175">
        <v>610</v>
      </c>
      <c r="K642" s="176">
        <v>268</v>
      </c>
      <c r="L642" s="177">
        <v>2287</v>
      </c>
      <c r="M642" s="175">
        <v>798</v>
      </c>
      <c r="N642" s="180">
        <v>3362</v>
      </c>
      <c r="O642" s="193">
        <v>1993</v>
      </c>
      <c r="P642" s="175">
        <v>1867</v>
      </c>
      <c r="Q642" s="176">
        <v>1214</v>
      </c>
      <c r="R642" s="177">
        <v>1726</v>
      </c>
      <c r="S642" s="178">
        <v>1794</v>
      </c>
      <c r="T642" s="175">
        <v>994</v>
      </c>
      <c r="U642" s="179">
        <v>185</v>
      </c>
      <c r="V642" s="177">
        <v>2278</v>
      </c>
      <c r="W642" s="194">
        <v>1384</v>
      </c>
      <c r="X642" s="175">
        <v>1999</v>
      </c>
      <c r="Y642" s="179">
        <v>523</v>
      </c>
      <c r="Z642" s="177">
        <v>2648</v>
      </c>
      <c r="AA642" s="175">
        <v>3505</v>
      </c>
      <c r="AB642" s="156">
        <f t="shared" si="11743"/>
        <v>23915</v>
      </c>
      <c r="AC642" s="157">
        <f t="shared" si="11744"/>
        <v>21161</v>
      </c>
      <c r="BI642" s="136" t="s">
        <v>29</v>
      </c>
      <c r="BJ642" s="128">
        <f>B642/B653</f>
        <v>5.3917317143683148E-2</v>
      </c>
      <c r="BK642" s="129">
        <f t="shared" ref="BK642" si="12073">C642/C653</f>
        <v>9.0677235912459075E-2</v>
      </c>
      <c r="BL642" s="130">
        <f t="shared" ref="BL642" si="12074">D642/D653</f>
        <v>7.5134675361497025E-2</v>
      </c>
      <c r="BM642" s="131">
        <f t="shared" ref="BM642" si="12075">E642/E653</f>
        <v>5.9879347583227827E-2</v>
      </c>
      <c r="BN642" s="128">
        <f t="shared" ref="BN642" si="12076">F642/F653</f>
        <v>4.7426023510336444E-2</v>
      </c>
      <c r="BO642" s="129">
        <f t="shared" ref="BO642" si="12077">G642/G653</f>
        <v>8.1933274942272469E-2</v>
      </c>
      <c r="BP642" s="130">
        <f t="shared" ref="BP642" si="12078">H642/H653</f>
        <v>5.4805268914356366E-2</v>
      </c>
      <c r="BQ642" s="131">
        <f t="shared" ref="BQ642" si="12079">I642/I653</f>
        <v>8.2065997130559537E-2</v>
      </c>
      <c r="BR642" s="128">
        <f t="shared" ref="BR642" si="12080">J642/J653</f>
        <v>0.10024650780608052</v>
      </c>
      <c r="BS642" s="129">
        <f t="shared" ref="BS642" si="12081">K642/K653</f>
        <v>3.9603960396039604E-2</v>
      </c>
      <c r="BT642" s="130">
        <f t="shared" ref="BT642" si="12082">L642/L653</f>
        <v>9.2351801001453723E-2</v>
      </c>
      <c r="BU642" s="128">
        <f t="shared" ref="BU642" si="12083">M642/M653</f>
        <v>3.2679470903804415E-2</v>
      </c>
      <c r="BV642" s="132">
        <f t="shared" ref="BV642" si="12084">N642/N653</f>
        <v>7.4957638455364309E-2</v>
      </c>
      <c r="BW642" s="133">
        <f t="shared" ref="BW642" si="12085">O642/O653</f>
        <v>4.5609538412247984E-2</v>
      </c>
      <c r="BX642" s="128">
        <f t="shared" ref="BX642" si="12086">P642/P653</f>
        <v>7.5400831953475217E-2</v>
      </c>
      <c r="BY642" s="129">
        <f t="shared" ref="BY642" si="12087">Q642/Q653</f>
        <v>5.1089975591280194E-2</v>
      </c>
      <c r="BZ642" s="130">
        <f t="shared" ref="BZ642" si="12088">R642/R653</f>
        <v>6.2768201323732634E-2</v>
      </c>
      <c r="CA642" s="131">
        <f t="shared" ref="CA642" si="12089">S642/S653</f>
        <v>6.8522974676291967E-2</v>
      </c>
      <c r="CB642" s="128">
        <f t="shared" ref="CB642" si="12090">T642/T653</f>
        <v>0.12484300427028384</v>
      </c>
      <c r="CC642" s="129">
        <f t="shared" ref="CC642" si="12091">U642/U653</f>
        <v>2.3142356767575683E-2</v>
      </c>
      <c r="CD642" s="130">
        <f t="shared" ref="CD642" si="12092">V642/V653</f>
        <v>8.5324743426473892E-2</v>
      </c>
      <c r="CE642" s="131">
        <f t="shared" ref="CE642" si="12093">W642/W653</f>
        <v>4.7442753325106266E-2</v>
      </c>
      <c r="CF642" s="128">
        <f t="shared" ref="CF642" si="12094">X642/X653</f>
        <v>8.4735704294010422E-2</v>
      </c>
      <c r="CG642" s="129">
        <f t="shared" ref="CG642" si="12095">Y642/Y653</f>
        <v>3.8815496511800503E-2</v>
      </c>
      <c r="CH642" s="130">
        <f t="shared" ref="CH642" si="12096">Z642/Z653</f>
        <v>6.1283528894443287E-2</v>
      </c>
      <c r="CI642" s="128">
        <f t="shared" ref="CI642" si="12097">AA642/AA653</f>
        <v>7.3865671956333909E-2</v>
      </c>
      <c r="CJ642" s="134">
        <f t="shared" ref="CJ642" si="12098">AB642/AB653</f>
        <v>7.0256613640035839E-2</v>
      </c>
      <c r="CK642" s="135">
        <f t="shared" ref="CK642" si="12099">AC642/AC653</f>
        <v>6.2372703504909116E-2</v>
      </c>
    </row>
    <row r="643" spans="1:89" x14ac:dyDescent="0.2">
      <c r="A643" s="145" t="s">
        <v>30</v>
      </c>
      <c r="B643" s="189">
        <v>1437</v>
      </c>
      <c r="C643" s="183">
        <v>3468</v>
      </c>
      <c r="D643" s="184">
        <v>1323</v>
      </c>
      <c r="E643" s="185">
        <v>1267</v>
      </c>
      <c r="F643" s="182">
        <v>1573</v>
      </c>
      <c r="G643" s="186">
        <v>2637</v>
      </c>
      <c r="H643" s="184">
        <v>2653</v>
      </c>
      <c r="I643" s="185">
        <v>5214</v>
      </c>
      <c r="J643" s="182">
        <v>1072</v>
      </c>
      <c r="K643" s="183">
        <v>264</v>
      </c>
      <c r="L643" s="184">
        <v>3115</v>
      </c>
      <c r="M643" s="182">
        <v>1025</v>
      </c>
      <c r="N643" s="187">
        <v>4486</v>
      </c>
      <c r="O643" s="190">
        <v>2884</v>
      </c>
      <c r="P643" s="182">
        <v>2301</v>
      </c>
      <c r="Q643" s="183">
        <v>1768</v>
      </c>
      <c r="R643" s="184">
        <v>1910</v>
      </c>
      <c r="S643" s="185">
        <v>2562</v>
      </c>
      <c r="T643" s="182">
        <v>1292</v>
      </c>
      <c r="U643" s="186">
        <v>309</v>
      </c>
      <c r="V643" s="184">
        <v>2990</v>
      </c>
      <c r="W643" s="191">
        <v>1706</v>
      </c>
      <c r="X643" s="182">
        <v>2743</v>
      </c>
      <c r="Y643" s="186">
        <v>769</v>
      </c>
      <c r="Z643" s="184">
        <v>3124</v>
      </c>
      <c r="AA643" s="182">
        <v>5080</v>
      </c>
      <c r="AB643" s="156">
        <f t="shared" si="11743"/>
        <v>30019</v>
      </c>
      <c r="AC643" s="157">
        <f t="shared" si="11744"/>
        <v>28953</v>
      </c>
      <c r="BI643" s="145" t="s">
        <v>30</v>
      </c>
      <c r="BJ643" s="128">
        <f>B643/B653</f>
        <v>5.1929748482220296E-2</v>
      </c>
      <c r="BK643" s="129">
        <f t="shared" ref="BK643" si="12100">C643/C653</f>
        <v>0.11952438393934171</v>
      </c>
      <c r="BL643" s="130">
        <f t="shared" ref="BL643" si="12101">D643/D653</f>
        <v>9.377658066345336E-2</v>
      </c>
      <c r="BM643" s="131">
        <f t="shared" ref="BM643" si="12102">E643/E653</f>
        <v>9.4362106203917481E-2</v>
      </c>
      <c r="BN643" s="128">
        <f t="shared" ref="BN643" si="12103">F643/F653</f>
        <v>5.7965139845966761E-2</v>
      </c>
      <c r="BO643" s="129">
        <f t="shared" ref="BO643" si="12104">G643/G653</f>
        <v>0.10498447328608966</v>
      </c>
      <c r="BP643" s="130">
        <f t="shared" ref="BP643" si="12105">H643/H653</f>
        <v>6.3079556802510817E-2</v>
      </c>
      <c r="BQ643" s="131">
        <f t="shared" ref="BQ643" si="12106">I643/I653</f>
        <v>0.10686616109858578</v>
      </c>
      <c r="BR643" s="128">
        <f t="shared" ref="BR643" si="12107">J643/J653</f>
        <v>0.1761709120788825</v>
      </c>
      <c r="BS643" s="129">
        <f t="shared" ref="BS643" si="12108">K643/K653</f>
        <v>3.9012856509531547E-2</v>
      </c>
      <c r="BT643" s="130">
        <f t="shared" ref="BT643" si="12109">L643/L653</f>
        <v>0.12578743337102244</v>
      </c>
      <c r="BU643" s="128">
        <f t="shared" ref="BU643" si="12110">M643/M653</f>
        <v>4.1975510872681109E-2</v>
      </c>
      <c r="BV643" s="132">
        <f t="shared" ref="BV643" si="12111">N643/N653</f>
        <v>0.1000178364398466</v>
      </c>
      <c r="BW643" s="133">
        <f t="shared" ref="BW643" si="12112">O643/O653</f>
        <v>6.5999954230267527E-2</v>
      </c>
      <c r="BX643" s="128">
        <f t="shared" ref="BX643" si="12113">P643/P653</f>
        <v>9.2928395460603372E-2</v>
      </c>
      <c r="BY643" s="129">
        <f t="shared" ref="BY643" si="12114">Q643/Q653</f>
        <v>7.4404511404763909E-2</v>
      </c>
      <c r="BZ643" s="130">
        <f t="shared" ref="BZ643" si="12115">R643/R653</f>
        <v>6.9459597061604483E-2</v>
      </c>
      <c r="CA643" s="131">
        <f t="shared" ref="CA643" si="12116">S643/S653</f>
        <v>9.7857224704938697E-2</v>
      </c>
      <c r="CB643" s="128">
        <f t="shared" ref="CB643" si="12117">T643/T653</f>
        <v>0.16227078623461441</v>
      </c>
      <c r="CC643" s="129">
        <f t="shared" ref="CC643" si="12118">U643/U653</f>
        <v>3.8653990492869654E-2</v>
      </c>
      <c r="CD643" s="130">
        <f t="shared" ref="CD643" si="12119">V643/V653</f>
        <v>0.11199340774589857</v>
      </c>
      <c r="CE643" s="131">
        <f t="shared" ref="CE643" si="12120">W643/W653</f>
        <v>5.8480734951323186E-2</v>
      </c>
      <c r="CF643" s="128">
        <f t="shared" ref="CF643" si="12121">X643/X653</f>
        <v>0.11627315501674368</v>
      </c>
      <c r="CG643" s="129">
        <f t="shared" ref="CG643" si="12122">Y643/Y653</f>
        <v>5.7072881104349119E-2</v>
      </c>
      <c r="CH643" s="130">
        <f t="shared" ref="CH643" si="12123">Z643/Z653</f>
        <v>7.2299752366405151E-2</v>
      </c>
      <c r="CI643" s="128">
        <f t="shared" ref="CI643" si="12124">AA643/AA653</f>
        <v>0.1070578070009062</v>
      </c>
      <c r="CJ643" s="134">
        <f t="shared" ref="CJ643" si="12125">AB643/AB653</f>
        <v>8.8188721925997735E-2</v>
      </c>
      <c r="CK643" s="135">
        <f t="shared" ref="CK643" si="12126">AC643/AC653</f>
        <v>8.5339865062030784E-2</v>
      </c>
    </row>
    <row r="644" spans="1:89" x14ac:dyDescent="0.2">
      <c r="A644" s="136" t="s">
        <v>31</v>
      </c>
      <c r="B644" s="192">
        <v>1758</v>
      </c>
      <c r="C644" s="176">
        <v>3476</v>
      </c>
      <c r="D644" s="177">
        <v>951</v>
      </c>
      <c r="E644" s="178">
        <v>1249</v>
      </c>
      <c r="F644" s="175">
        <v>1309</v>
      </c>
      <c r="G644" s="179">
        <v>2588</v>
      </c>
      <c r="H644" s="177">
        <v>2733</v>
      </c>
      <c r="I644" s="178">
        <v>5207</v>
      </c>
      <c r="J644" s="175">
        <v>687</v>
      </c>
      <c r="K644" s="176">
        <v>291</v>
      </c>
      <c r="L644" s="177">
        <v>3146</v>
      </c>
      <c r="M644" s="175">
        <v>959</v>
      </c>
      <c r="N644" s="180">
        <v>4359</v>
      </c>
      <c r="O644" s="193">
        <v>2607</v>
      </c>
      <c r="P644" s="175">
        <v>2223</v>
      </c>
      <c r="Q644" s="176">
        <v>1935</v>
      </c>
      <c r="R644" s="177">
        <v>2003</v>
      </c>
      <c r="S644" s="178">
        <v>2592</v>
      </c>
      <c r="T644" s="175">
        <v>1210</v>
      </c>
      <c r="U644" s="179">
        <v>275</v>
      </c>
      <c r="V644" s="177">
        <v>3584</v>
      </c>
      <c r="W644" s="194">
        <v>1731</v>
      </c>
      <c r="X644" s="175">
        <v>2401</v>
      </c>
      <c r="Y644" s="179">
        <v>798</v>
      </c>
      <c r="Z644" s="177">
        <v>2752</v>
      </c>
      <c r="AA644" s="175">
        <v>5197</v>
      </c>
      <c r="AB644" s="156">
        <f t="shared" si="11743"/>
        <v>29116</v>
      </c>
      <c r="AC644" s="157">
        <f t="shared" si="11744"/>
        <v>28905</v>
      </c>
      <c r="BI644" s="136" t="s">
        <v>31</v>
      </c>
      <c r="BJ644" s="128">
        <f>B644/B653</f>
        <v>6.3529921942758028E-2</v>
      </c>
      <c r="BK644" s="129">
        <f t="shared" ref="BK644" si="12127">C644/C653</f>
        <v>0.1198001033947958</v>
      </c>
      <c r="BL644" s="130">
        <f t="shared" ref="BL644" si="12128">D644/D653</f>
        <v>6.7408562517720441E-2</v>
      </c>
      <c r="BM644" s="131">
        <f t="shared" ref="BM644" si="12129">E644/E653</f>
        <v>9.3021523795337749E-2</v>
      </c>
      <c r="BN644" s="128">
        <f t="shared" ref="BN644" si="12130">F644/F653</f>
        <v>4.8236724766923388E-2</v>
      </c>
      <c r="BO644" s="129">
        <f t="shared" ref="BO644" si="12131">G644/G653</f>
        <v>0.10303368102555936</v>
      </c>
      <c r="BP644" s="130">
        <f t="shared" ref="BP644" si="12132">H644/H653</f>
        <v>6.4981691949212994E-2</v>
      </c>
      <c r="BQ644" s="131">
        <f t="shared" ref="BQ644" si="12133">I644/I653</f>
        <v>0.10672268907563025</v>
      </c>
      <c r="BR644" s="128">
        <f t="shared" ref="BR644" si="12134">J644/J653</f>
        <v>0.11290057518488085</v>
      </c>
      <c r="BS644" s="129">
        <f t="shared" ref="BS644" si="12135">K644/K653</f>
        <v>4.3002807743460915E-2</v>
      </c>
      <c r="BT644" s="130">
        <f t="shared" ref="BT644" si="12136">L644/L653</f>
        <v>0.12703925052495557</v>
      </c>
      <c r="BU644" s="128">
        <f t="shared" ref="BU644" si="12137">M644/M653</f>
        <v>3.927269748965969E-2</v>
      </c>
      <c r="BV644" s="132">
        <f t="shared" ref="BV644" si="12138">N644/N653</f>
        <v>9.7186301614197806E-2</v>
      </c>
      <c r="BW644" s="133">
        <f t="shared" ref="BW644" si="12139">O644/O653</f>
        <v>5.9660846282353477E-2</v>
      </c>
      <c r="BX644" s="128">
        <f t="shared" ref="BX644" si="12140">P644/P653</f>
        <v>8.9778280360243934E-2</v>
      </c>
      <c r="BY644" s="129">
        <f t="shared" ref="BY644" si="12141">Q644/Q653</f>
        <v>8.1432539348539681E-2</v>
      </c>
      <c r="BZ644" s="130">
        <f t="shared" ref="BZ644" si="12142">R644/R653</f>
        <v>7.2841661211724487E-2</v>
      </c>
      <c r="CA644" s="131">
        <f t="shared" ref="CA644" si="12143">S644/S653</f>
        <v>9.900309384668271E-2</v>
      </c>
      <c r="CB644" s="128">
        <f t="shared" ref="CB644" si="12144">T644/T653</f>
        <v>0.15197186636523485</v>
      </c>
      <c r="CC644" s="129">
        <f t="shared" ref="CC644" si="12145">U644/U653</f>
        <v>3.4400800600450337E-2</v>
      </c>
      <c r="CD644" s="130">
        <f t="shared" ref="CD644" si="12146">V644/V653</f>
        <v>0.13424226533822758</v>
      </c>
      <c r="CE644" s="131">
        <f t="shared" ref="CE644" si="12147">W644/W653</f>
        <v>5.9337721102426987E-2</v>
      </c>
      <c r="CF644" s="128">
        <f t="shared" ref="CF644" si="12148">X644/X653</f>
        <v>0.10177610105548726</v>
      </c>
      <c r="CG644" s="129">
        <f t="shared" ref="CG644" si="12149">Y644/Y653</f>
        <v>5.9225174409974768E-2</v>
      </c>
      <c r="CH644" s="130">
        <f t="shared" ref="CH644" si="12150">Z644/Z653</f>
        <v>6.3690434863107229E-2</v>
      </c>
      <c r="CI644" s="128">
        <f t="shared" ref="CI644" si="12151">AA644/AA653</f>
        <v>0.10952350846136014</v>
      </c>
      <c r="CJ644" s="134">
        <f t="shared" ref="CJ644" si="12152">AB644/AB653</f>
        <v>8.55359215029598E-2</v>
      </c>
      <c r="CK644" s="135">
        <f t="shared" ref="CK644" si="12153">AC644/AC653</f>
        <v>8.519838357399924E-2</v>
      </c>
    </row>
    <row r="645" spans="1:89" x14ac:dyDescent="0.2">
      <c r="A645" s="145" t="s">
        <v>32</v>
      </c>
      <c r="B645" s="189">
        <v>2004</v>
      </c>
      <c r="C645" s="183">
        <v>3368</v>
      </c>
      <c r="D645" s="184">
        <v>694</v>
      </c>
      <c r="E645" s="185">
        <v>1297</v>
      </c>
      <c r="F645" s="182">
        <v>1269</v>
      </c>
      <c r="G645" s="186">
        <v>2745</v>
      </c>
      <c r="H645" s="184">
        <v>2664</v>
      </c>
      <c r="I645" s="185">
        <v>4808</v>
      </c>
      <c r="J645" s="182">
        <v>493</v>
      </c>
      <c r="K645" s="183">
        <v>234</v>
      </c>
      <c r="L645" s="184">
        <v>2305</v>
      </c>
      <c r="M645" s="182">
        <v>1101</v>
      </c>
      <c r="N645" s="187">
        <v>3432</v>
      </c>
      <c r="O645" s="190">
        <v>2773</v>
      </c>
      <c r="P645" s="182">
        <v>1526</v>
      </c>
      <c r="Q645" s="183">
        <v>1907</v>
      </c>
      <c r="R645" s="184">
        <v>1730</v>
      </c>
      <c r="S645" s="185">
        <v>2040</v>
      </c>
      <c r="T645" s="182">
        <v>656</v>
      </c>
      <c r="U645" s="186">
        <v>322</v>
      </c>
      <c r="V645" s="184">
        <v>3022</v>
      </c>
      <c r="W645" s="191">
        <v>1866</v>
      </c>
      <c r="X645" s="182">
        <v>1530</v>
      </c>
      <c r="Y645" s="186">
        <v>773</v>
      </c>
      <c r="Z645" s="184">
        <v>3080</v>
      </c>
      <c r="AA645" s="182">
        <v>3963</v>
      </c>
      <c r="AB645" s="156">
        <f t="shared" si="11743"/>
        <v>24405</v>
      </c>
      <c r="AC645" s="157">
        <f t="shared" si="11744"/>
        <v>27197</v>
      </c>
      <c r="BI645" s="145" t="s">
        <v>32</v>
      </c>
      <c r="BJ645" s="128">
        <f>B645/B653</f>
        <v>7.2419774501300951E-2</v>
      </c>
      <c r="BK645" s="129">
        <f t="shared" ref="BK645" si="12154">C645/C653</f>
        <v>0.11607789074616577</v>
      </c>
      <c r="BL645" s="130">
        <f t="shared" ref="BL645" si="12155">D645/D653</f>
        <v>4.9191947831017865E-2</v>
      </c>
      <c r="BM645" s="131">
        <f t="shared" ref="BM645" si="12156">E645/E653</f>
        <v>9.6596410218217021E-2</v>
      </c>
      <c r="BN645" s="128">
        <f t="shared" ref="BN645" si="12157">F645/F653</f>
        <v>4.6762722482219847E-2</v>
      </c>
      <c r="BO645" s="129">
        <f t="shared" ref="BO645" si="12158">G645/G653</f>
        <v>0.10928417867664623</v>
      </c>
      <c r="BP645" s="130">
        <f t="shared" ref="BP645" si="12159">H645/H653</f>
        <v>6.334110038518237E-2</v>
      </c>
      <c r="BQ645" s="131">
        <f t="shared" ref="BQ645" si="12160">I645/I653</f>
        <v>9.8544783767165398E-2</v>
      </c>
      <c r="BR645" s="128">
        <f t="shared" ref="BR645" si="12161">J645/J653</f>
        <v>8.1018898931799505E-2</v>
      </c>
      <c r="BS645" s="129">
        <f t="shared" ref="BS645" si="12162">K645/K653</f>
        <v>3.4579577360721148E-2</v>
      </c>
      <c r="BT645" s="130">
        <f t="shared" ref="BT645" si="12163">L645/L653</f>
        <v>9.307866257470522E-2</v>
      </c>
      <c r="BU645" s="128">
        <f t="shared" ref="BU645" si="12164">M645/M653</f>
        <v>4.5087841434948199E-2</v>
      </c>
      <c r="BV645" s="132">
        <f t="shared" ref="BV645" si="12165">N645/N653</f>
        <v>7.6518326941942383E-2</v>
      </c>
      <c r="BW645" s="133">
        <f t="shared" ref="BW645" si="12166">O645/O653</f>
        <v>6.345973407785431E-2</v>
      </c>
      <c r="BX645" s="128">
        <f t="shared" ref="BX645" si="12167">P645/P653</f>
        <v>6.1629174912160252E-2</v>
      </c>
      <c r="BY645" s="129">
        <f t="shared" ref="BY645" si="12168">Q645/Q653</f>
        <v>8.0254187357966494E-2</v>
      </c>
      <c r="BZ645" s="130">
        <f t="shared" ref="BZ645" si="12169">R645/R653</f>
        <v>6.2913666448468977E-2</v>
      </c>
      <c r="CA645" s="131">
        <f t="shared" ref="CA645" si="12170">S645/S653</f>
        <v>7.7919101638592878E-2</v>
      </c>
      <c r="CB645" s="128">
        <f t="shared" ref="CB645" si="12171">T645/T653</f>
        <v>8.2391358955036423E-2</v>
      </c>
      <c r="CC645" s="129">
        <f t="shared" ref="CC645" si="12172">U645/U653</f>
        <v>4.0280210157618214E-2</v>
      </c>
      <c r="CD645" s="130">
        <f t="shared" ref="CD645" si="12173">V645/V653</f>
        <v>0.11319199940070417</v>
      </c>
      <c r="CE645" s="131">
        <f t="shared" ref="CE645" si="12174">W645/W653</f>
        <v>6.3965446318387492E-2</v>
      </c>
      <c r="CF645" s="128">
        <f t="shared" ref="CF645" si="12175">X645/X653</f>
        <v>6.4855241405620781E-2</v>
      </c>
      <c r="CG645" s="129">
        <f t="shared" ref="CG645" si="12176">Y645/Y653</f>
        <v>5.7369749146504376E-2</v>
      </c>
      <c r="CH645" s="130">
        <f t="shared" ref="CH645" si="12177">Z645/Z653</f>
        <v>7.1281445995047335E-2</v>
      </c>
      <c r="CI645" s="128">
        <f t="shared" ref="CI645" si="12178">AA645/AA653</f>
        <v>8.3517734083580958E-2</v>
      </c>
      <c r="CJ645" s="134">
        <f t="shared" ref="CJ645" si="12179">AB645/AB653</f>
        <v>7.1696117745560312E-2</v>
      </c>
      <c r="CK645" s="135">
        <f t="shared" ref="CK645" si="12180">AC645/AC653</f>
        <v>8.0164000624876566E-2</v>
      </c>
    </row>
    <row r="646" spans="1:89" x14ac:dyDescent="0.2">
      <c r="A646" s="136" t="s">
        <v>33</v>
      </c>
      <c r="B646" s="192">
        <v>1512</v>
      </c>
      <c r="C646" s="176">
        <v>1959</v>
      </c>
      <c r="D646" s="177">
        <v>489</v>
      </c>
      <c r="E646" s="178">
        <v>856</v>
      </c>
      <c r="F646" s="175">
        <v>1030</v>
      </c>
      <c r="G646" s="179">
        <v>1969</v>
      </c>
      <c r="H646" s="177">
        <v>2076</v>
      </c>
      <c r="I646" s="178">
        <v>3385</v>
      </c>
      <c r="J646" s="175">
        <v>324</v>
      </c>
      <c r="K646" s="176">
        <v>108</v>
      </c>
      <c r="L646" s="177">
        <v>1567</v>
      </c>
      <c r="M646" s="175">
        <v>1042</v>
      </c>
      <c r="N646" s="180">
        <v>2511</v>
      </c>
      <c r="O646" s="193">
        <v>2322</v>
      </c>
      <c r="P646" s="175">
        <v>978</v>
      </c>
      <c r="Q646" s="176">
        <v>1579</v>
      </c>
      <c r="R646" s="177">
        <v>1345</v>
      </c>
      <c r="S646" s="178">
        <v>1540</v>
      </c>
      <c r="T646" s="175">
        <v>366</v>
      </c>
      <c r="U646" s="179">
        <v>285</v>
      </c>
      <c r="V646" s="177">
        <v>2136</v>
      </c>
      <c r="W646" s="194">
        <v>1591</v>
      </c>
      <c r="X646" s="175">
        <v>1159</v>
      </c>
      <c r="Y646" s="179">
        <v>601</v>
      </c>
      <c r="Z646" s="177">
        <v>2355</v>
      </c>
      <c r="AA646" s="175">
        <v>2474</v>
      </c>
      <c r="AB646" s="156">
        <f t="shared" si="11743"/>
        <v>17848</v>
      </c>
      <c r="AC646" s="157">
        <f t="shared" si="11744"/>
        <v>19711</v>
      </c>
      <c r="BI646" s="136" t="s">
        <v>33</v>
      </c>
      <c r="BJ646" s="128">
        <f>B646/B653</f>
        <v>5.464006938421509E-2</v>
      </c>
      <c r="BK646" s="129">
        <f t="shared" ref="BK646" si="12181">C646/C653</f>
        <v>6.7516801654316727E-2</v>
      </c>
      <c r="BL646" s="130">
        <f t="shared" ref="BL646" si="12182">D646/D653</f>
        <v>3.4661185143181172E-2</v>
      </c>
      <c r="BM646" s="131">
        <f t="shared" ref="BM646" si="12183">E646/E653</f>
        <v>6.3752141208013702E-2</v>
      </c>
      <c r="BN646" s="128">
        <f t="shared" ref="BN646" si="12184">F646/F653</f>
        <v>3.795555883111619E-2</v>
      </c>
      <c r="BO646" s="129">
        <f t="shared" ref="BO646" si="12185">G646/G653</f>
        <v>7.8389999203758262E-2</v>
      </c>
      <c r="BP646" s="130">
        <f t="shared" ref="BP646" si="12186">H646/H653</f>
        <v>4.9360407056921393E-2</v>
      </c>
      <c r="BQ646" s="131">
        <f t="shared" ref="BQ646" si="12187">I646/I653</f>
        <v>6.9378971100635373E-2</v>
      </c>
      <c r="BR646" s="128">
        <f t="shared" ref="BR646" si="12188">J646/J653</f>
        <v>5.3245686113393594E-2</v>
      </c>
      <c r="BS646" s="129">
        <f t="shared" ref="BS646" si="12189">K646/K653</f>
        <v>1.5959804935717452E-2</v>
      </c>
      <c r="BT646" s="130">
        <f t="shared" ref="BT646" si="12190">L646/L653</f>
        <v>6.3277338071393963E-2</v>
      </c>
      <c r="BU646" s="128">
        <f t="shared" ref="BU646" si="12191">M646/M653</f>
        <v>4.2671690077398745E-2</v>
      </c>
      <c r="BV646" s="132">
        <f t="shared" ref="BV646" si="12192">N646/N653</f>
        <v>5.5984125568536519E-2</v>
      </c>
      <c r="BW646" s="133">
        <f t="shared" ref="BW646" si="12193">O646/O653</f>
        <v>5.3138659404535778E-2</v>
      </c>
      <c r="BX646" s="128">
        <f t="shared" ref="BX646" si="12194">P646/P653</f>
        <v>3.9497597027583702E-2</v>
      </c>
      <c r="BY646" s="129">
        <f t="shared" ref="BY646" si="12195">Q646/Q653</f>
        <v>6.6450635468394914E-2</v>
      </c>
      <c r="BZ646" s="130">
        <f t="shared" ref="BZ646" si="12196">R646/R653</f>
        <v>4.8912648192595824E-2</v>
      </c>
      <c r="CA646" s="131">
        <f t="shared" ref="CA646" si="12197">S646/S653</f>
        <v>5.8821282609525995E-2</v>
      </c>
      <c r="CB646" s="128">
        <f t="shared" ref="CB646" si="12198">T646/T653</f>
        <v>4.5968349660889224E-2</v>
      </c>
      <c r="CC646" s="129">
        <f t="shared" ref="CC646" si="12199">U646/U653</f>
        <v>3.5651738804103078E-2</v>
      </c>
      <c r="CD646" s="130">
        <f t="shared" ref="CD646" si="12200">V646/V653</f>
        <v>8.0005992958274028E-2</v>
      </c>
      <c r="CE646" s="131">
        <f t="shared" ref="CE646" si="12201">W646/W653</f>
        <v>5.4538598656245718E-2</v>
      </c>
      <c r="CF646" s="128">
        <f t="shared" ref="CF646" si="12202">X646/X653</f>
        <v>4.9128905090924505E-2</v>
      </c>
      <c r="CG646" s="129">
        <f t="shared" ref="CG646" si="12203">Y646/Y653</f>
        <v>4.4604423333828115E-2</v>
      </c>
      <c r="CH646" s="130">
        <f t="shared" ref="CH646" si="12204">Z646/Z653</f>
        <v>5.4502534194265082E-2</v>
      </c>
      <c r="CI646" s="128">
        <f t="shared" ref="CI646" si="12205">AA646/AA653</f>
        <v>5.2137994984299593E-2</v>
      </c>
      <c r="CJ646" s="134">
        <f t="shared" ref="CJ646" si="12206">AB646/AB653</f>
        <v>5.2433202602858442E-2</v>
      </c>
      <c r="CK646" s="135">
        <f t="shared" ref="CK646" si="12207">AC646/AC653</f>
        <v>5.8098783553956028E-2</v>
      </c>
    </row>
    <row r="647" spans="1:89" x14ac:dyDescent="0.2">
      <c r="A647" s="145" t="s">
        <v>34</v>
      </c>
      <c r="B647" s="189">
        <v>549</v>
      </c>
      <c r="C647" s="183">
        <v>1144</v>
      </c>
      <c r="D647" s="184">
        <v>222</v>
      </c>
      <c r="E647" s="185">
        <v>658</v>
      </c>
      <c r="F647" s="182">
        <v>510</v>
      </c>
      <c r="G647" s="186">
        <v>1494</v>
      </c>
      <c r="H647" s="184">
        <v>1097</v>
      </c>
      <c r="I647" s="185">
        <v>2326</v>
      </c>
      <c r="J647" s="182">
        <v>259</v>
      </c>
      <c r="K647" s="183">
        <v>71</v>
      </c>
      <c r="L647" s="184">
        <v>1029</v>
      </c>
      <c r="M647" s="182">
        <v>707</v>
      </c>
      <c r="N647" s="187">
        <v>2129</v>
      </c>
      <c r="O647" s="190">
        <v>1807</v>
      </c>
      <c r="P647" s="182">
        <v>732</v>
      </c>
      <c r="Q647" s="183">
        <v>1295</v>
      </c>
      <c r="R647" s="184">
        <v>958</v>
      </c>
      <c r="S647" s="185">
        <v>1269</v>
      </c>
      <c r="T647" s="182">
        <v>239</v>
      </c>
      <c r="U647" s="186">
        <v>310</v>
      </c>
      <c r="V647" s="184">
        <v>1569</v>
      </c>
      <c r="W647" s="191">
        <v>1016</v>
      </c>
      <c r="X647" s="182">
        <v>645</v>
      </c>
      <c r="Y647" s="186">
        <v>547</v>
      </c>
      <c r="Z647" s="184">
        <v>1599</v>
      </c>
      <c r="AA647" s="182">
        <v>1868</v>
      </c>
      <c r="AB647" s="156">
        <f t="shared" si="11743"/>
        <v>11537</v>
      </c>
      <c r="AC647" s="157">
        <f t="shared" si="11744"/>
        <v>14512</v>
      </c>
      <c r="BI647" s="145" t="s">
        <v>34</v>
      </c>
      <c r="BJ647" s="128">
        <f>B647/B653</f>
        <v>1.983954900260191E-2</v>
      </c>
      <c r="BK647" s="129">
        <f t="shared" ref="BK647" si="12208">C647/C653</f>
        <v>3.9427882129932791E-2</v>
      </c>
      <c r="BL647" s="130">
        <f t="shared" ref="BL647" si="12209">D647/D653</f>
        <v>1.5735752764388999E-2</v>
      </c>
      <c r="BM647" s="131">
        <f t="shared" ref="BM647" si="12210">E647/E653</f>
        <v>4.9005734713636701E-2</v>
      </c>
      <c r="BN647" s="128">
        <f t="shared" ref="BN647" si="12211">F647/F653</f>
        <v>1.8793529129970152E-2</v>
      </c>
      <c r="BO647" s="129">
        <f t="shared" ref="BO647" si="12212">G647/G653</f>
        <v>5.9479257902699256E-2</v>
      </c>
      <c r="BP647" s="130">
        <f t="shared" ref="BP647" si="12213">H647/H653</f>
        <v>2.6083028199153549E-2</v>
      </c>
      <c r="BQ647" s="131">
        <f t="shared" ref="BQ647" si="12214">I647/I653</f>
        <v>4.767370362779258E-2</v>
      </c>
      <c r="BR647" s="128">
        <f t="shared" ref="BR647" si="12215">J647/J653</f>
        <v>4.2563681183237466E-2</v>
      </c>
      <c r="BS647" s="129">
        <f t="shared" ref="BS647" si="12216">K647/K653</f>
        <v>1.0492093985517955E-2</v>
      </c>
      <c r="BT647" s="130">
        <f t="shared" ref="BT647" si="12217">L647/L653</f>
        <v>4.1552253270877082E-2</v>
      </c>
      <c r="BU647" s="128">
        <f t="shared" ref="BU647" si="12218">M647/M653</f>
        <v>2.8952864572668824E-2</v>
      </c>
      <c r="BV647" s="132">
        <f t="shared" ref="BV647" si="12219">N647/N653</f>
        <v>4.7467225541781857E-2</v>
      </c>
      <c r="BW647" s="133">
        <f t="shared" ref="BW647" si="12220">O647/O653</f>
        <v>4.1352953291988008E-2</v>
      </c>
      <c r="BX647" s="128">
        <f t="shared" ref="BX647" si="12221">P647/P653</f>
        <v>2.9562618634142401E-2</v>
      </c>
      <c r="BY647" s="129">
        <f t="shared" ref="BY647" si="12222">Q647/Q653</f>
        <v>5.4498779564009767E-2</v>
      </c>
      <c r="BZ647" s="130">
        <f t="shared" ref="BZ647" si="12223">R647/R653</f>
        <v>3.4838897374354499E-2</v>
      </c>
      <c r="CA647" s="131">
        <f t="shared" ref="CA647" si="12224">S647/S653</f>
        <v>4.8470264695771745E-2</v>
      </c>
      <c r="CB647" s="128">
        <f t="shared" ref="CB647" si="12225">T647/T653</f>
        <v>3.001758352172821E-2</v>
      </c>
      <c r="CC647" s="129">
        <f t="shared" ref="CC647" si="12226">U647/U653</f>
        <v>3.8779084313234929E-2</v>
      </c>
      <c r="CD647" s="130">
        <f t="shared" ref="CD647" si="12227">V647/V653</f>
        <v>5.8768447074687244E-2</v>
      </c>
      <c r="CE647" s="131">
        <f t="shared" ref="CE647" si="12228">W647/W653</f>
        <v>3.4827917180858356E-2</v>
      </c>
      <c r="CF647" s="128">
        <f t="shared" ref="CF647" si="12229">X647/X653</f>
        <v>2.7340935102369547E-2</v>
      </c>
      <c r="CG647" s="129">
        <f t="shared" ref="CG647" si="12230">Y647/Y653</f>
        <v>4.0596704764732074E-2</v>
      </c>
      <c r="CH647" s="130">
        <f t="shared" ref="CH647" si="12231">Z647/Z653</f>
        <v>3.7006179268208012E-2</v>
      </c>
      <c r="CI647" s="128">
        <f t="shared" ref="CI647" si="12232">AA647/AA653</f>
        <v>3.9366925881435588E-2</v>
      </c>
      <c r="CJ647" s="134">
        <f t="shared" ref="CJ647" si="12233">AB647/AB653</f>
        <v>3.3892977276399477E-2</v>
      </c>
      <c r="CK647" s="135">
        <f t="shared" ref="CK647" si="12234">AC647/AC653</f>
        <v>4.2774569881538729E-2</v>
      </c>
    </row>
    <row r="648" spans="1:89" x14ac:dyDescent="0.2">
      <c r="A648" s="136" t="s">
        <v>35</v>
      </c>
      <c r="B648" s="192">
        <v>0</v>
      </c>
      <c r="C648" s="176">
        <v>540</v>
      </c>
      <c r="D648" s="177">
        <v>0</v>
      </c>
      <c r="E648" s="178">
        <v>367</v>
      </c>
      <c r="F648" s="175">
        <v>22</v>
      </c>
      <c r="G648" s="179">
        <v>842</v>
      </c>
      <c r="H648" s="177">
        <v>136</v>
      </c>
      <c r="I648" s="178">
        <v>984</v>
      </c>
      <c r="J648" s="175">
        <v>60</v>
      </c>
      <c r="K648" s="176">
        <v>48</v>
      </c>
      <c r="L648" s="177">
        <v>575</v>
      </c>
      <c r="M648" s="175">
        <v>108</v>
      </c>
      <c r="N648" s="180">
        <v>509</v>
      </c>
      <c r="O648" s="193">
        <v>332</v>
      </c>
      <c r="P648" s="175">
        <v>109</v>
      </c>
      <c r="Q648" s="176">
        <v>279</v>
      </c>
      <c r="R648" s="177">
        <v>234</v>
      </c>
      <c r="S648" s="178">
        <v>124</v>
      </c>
      <c r="T648" s="175">
        <v>28</v>
      </c>
      <c r="U648" s="179">
        <v>13</v>
      </c>
      <c r="V648" s="177">
        <v>357</v>
      </c>
      <c r="W648" s="194">
        <v>36</v>
      </c>
      <c r="X648" s="175">
        <v>79</v>
      </c>
      <c r="Y648" s="179">
        <v>19</v>
      </c>
      <c r="Z648" s="177">
        <v>83</v>
      </c>
      <c r="AA648" s="175">
        <v>111</v>
      </c>
      <c r="AB648" s="156">
        <f t="shared" si="11743"/>
        <v>2192</v>
      </c>
      <c r="AC648" s="157">
        <f t="shared" si="11744"/>
        <v>3803</v>
      </c>
      <c r="BI648" s="136" t="s">
        <v>35</v>
      </c>
      <c r="BJ648" s="128">
        <f>B648/B653</f>
        <v>0</v>
      </c>
      <c r="BK648" s="129">
        <f t="shared" ref="BK648" si="12235">C648/C653</f>
        <v>1.8611063243150094E-2</v>
      </c>
      <c r="BL648" s="130">
        <f t="shared" ref="BL648" si="12236">D648/D653</f>
        <v>0</v>
      </c>
      <c r="BM648" s="131">
        <f t="shared" ref="BM648" si="12237">E648/E653</f>
        <v>2.7332985774931109E-2</v>
      </c>
      <c r="BN648" s="128">
        <f t="shared" ref="BN648" si="12238">F648/F653</f>
        <v>8.107012565869477E-4</v>
      </c>
      <c r="BO648" s="129">
        <f t="shared" ref="BO648" si="12239">G648/G653</f>
        <v>3.3521777211561431E-2</v>
      </c>
      <c r="BP648" s="130">
        <f t="shared" ref="BP648" si="12240">H648/H653</f>
        <v>3.2336297493936943E-3</v>
      </c>
      <c r="BQ648" s="131">
        <f t="shared" ref="BQ648" si="12241">I648/I653</f>
        <v>2.0168067226890758E-2</v>
      </c>
      <c r="BR648" s="128">
        <f t="shared" ref="BR648" si="12242">J648/J653</f>
        <v>9.8603122432210349E-3</v>
      </c>
      <c r="BS648" s="129">
        <f t="shared" ref="BS648" si="12243">K648/K653</f>
        <v>7.0932466380966451E-3</v>
      </c>
      <c r="BT648" s="130">
        <f t="shared" ref="BT648" si="12244">L648/L653</f>
        <v>2.321918914553384E-2</v>
      </c>
      <c r="BU648" s="128">
        <f t="shared" ref="BU648" si="12245">M648/M653</f>
        <v>4.4227855358532292E-3</v>
      </c>
      <c r="BV648" s="132">
        <f t="shared" ref="BV648" si="12246">N648/N653</f>
        <v>1.134843485240346E-2</v>
      </c>
      <c r="BW648" s="133">
        <f t="shared" ref="BW648" si="12247">O648/O653</f>
        <v>7.5977755910016705E-3</v>
      </c>
      <c r="BX648" s="128">
        <f t="shared" ref="BX648" si="12248">P648/P653</f>
        <v>4.4020839222971607E-3</v>
      </c>
      <c r="BY648" s="129">
        <f t="shared" ref="BY648" si="12249">Q648/Q653</f>
        <v>1.1741435906068513E-2</v>
      </c>
      <c r="BZ648" s="130">
        <f t="shared" ref="BZ648" si="12250">R648/R653</f>
        <v>8.5097097970761506E-3</v>
      </c>
      <c r="CA648" s="131">
        <f t="shared" ref="CA648" si="12251">S648/S653</f>
        <v>4.7362591192085862E-3</v>
      </c>
      <c r="CB648" s="128">
        <f t="shared" ref="CB648" si="12252">T648/T653</f>
        <v>3.5167043456417984E-3</v>
      </c>
      <c r="CC648" s="129">
        <f t="shared" ref="CC648" si="12253">U648/U653</f>
        <v>1.6262196647485615E-3</v>
      </c>
      <c r="CD648" s="130">
        <f t="shared" ref="CD648" si="12254">V648/V653</f>
        <v>1.3371788148925014E-2</v>
      </c>
      <c r="CE648" s="131">
        <f t="shared" ref="CE648" si="12255">W648/W653</f>
        <v>1.2340600575894694E-3</v>
      </c>
      <c r="CF648" s="128">
        <f t="shared" ref="CF648" si="12256">X648/X653</f>
        <v>3.3487346869568902E-3</v>
      </c>
      <c r="CG648" s="129">
        <f t="shared" ref="CG648" si="12257">Y648/Y653</f>
        <v>1.4101232002374944E-3</v>
      </c>
      <c r="CH648" s="130">
        <f t="shared" ref="CH648" si="12258">Z648/Z653</f>
        <v>1.9208961096067948E-3</v>
      </c>
      <c r="CI648" s="128">
        <f t="shared" ref="CI648" si="12259">AA648/AA653</f>
        <v>2.3392552317127143E-3</v>
      </c>
      <c r="CJ648" s="134">
        <f t="shared" ref="CJ648" si="12260">AB648/AB653</f>
        <v>6.4395775496114806E-3</v>
      </c>
      <c r="CK648" s="135">
        <f t="shared" ref="CK648" si="12261">AC648/AC653</f>
        <v>1.120946039549971E-2</v>
      </c>
    </row>
    <row r="649" spans="1:89" x14ac:dyDescent="0.2">
      <c r="A649" s="145" t="s">
        <v>36</v>
      </c>
      <c r="B649" s="189">
        <v>0</v>
      </c>
      <c r="C649" s="183">
        <v>0</v>
      </c>
      <c r="D649" s="184">
        <v>0</v>
      </c>
      <c r="E649" s="185">
        <v>0</v>
      </c>
      <c r="F649" s="182">
        <v>0</v>
      </c>
      <c r="G649" s="186">
        <v>0</v>
      </c>
      <c r="H649" s="184">
        <v>0</v>
      </c>
      <c r="I649" s="185">
        <v>0</v>
      </c>
      <c r="J649" s="182">
        <v>0</v>
      </c>
      <c r="K649" s="186">
        <v>0</v>
      </c>
      <c r="L649" s="184">
        <v>0</v>
      </c>
      <c r="M649" s="182">
        <v>0</v>
      </c>
      <c r="N649" s="187">
        <v>0</v>
      </c>
      <c r="O649" s="190">
        <v>0</v>
      </c>
      <c r="P649" s="182">
        <v>0</v>
      </c>
      <c r="Q649" s="186">
        <v>0</v>
      </c>
      <c r="R649" s="184">
        <v>0</v>
      </c>
      <c r="S649" s="185">
        <v>0</v>
      </c>
      <c r="T649" s="182">
        <v>0</v>
      </c>
      <c r="U649" s="186">
        <v>0</v>
      </c>
      <c r="V649" s="184">
        <v>0</v>
      </c>
      <c r="W649" s="185">
        <v>0</v>
      </c>
      <c r="X649" s="182">
        <v>0</v>
      </c>
      <c r="Y649" s="186">
        <v>0</v>
      </c>
      <c r="Z649" s="184">
        <v>0</v>
      </c>
      <c r="AA649" s="182">
        <v>0</v>
      </c>
      <c r="AB649" s="156">
        <f t="shared" si="11743"/>
        <v>0</v>
      </c>
      <c r="AC649" s="157">
        <f t="shared" si="11744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58">
        <v>0</v>
      </c>
      <c r="AC650" s="159">
        <f t="shared" ref="AC650:AC652" si="12289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0">C650/C653</f>
        <v>0</v>
      </c>
      <c r="BL650" s="130">
        <f t="shared" ref="BL650" si="12291">D650/D653</f>
        <v>0</v>
      </c>
      <c r="BM650" s="131">
        <f t="shared" ref="BM650" si="12292">E650/E653</f>
        <v>0</v>
      </c>
      <c r="BN650" s="128">
        <f t="shared" ref="BN650" si="12293">F650/F653</f>
        <v>0</v>
      </c>
      <c r="BO650" s="129">
        <f t="shared" ref="BO650" si="12294">G650/G653</f>
        <v>0</v>
      </c>
      <c r="BP650" s="130">
        <f t="shared" ref="BP650" si="12295">H650/H653</f>
        <v>0</v>
      </c>
      <c r="BQ650" s="131">
        <f t="shared" ref="BQ650" si="12296">I650/I653</f>
        <v>0</v>
      </c>
      <c r="BR650" s="128">
        <f t="shared" ref="BR650" si="12297">J650/J653</f>
        <v>0</v>
      </c>
      <c r="BS650" s="129">
        <f t="shared" ref="BS650" si="12298">K650/K653</f>
        <v>0</v>
      </c>
      <c r="BT650" s="130">
        <f t="shared" ref="BT650" si="12299">L650/L653</f>
        <v>0</v>
      </c>
      <c r="BU650" s="128">
        <f t="shared" ref="BU650" si="12300">M650/M653</f>
        <v>0</v>
      </c>
      <c r="BV650" s="132">
        <f t="shared" ref="BV650" si="12301">N650/N653</f>
        <v>0</v>
      </c>
      <c r="BW650" s="133">
        <f t="shared" ref="BW650" si="12302">O650/O653</f>
        <v>0</v>
      </c>
      <c r="BX650" s="128">
        <f t="shared" ref="BX650" si="12303">P650/P653</f>
        <v>0</v>
      </c>
      <c r="BY650" s="129">
        <f t="shared" ref="BY650" si="12304">Q650/Q653</f>
        <v>0</v>
      </c>
      <c r="BZ650" s="130">
        <f t="shared" ref="BZ650" si="12305">R650/R653</f>
        <v>0</v>
      </c>
      <c r="CA650" s="131">
        <f t="shared" ref="CA650" si="12306">S650/S653</f>
        <v>0</v>
      </c>
      <c r="CB650" s="128">
        <f t="shared" ref="CB650" si="12307">T650/T653</f>
        <v>0</v>
      </c>
      <c r="CC650" s="129">
        <f t="shared" ref="CC650" si="12308">U650/U653</f>
        <v>0</v>
      </c>
      <c r="CD650" s="130">
        <f t="shared" ref="CD650" si="12309">V650/V653</f>
        <v>0</v>
      </c>
      <c r="CE650" s="131">
        <f t="shared" ref="CE650" si="12310">W650/W653</f>
        <v>0</v>
      </c>
      <c r="CF650" s="128">
        <f t="shared" ref="CF650" si="12311">X650/X653</f>
        <v>0</v>
      </c>
      <c r="CG650" s="129">
        <f t="shared" ref="CG650" si="12312">Y650/Y653</f>
        <v>0</v>
      </c>
      <c r="CH650" s="130">
        <f t="shared" ref="CH650" si="12313">Z650/Z653</f>
        <v>0</v>
      </c>
      <c r="CI650" s="128">
        <f t="shared" ref="CI650" si="12314">AA650/AA653</f>
        <v>0</v>
      </c>
      <c r="CJ650" s="134">
        <f t="shared" ref="CJ650" si="12315">AB650/AB653</f>
        <v>0</v>
      </c>
      <c r="CK650" s="135">
        <f t="shared" ref="CK650" si="12316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7">SUM(B651,D651,F651,H651,J651,L651,N651,P651,R651,T651,V651,X651,Z651)</f>
        <v>0</v>
      </c>
      <c r="AC651" s="159">
        <f t="shared" si="12289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58">
        <f t="shared" si="12317"/>
        <v>0</v>
      </c>
      <c r="AC652" s="159">
        <f t="shared" si="12289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4.25" thickTop="1" thickBot="1" x14ac:dyDescent="0.25">
      <c r="A653" s="229" t="s">
        <v>13</v>
      </c>
      <c r="B653" s="20">
        <f>SUM(B630:B652)</f>
        <v>27672</v>
      </c>
      <c r="C653" s="21">
        <f t="shared" ref="C653:AA653" si="12372">SUM(C630:C652)</f>
        <v>29015</v>
      </c>
      <c r="D653" s="20">
        <f t="shared" si="12372"/>
        <v>14108</v>
      </c>
      <c r="E653" s="21">
        <f t="shared" si="12372"/>
        <v>13427</v>
      </c>
      <c r="F653" s="20">
        <f t="shared" si="12372"/>
        <v>27137</v>
      </c>
      <c r="G653" s="21">
        <f t="shared" si="12372"/>
        <v>25118</v>
      </c>
      <c r="H653" s="20">
        <f t="shared" si="12372"/>
        <v>42058</v>
      </c>
      <c r="I653" s="21">
        <f t="shared" si="12372"/>
        <v>48790</v>
      </c>
      <c r="J653" s="20">
        <f t="shared" si="12372"/>
        <v>6085</v>
      </c>
      <c r="K653" s="21">
        <f t="shared" si="12372"/>
        <v>6767</v>
      </c>
      <c r="L653" s="20">
        <f t="shared" si="12372"/>
        <v>24764</v>
      </c>
      <c r="M653" s="21">
        <f t="shared" si="12372"/>
        <v>24419</v>
      </c>
      <c r="N653" s="20">
        <f t="shared" si="12372"/>
        <v>44852</v>
      </c>
      <c r="O653" s="21">
        <f t="shared" si="12372"/>
        <v>43697</v>
      </c>
      <c r="P653" s="20">
        <f t="shared" si="12372"/>
        <v>24761</v>
      </c>
      <c r="Q653" s="21">
        <f t="shared" si="12372"/>
        <v>23762</v>
      </c>
      <c r="R653" s="20">
        <f t="shared" si="12372"/>
        <v>27498</v>
      </c>
      <c r="S653" s="21">
        <f t="shared" si="12372"/>
        <v>26181</v>
      </c>
      <c r="T653" s="20">
        <f t="shared" si="12372"/>
        <v>7962</v>
      </c>
      <c r="U653" s="21">
        <f t="shared" si="12372"/>
        <v>7994</v>
      </c>
      <c r="V653" s="20">
        <f t="shared" si="12372"/>
        <v>26698</v>
      </c>
      <c r="W653" s="21">
        <f t="shared" si="12372"/>
        <v>29172</v>
      </c>
      <c r="X653" s="20">
        <f t="shared" si="12372"/>
        <v>23591</v>
      </c>
      <c r="Y653" s="21">
        <f t="shared" si="12372"/>
        <v>13474</v>
      </c>
      <c r="Z653" s="20">
        <f t="shared" si="12372"/>
        <v>43209</v>
      </c>
      <c r="AA653" s="21">
        <f t="shared" si="12372"/>
        <v>47451</v>
      </c>
      <c r="AB653" s="160">
        <f t="shared" ref="AB653:AC653" si="12373">SUM(AB629:AB652)</f>
        <v>340395</v>
      </c>
      <c r="AC653" s="161">
        <f t="shared" si="12373"/>
        <v>339267</v>
      </c>
      <c r="BI653" s="229" t="s">
        <v>13</v>
      </c>
      <c r="BJ653" s="154">
        <f>SUM(BJ629:BJ652)</f>
        <v>1</v>
      </c>
      <c r="BK653" s="155">
        <f t="shared" ref="BK653:CK653" si="12374">SUM(BK629:BK652)</f>
        <v>0.99999999999999989</v>
      </c>
      <c r="BL653" s="154">
        <f t="shared" si="12374"/>
        <v>1</v>
      </c>
      <c r="BM653" s="155">
        <f t="shared" si="12374"/>
        <v>1.0000000000000002</v>
      </c>
      <c r="BN653" s="154">
        <f t="shared" si="12374"/>
        <v>0.99999999999999989</v>
      </c>
      <c r="BO653" s="155">
        <f t="shared" si="12374"/>
        <v>0.99999999999999989</v>
      </c>
      <c r="BP653" s="154">
        <f t="shared" si="12374"/>
        <v>1</v>
      </c>
      <c r="BQ653" s="155">
        <f t="shared" si="12374"/>
        <v>1</v>
      </c>
      <c r="BR653" s="154">
        <f t="shared" si="12374"/>
        <v>1</v>
      </c>
      <c r="BS653" s="155">
        <f t="shared" si="12374"/>
        <v>1.0000000000000002</v>
      </c>
      <c r="BT653" s="154">
        <f t="shared" si="12374"/>
        <v>1</v>
      </c>
      <c r="BU653" s="155">
        <f t="shared" si="12374"/>
        <v>1</v>
      </c>
      <c r="BV653" s="154">
        <f t="shared" si="12374"/>
        <v>1</v>
      </c>
      <c r="BW653" s="155">
        <f t="shared" si="12374"/>
        <v>1</v>
      </c>
      <c r="BX653" s="154">
        <f t="shared" si="12374"/>
        <v>1</v>
      </c>
      <c r="BY653" s="155">
        <f t="shared" si="12374"/>
        <v>0.99999999999999989</v>
      </c>
      <c r="BZ653" s="154">
        <f t="shared" si="12374"/>
        <v>0.99999999999999989</v>
      </c>
      <c r="CA653" s="155">
        <f t="shared" si="12374"/>
        <v>1</v>
      </c>
      <c r="CB653" s="154">
        <f t="shared" si="12374"/>
        <v>1.0000000000000002</v>
      </c>
      <c r="CC653" s="155">
        <f t="shared" si="12374"/>
        <v>1.0000000000000002</v>
      </c>
      <c r="CD653" s="154">
        <f t="shared" si="12374"/>
        <v>0.99999999999999989</v>
      </c>
      <c r="CE653" s="155">
        <f t="shared" si="12374"/>
        <v>0.99999999999999989</v>
      </c>
      <c r="CF653" s="154">
        <f t="shared" si="12374"/>
        <v>1</v>
      </c>
      <c r="CG653" s="155">
        <f t="shared" si="12374"/>
        <v>1.0000000000000002</v>
      </c>
      <c r="CH653" s="154">
        <f t="shared" si="12374"/>
        <v>1.0000000000000002</v>
      </c>
      <c r="CI653" s="155">
        <f t="shared" si="12374"/>
        <v>1</v>
      </c>
      <c r="CJ653" s="154">
        <f t="shared" si="12374"/>
        <v>0.99999999999999989</v>
      </c>
      <c r="CK653" s="155">
        <f t="shared" si="12374"/>
        <v>0.99999999999999989</v>
      </c>
    </row>
    <row r="654" spans="1:89" ht="13.5" thickTop="1" x14ac:dyDescent="0.2">
      <c r="A654" s="173"/>
    </row>
    <row r="656" spans="1:89" x14ac:dyDescent="0.2">
      <c r="A656" s="303">
        <f>+A625+1</f>
        <v>44856</v>
      </c>
      <c r="B656" s="303"/>
      <c r="C656" s="303"/>
      <c r="D656" s="303"/>
      <c r="BI656" s="308">
        <f>+BI594+2</f>
        <v>44856</v>
      </c>
      <c r="BJ656" s="308"/>
      <c r="BK656" s="308"/>
      <c r="BL656" s="308"/>
    </row>
    <row r="657" spans="1:89" ht="13.5" thickBot="1" x14ac:dyDescent="0.25">
      <c r="AE657" s="232" t="s">
        <v>84</v>
      </c>
    </row>
    <row r="658" spans="1:89" ht="14.25" thickTop="1" thickBot="1" x14ac:dyDescent="0.25">
      <c r="A658" s="299" t="s">
        <v>0</v>
      </c>
      <c r="B658" s="301" t="s">
        <v>1</v>
      </c>
      <c r="C658" s="302"/>
      <c r="D658" s="301" t="s">
        <v>2</v>
      </c>
      <c r="E658" s="302"/>
      <c r="F658" s="301" t="s">
        <v>3</v>
      </c>
      <c r="G658" s="302"/>
      <c r="H658" s="301" t="s">
        <v>4</v>
      </c>
      <c r="I658" s="302"/>
      <c r="J658" s="301" t="s">
        <v>5</v>
      </c>
      <c r="K658" s="302"/>
      <c r="L658" s="301" t="s">
        <v>6</v>
      </c>
      <c r="M658" s="302"/>
      <c r="N658" s="301" t="s">
        <v>7</v>
      </c>
      <c r="O658" s="302"/>
      <c r="P658" s="301" t="s">
        <v>8</v>
      </c>
      <c r="Q658" s="302"/>
      <c r="R658" s="301" t="s">
        <v>9</v>
      </c>
      <c r="S658" s="302"/>
      <c r="T658" s="301" t="s">
        <v>10</v>
      </c>
      <c r="U658" s="302"/>
      <c r="V658" s="301" t="s">
        <v>11</v>
      </c>
      <c r="W658" s="302"/>
      <c r="X658" s="301" t="s">
        <v>12</v>
      </c>
      <c r="Y658" s="302"/>
      <c r="Z658" s="304" t="s">
        <v>40</v>
      </c>
      <c r="AA658" s="305"/>
      <c r="AB658" s="306" t="s">
        <v>41</v>
      </c>
      <c r="AC658" s="307"/>
      <c r="AE658" s="299" t="s">
        <v>0</v>
      </c>
      <c r="AF658" s="301" t="s">
        <v>1</v>
      </c>
      <c r="AG658" s="302"/>
      <c r="AH658" s="301" t="s">
        <v>2</v>
      </c>
      <c r="AI658" s="302"/>
      <c r="AJ658" s="301" t="s">
        <v>3</v>
      </c>
      <c r="AK658" s="302"/>
      <c r="AL658" s="301" t="s">
        <v>4</v>
      </c>
      <c r="AM658" s="302"/>
      <c r="AN658" s="301" t="s">
        <v>5</v>
      </c>
      <c r="AO658" s="302"/>
      <c r="AP658" s="301" t="s">
        <v>6</v>
      </c>
      <c r="AQ658" s="302"/>
      <c r="AR658" s="301" t="s">
        <v>7</v>
      </c>
      <c r="AS658" s="302"/>
      <c r="AT658" s="301" t="s">
        <v>8</v>
      </c>
      <c r="AU658" s="302"/>
      <c r="AV658" s="301" t="s">
        <v>9</v>
      </c>
      <c r="AW658" s="302"/>
      <c r="AX658" s="301" t="s">
        <v>10</v>
      </c>
      <c r="AY658" s="302"/>
      <c r="AZ658" s="301" t="s">
        <v>11</v>
      </c>
      <c r="BA658" s="302"/>
      <c r="BB658" s="301" t="s">
        <v>12</v>
      </c>
      <c r="BC658" s="302"/>
      <c r="BD658" s="304" t="s">
        <v>40</v>
      </c>
      <c r="BE658" s="305"/>
      <c r="BF658" s="306" t="s">
        <v>41</v>
      </c>
      <c r="BG658" s="307"/>
      <c r="BI658" s="299" t="s">
        <v>0</v>
      </c>
      <c r="BJ658" s="301" t="s">
        <v>1</v>
      </c>
      <c r="BK658" s="302"/>
      <c r="BL658" s="301" t="s">
        <v>2</v>
      </c>
      <c r="BM658" s="302"/>
      <c r="BN658" s="301" t="s">
        <v>3</v>
      </c>
      <c r="BO658" s="302"/>
      <c r="BP658" s="301" t="s">
        <v>4</v>
      </c>
      <c r="BQ658" s="302"/>
      <c r="BR658" s="301" t="s">
        <v>5</v>
      </c>
      <c r="BS658" s="302"/>
      <c r="BT658" s="301" t="s">
        <v>6</v>
      </c>
      <c r="BU658" s="302"/>
      <c r="BV658" s="301" t="s">
        <v>7</v>
      </c>
      <c r="BW658" s="302"/>
      <c r="BX658" s="301" t="s">
        <v>8</v>
      </c>
      <c r="BY658" s="302"/>
      <c r="BZ658" s="301" t="s">
        <v>9</v>
      </c>
      <c r="CA658" s="302"/>
      <c r="CB658" s="301" t="s">
        <v>10</v>
      </c>
      <c r="CC658" s="302"/>
      <c r="CD658" s="301" t="s">
        <v>11</v>
      </c>
      <c r="CE658" s="302"/>
      <c r="CF658" s="301" t="s">
        <v>12</v>
      </c>
      <c r="CG658" s="302"/>
      <c r="CH658" s="304" t="s">
        <v>40</v>
      </c>
      <c r="CI658" s="305"/>
      <c r="CJ658" s="301" t="s">
        <v>41</v>
      </c>
      <c r="CK658" s="302"/>
    </row>
    <row r="659" spans="1:89" ht="15" thickTop="1" thickBot="1" x14ac:dyDescent="0.3">
      <c r="A659" s="300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0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0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1198</v>
      </c>
      <c r="AG660" s="172">
        <f t="shared" ref="AG660:AV662" si="12375">SUMIF($A$9:$A$32,$AE660,C$660:C$683)</f>
        <v>1127</v>
      </c>
      <c r="AH660" s="126">
        <f t="shared" si="12375"/>
        <v>725</v>
      </c>
      <c r="AI660" s="166">
        <f t="shared" si="12375"/>
        <v>558</v>
      </c>
      <c r="AJ660" s="125">
        <f t="shared" si="12375"/>
        <v>1596</v>
      </c>
      <c r="AK660" s="127">
        <f t="shared" si="12375"/>
        <v>1280</v>
      </c>
      <c r="AL660" s="126">
        <f t="shared" si="12375"/>
        <v>2271</v>
      </c>
      <c r="AM660" s="166">
        <f t="shared" si="12375"/>
        <v>2021</v>
      </c>
      <c r="AN660" s="125">
        <f t="shared" si="12375"/>
        <v>114</v>
      </c>
      <c r="AO660" s="127">
        <f t="shared" si="12375"/>
        <v>443</v>
      </c>
      <c r="AP660" s="126">
        <f t="shared" si="12375"/>
        <v>859</v>
      </c>
      <c r="AQ660" s="125">
        <f t="shared" si="12375"/>
        <v>1277</v>
      </c>
      <c r="AR660" s="165">
        <f t="shared" si="12375"/>
        <v>2209</v>
      </c>
      <c r="AS660" s="167">
        <f t="shared" si="12375"/>
        <v>2463</v>
      </c>
      <c r="AT660" s="125">
        <f t="shared" si="12375"/>
        <v>1270</v>
      </c>
      <c r="AU660" s="127">
        <f t="shared" si="12375"/>
        <v>1191</v>
      </c>
      <c r="AV660" s="126">
        <f t="shared" si="12375"/>
        <v>1591</v>
      </c>
      <c r="AW660" s="166">
        <f t="shared" ref="AW660:BE662" si="12376">SUMIF($A$9:$A$32,$AE660,S$660:S$683)</f>
        <v>1207</v>
      </c>
      <c r="AX660" s="125">
        <f t="shared" si="12376"/>
        <v>309</v>
      </c>
      <c r="AY660" s="127">
        <f t="shared" si="12376"/>
        <v>528</v>
      </c>
      <c r="AZ660" s="126">
        <f t="shared" si="12376"/>
        <v>922</v>
      </c>
      <c r="BA660" s="166">
        <f t="shared" si="12376"/>
        <v>1319</v>
      </c>
      <c r="BB660" s="125">
        <f t="shared" si="12376"/>
        <v>1242</v>
      </c>
      <c r="BC660" s="127">
        <f t="shared" si="12376"/>
        <v>834</v>
      </c>
      <c r="BD660" s="170">
        <f t="shared" si="12376"/>
        <v>1971</v>
      </c>
      <c r="BE660" s="171">
        <f t="shared" si="12376"/>
        <v>2085</v>
      </c>
      <c r="BF660" s="156">
        <f>AF660+AH660+AJ660+AL660+AN660+AP660+AR660+AT660+AV660+AX660+AZ660+BB660+BD660</f>
        <v>16277</v>
      </c>
      <c r="BG660" s="157">
        <f>AG660+AI660+AK660+AM660+AO660+AQ660+AS660+AU660+AW660+AY660+BA660+BC660+BE660</f>
        <v>16333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2">
      <c r="A661" s="136" t="s">
        <v>17</v>
      </c>
      <c r="B661" s="175">
        <v>146</v>
      </c>
      <c r="C661" s="176">
        <v>0</v>
      </c>
      <c r="D661" s="177">
        <v>160</v>
      </c>
      <c r="E661" s="178">
        <v>0</v>
      </c>
      <c r="F661" s="175">
        <v>409</v>
      </c>
      <c r="G661" s="179">
        <v>6</v>
      </c>
      <c r="H661" s="177">
        <v>320</v>
      </c>
      <c r="I661" s="178">
        <v>36</v>
      </c>
      <c r="J661" s="175">
        <v>2</v>
      </c>
      <c r="K661" s="179">
        <v>20</v>
      </c>
      <c r="L661" s="177">
        <v>57</v>
      </c>
      <c r="M661" s="175">
        <v>36</v>
      </c>
      <c r="N661" s="180">
        <v>208</v>
      </c>
      <c r="O661" s="181">
        <v>136</v>
      </c>
      <c r="P661" s="175">
        <v>56</v>
      </c>
      <c r="Q661" s="179">
        <v>57</v>
      </c>
      <c r="R661" s="177">
        <v>26</v>
      </c>
      <c r="S661" s="178">
        <v>64</v>
      </c>
      <c r="T661" s="175">
        <v>2</v>
      </c>
      <c r="U661" s="179">
        <v>9</v>
      </c>
      <c r="V661" s="177">
        <v>9</v>
      </c>
      <c r="W661" s="178">
        <v>0</v>
      </c>
      <c r="X661" s="175">
        <v>7</v>
      </c>
      <c r="Y661" s="179">
        <v>0</v>
      </c>
      <c r="Z661" s="177">
        <v>0</v>
      </c>
      <c r="AA661" s="175">
        <v>0</v>
      </c>
      <c r="AB661" s="156">
        <f t="shared" ref="AB661:AB680" si="12404">B661+D661+F661+H661+J661+L661+N661+P661+R661+T661+V661+X661+Z661</f>
        <v>1402</v>
      </c>
      <c r="AC661" s="157">
        <f t="shared" ref="AC661:AC680" si="12405">C661+E661+G661+I661+K661+M661+O661+Q661+S661+U661+W661+Y661+AA661</f>
        <v>364</v>
      </c>
      <c r="AE661" s="237" t="str">
        <f>$AE$10</f>
        <v>08:00 - 08:59</v>
      </c>
      <c r="AF661" s="125">
        <f>SUMIF($A$9:$A$32,$AE661,B$660:B$683)</f>
        <v>1111</v>
      </c>
      <c r="AG661" s="176">
        <f t="shared" si="12375"/>
        <v>1066</v>
      </c>
      <c r="AH661" s="177">
        <f t="shared" si="12375"/>
        <v>608</v>
      </c>
      <c r="AI661" s="178">
        <f t="shared" si="12375"/>
        <v>531</v>
      </c>
      <c r="AJ661" s="238">
        <f t="shared" si="12375"/>
        <v>1535</v>
      </c>
      <c r="AK661" s="179">
        <f t="shared" si="12375"/>
        <v>1047</v>
      </c>
      <c r="AL661" s="177">
        <f t="shared" si="12375"/>
        <v>2282</v>
      </c>
      <c r="AM661" s="178">
        <f t="shared" si="12375"/>
        <v>2033</v>
      </c>
      <c r="AN661" s="238">
        <f t="shared" si="12375"/>
        <v>138</v>
      </c>
      <c r="AO661" s="179">
        <f t="shared" si="12375"/>
        <v>448</v>
      </c>
      <c r="AP661" s="177">
        <f t="shared" si="12375"/>
        <v>746</v>
      </c>
      <c r="AQ661" s="238">
        <f t="shared" si="12375"/>
        <v>1362</v>
      </c>
      <c r="AR661" s="180">
        <f t="shared" si="12375"/>
        <v>2055</v>
      </c>
      <c r="AS661" s="181">
        <f t="shared" si="12375"/>
        <v>2245</v>
      </c>
      <c r="AT661" s="238">
        <f t="shared" si="12375"/>
        <v>1194</v>
      </c>
      <c r="AU661" s="179">
        <f t="shared" si="12375"/>
        <v>949</v>
      </c>
      <c r="AV661" s="177">
        <f t="shared" si="12375"/>
        <v>1733</v>
      </c>
      <c r="AW661" s="178">
        <f t="shared" si="12376"/>
        <v>1124</v>
      </c>
      <c r="AX661" s="238">
        <f t="shared" si="12376"/>
        <v>205</v>
      </c>
      <c r="AY661" s="179">
        <f t="shared" si="12376"/>
        <v>359</v>
      </c>
      <c r="AZ661" s="177">
        <f t="shared" si="12376"/>
        <v>828</v>
      </c>
      <c r="BA661" s="178">
        <f t="shared" si="12376"/>
        <v>1374</v>
      </c>
      <c r="BB661" s="238">
        <f t="shared" si="12376"/>
        <v>972</v>
      </c>
      <c r="BC661" s="179">
        <f t="shared" si="12376"/>
        <v>746</v>
      </c>
      <c r="BD661" s="177">
        <f t="shared" si="12376"/>
        <v>2030</v>
      </c>
      <c r="BE661" s="238">
        <f t="shared" si="12376"/>
        <v>2034</v>
      </c>
      <c r="BF661" s="158">
        <f>SUM(AF661,AH661,AJ661,AL661,AN661,AP661,AR661,AT661,AV661,AX661,AZ661,BB661,BD661)</f>
        <v>15437</v>
      </c>
      <c r="BG661" s="159">
        <f>SUM(AG661,AI661,AK661,AM661,AO661,AQ661,AS661,AU661,AW661,AY661,BA661,BC661,BE661)</f>
        <v>15318</v>
      </c>
      <c r="BI661" s="136" t="s">
        <v>17</v>
      </c>
      <c r="BJ661" s="128">
        <f>B661/B684</f>
        <v>7.1421583015360531E-3</v>
      </c>
      <c r="BK661" s="129">
        <f t="shared" ref="BK661" si="12406">C661/C684</f>
        <v>0</v>
      </c>
      <c r="BL661" s="130">
        <f t="shared" ref="BL661" si="12407">D661/D684</f>
        <v>1.7273021699233511E-2</v>
      </c>
      <c r="BM661" s="131">
        <f t="shared" ref="BM661" si="12408">E661/E684</f>
        <v>0</v>
      </c>
      <c r="BN661" s="128">
        <f t="shared" ref="BN661" si="12409">F661/F684</f>
        <v>2.0592085389185378E-2</v>
      </c>
      <c r="BO661" s="129">
        <f t="shared" ref="BO661" si="12410">G661/G684</f>
        <v>2.509410288582183E-4</v>
      </c>
      <c r="BP661" s="130">
        <f t="shared" ref="BP661" si="12411">H661/H684</f>
        <v>8.9681071688806676E-3</v>
      </c>
      <c r="BQ661" s="131">
        <f t="shared" ref="BQ661" si="12412">I661/I684</f>
        <v>8.8280732730081665E-4</v>
      </c>
      <c r="BR661" s="128">
        <f t="shared" ref="BR661" si="12413">J661/J684</f>
        <v>4.621072088724584E-4</v>
      </c>
      <c r="BS661" s="129">
        <f t="shared" ref="BS661" si="12414">K661/K684</f>
        <v>4.4130626654898496E-3</v>
      </c>
      <c r="BT661" s="130">
        <f t="shared" ref="BT661" si="12415">L661/L684</f>
        <v>3.3507730292163893E-3</v>
      </c>
      <c r="BU661" s="128">
        <f t="shared" ref="BU661" si="12416">M661/M684</f>
        <v>2.3057708319989753E-3</v>
      </c>
      <c r="BV661" s="132">
        <f t="shared" ref="BV661" si="12417">N661/N684</f>
        <v>5.5077452667814117E-3</v>
      </c>
      <c r="BW661" s="133">
        <f t="shared" ref="BW661" si="12418">O661/O684</f>
        <v>3.9460322065863916E-3</v>
      </c>
      <c r="BX661" s="128">
        <f t="shared" ref="BX661" si="12419">P661/P684</f>
        <v>2.784822716196728E-3</v>
      </c>
      <c r="BY661" s="129">
        <f t="shared" ref="BY661" si="12420">Q661/Q684</f>
        <v>3.5833280945495693E-3</v>
      </c>
      <c r="BZ661" s="130">
        <f t="shared" ref="BZ661" si="12421">R661/R684</f>
        <v>1.0572543916720885E-3</v>
      </c>
      <c r="CA661" s="131">
        <f t="shared" ref="CA661" si="12422">S661/S684</f>
        <v>2.9748071023519567E-3</v>
      </c>
      <c r="CB661" s="128">
        <f t="shared" ref="CB661" si="12423">T661/T684</f>
        <v>4.5934772622875517E-4</v>
      </c>
      <c r="CC661" s="129">
        <f t="shared" ref="CC661" si="12424">U661/U684</f>
        <v>2.1999511121975068E-3</v>
      </c>
      <c r="CD661" s="130">
        <f t="shared" ref="CD661" si="12425">V661/V684</f>
        <v>4.3819075904377041E-4</v>
      </c>
      <c r="CE661" s="131">
        <f t="shared" ref="CE661" si="12426">W661/W684</f>
        <v>0</v>
      </c>
      <c r="CF661" s="128">
        <f t="shared" ref="CF661" si="12427">X661/X684</f>
        <v>3.7934211239364871E-4</v>
      </c>
      <c r="CG661" s="129">
        <f t="shared" ref="CG661" si="12428">Y661/Y684</f>
        <v>0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5.2341556657308401E-3</v>
      </c>
      <c r="CK661" s="135">
        <f t="shared" ref="CK661" si="12432">AC661/AC684</f>
        <v>1.3640264261383437E-3</v>
      </c>
    </row>
    <row r="662" spans="1:89" ht="13.5" thickBot="1" x14ac:dyDescent="0.25">
      <c r="A662" s="145" t="s">
        <v>18</v>
      </c>
      <c r="B662" s="182">
        <v>665</v>
      </c>
      <c r="C662" s="183">
        <v>342</v>
      </c>
      <c r="D662" s="184">
        <v>524</v>
      </c>
      <c r="E662" s="185">
        <v>151</v>
      </c>
      <c r="F662" s="182">
        <v>1594</v>
      </c>
      <c r="G662" s="186">
        <v>392</v>
      </c>
      <c r="H662" s="184">
        <v>1411</v>
      </c>
      <c r="I662" s="185">
        <v>777</v>
      </c>
      <c r="J662" s="182">
        <v>39</v>
      </c>
      <c r="K662" s="186">
        <v>219</v>
      </c>
      <c r="L662" s="184">
        <v>532</v>
      </c>
      <c r="M662" s="182">
        <v>492</v>
      </c>
      <c r="N662" s="187">
        <v>1493</v>
      </c>
      <c r="O662" s="188">
        <v>1428</v>
      </c>
      <c r="P662" s="182">
        <v>787</v>
      </c>
      <c r="Q662" s="186">
        <v>691</v>
      </c>
      <c r="R662" s="184">
        <v>838</v>
      </c>
      <c r="S662" s="185">
        <v>703</v>
      </c>
      <c r="T662" s="182">
        <v>165</v>
      </c>
      <c r="U662" s="186">
        <v>286</v>
      </c>
      <c r="V662" s="184">
        <v>605</v>
      </c>
      <c r="W662" s="185">
        <v>764</v>
      </c>
      <c r="X662" s="182">
        <v>608</v>
      </c>
      <c r="Y662" s="186">
        <v>412</v>
      </c>
      <c r="Z662" s="184">
        <v>1125</v>
      </c>
      <c r="AA662" s="182">
        <v>1168</v>
      </c>
      <c r="AB662" s="156">
        <f t="shared" si="12404"/>
        <v>10386</v>
      </c>
      <c r="AC662" s="157">
        <f t="shared" si="12405"/>
        <v>7825</v>
      </c>
      <c r="AE662" s="235">
        <f>$AE$11</f>
        <v>0</v>
      </c>
      <c r="AF662" s="125">
        <f>SUMIF($A$9:$A$32,$AE662,B$660:B$683)</f>
        <v>0</v>
      </c>
      <c r="AG662" s="183">
        <f t="shared" si="12375"/>
        <v>0</v>
      </c>
      <c r="AH662" s="184">
        <f t="shared" si="12375"/>
        <v>0</v>
      </c>
      <c r="AI662" s="185">
        <f t="shared" si="12375"/>
        <v>0</v>
      </c>
      <c r="AJ662" s="182">
        <f t="shared" si="12375"/>
        <v>0</v>
      </c>
      <c r="AK662" s="186">
        <f t="shared" si="12375"/>
        <v>0</v>
      </c>
      <c r="AL662" s="184">
        <f t="shared" si="12375"/>
        <v>0</v>
      </c>
      <c r="AM662" s="185">
        <f t="shared" si="12375"/>
        <v>0</v>
      </c>
      <c r="AN662" s="182">
        <f t="shared" si="12375"/>
        <v>0</v>
      </c>
      <c r="AO662" s="186">
        <f t="shared" si="12375"/>
        <v>0</v>
      </c>
      <c r="AP662" s="184">
        <f t="shared" si="12375"/>
        <v>0</v>
      </c>
      <c r="AQ662" s="182">
        <f t="shared" si="12375"/>
        <v>0</v>
      </c>
      <c r="AR662" s="187">
        <f t="shared" si="12375"/>
        <v>0</v>
      </c>
      <c r="AS662" s="188">
        <f t="shared" si="12375"/>
        <v>0</v>
      </c>
      <c r="AT662" s="182">
        <f t="shared" si="12375"/>
        <v>0</v>
      </c>
      <c r="AU662" s="186">
        <f t="shared" si="12375"/>
        <v>0</v>
      </c>
      <c r="AV662" s="184">
        <f t="shared" si="12375"/>
        <v>0</v>
      </c>
      <c r="AW662" s="185">
        <f t="shared" si="12376"/>
        <v>0</v>
      </c>
      <c r="AX662" s="182">
        <f t="shared" si="12376"/>
        <v>0</v>
      </c>
      <c r="AY662" s="186">
        <f t="shared" si="12376"/>
        <v>0</v>
      </c>
      <c r="AZ662" s="184">
        <f t="shared" si="12376"/>
        <v>0</v>
      </c>
      <c r="BA662" s="185">
        <f t="shared" si="12376"/>
        <v>0</v>
      </c>
      <c r="BB662" s="182">
        <f t="shared" si="12376"/>
        <v>0</v>
      </c>
      <c r="BC662" s="186">
        <f t="shared" si="12376"/>
        <v>0</v>
      </c>
      <c r="BD662" s="184">
        <f t="shared" si="12376"/>
        <v>0</v>
      </c>
      <c r="BE662" s="182">
        <f t="shared" si="12376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3.2531063496722433E-2</v>
      </c>
      <c r="BK662" s="129">
        <f t="shared" ref="BK662" si="12433">C662/C684</f>
        <v>1.3601654470251353E-2</v>
      </c>
      <c r="BL662" s="130">
        <f t="shared" ref="BL662" si="12434">D662/D684</f>
        <v>5.6569146064989743E-2</v>
      </c>
      <c r="BM662" s="131">
        <f t="shared" ref="BM662" si="12435">E662/E684</f>
        <v>1.5392456676860346E-2</v>
      </c>
      <c r="BN662" s="128">
        <f t="shared" ref="BN662" si="12436">F662/F684</f>
        <v>8.0253750881079444E-2</v>
      </c>
      <c r="BO662" s="129">
        <f t="shared" ref="BO662" si="12437">G662/G684</f>
        <v>1.6394813885403595E-2</v>
      </c>
      <c r="BP662" s="130">
        <f t="shared" ref="BP662" si="12438">H662/H684</f>
        <v>3.9543747547783198E-2</v>
      </c>
      <c r="BQ662" s="131">
        <f t="shared" ref="BQ662" si="12439">I662/I684</f>
        <v>1.9053924814242625E-2</v>
      </c>
      <c r="BR662" s="128">
        <f t="shared" ref="BR662" si="12440">J662/J684</f>
        <v>9.0110905730129386E-3</v>
      </c>
      <c r="BS662" s="129">
        <f t="shared" ref="BS662" si="12441">K662/K684</f>
        <v>4.8323036187113859E-2</v>
      </c>
      <c r="BT662" s="130">
        <f t="shared" ref="BT662" si="12442">L662/L684</f>
        <v>3.1273881606019634E-2</v>
      </c>
      <c r="BU662" s="128">
        <f t="shared" ref="BU662" si="12443">M662/M684</f>
        <v>3.1512201370652658E-2</v>
      </c>
      <c r="BV662" s="132">
        <f t="shared" ref="BV662" si="12444">N662/N684</f>
        <v>3.9533960015887729E-2</v>
      </c>
      <c r="BW662" s="133">
        <f t="shared" ref="BW662" si="12445">O662/O684</f>
        <v>4.1433338169157119E-2</v>
      </c>
      <c r="BX662" s="128">
        <f t="shared" ref="BX662" si="12446">P662/P684</f>
        <v>3.9136704957979017E-2</v>
      </c>
      <c r="BY662" s="129">
        <f t="shared" ref="BY662" si="12447">Q662/Q684</f>
        <v>4.3439994970767587E-2</v>
      </c>
      <c r="BZ662" s="130">
        <f t="shared" ref="BZ662" si="12448">R662/R684</f>
        <v>3.4076122316200393E-2</v>
      </c>
      <c r="CA662" s="131">
        <f t="shared" ref="CA662" si="12449">S662/S684</f>
        <v>3.2676396764897274E-2</v>
      </c>
      <c r="CB662" s="128">
        <f t="shared" ref="CB662" si="12450">T662/T684</f>
        <v>3.7896187413872302E-2</v>
      </c>
      <c r="CC662" s="129">
        <f t="shared" ref="CC662" si="12451">U662/U684</f>
        <v>6.9909557565387442E-2</v>
      </c>
      <c r="CD662" s="130">
        <f t="shared" ref="CD662" si="12452">V662/V684</f>
        <v>2.9456156580164566E-2</v>
      </c>
      <c r="CE662" s="131">
        <f t="shared" ref="CE662" si="12453">W662/W684</f>
        <v>3.4397370672189453E-2</v>
      </c>
      <c r="CF662" s="128">
        <f t="shared" ref="CF662" si="12454">X662/X684</f>
        <v>3.2948572047905487E-2</v>
      </c>
      <c r="CG662" s="129">
        <f t="shared" ref="CG662" si="12455">Y662/Y684</f>
        <v>4.9602696845653743E-2</v>
      </c>
      <c r="CH662" s="130">
        <f t="shared" ref="CH662" si="12456">Z662/Z684</f>
        <v>3.1729467509025271E-2</v>
      </c>
      <c r="CI662" s="128">
        <f t="shared" ref="CI662" si="12457">AA662/AA684</f>
        <v>2.8786198398028342E-2</v>
      </c>
      <c r="CJ662" s="134">
        <f t="shared" ref="CJ662" si="12458">AB662/AB684</f>
        <v>3.8774565438145871E-2</v>
      </c>
      <c r="CK662" s="135">
        <f t="shared" ref="CK662" si="12459">AC662/AC684</f>
        <v>2.9322820836627857E-2</v>
      </c>
    </row>
    <row r="663" spans="1:89" ht="14.25" thickTop="1" thickBot="1" x14ac:dyDescent="0.25">
      <c r="A663" s="136" t="s">
        <v>19</v>
      </c>
      <c r="B663" s="175">
        <v>1175</v>
      </c>
      <c r="C663" s="176">
        <v>995</v>
      </c>
      <c r="D663" s="177">
        <v>674</v>
      </c>
      <c r="E663" s="178">
        <v>458</v>
      </c>
      <c r="F663" s="175">
        <v>1886</v>
      </c>
      <c r="G663" s="179">
        <v>1112</v>
      </c>
      <c r="H663" s="177">
        <v>2244</v>
      </c>
      <c r="I663" s="178">
        <v>1954</v>
      </c>
      <c r="J663" s="175">
        <v>122</v>
      </c>
      <c r="K663" s="179">
        <v>433</v>
      </c>
      <c r="L663" s="177">
        <v>942</v>
      </c>
      <c r="M663" s="175">
        <v>1056</v>
      </c>
      <c r="N663" s="180">
        <v>2442</v>
      </c>
      <c r="O663" s="181">
        <v>2293</v>
      </c>
      <c r="P663" s="175">
        <v>1325</v>
      </c>
      <c r="Q663" s="179">
        <v>1280</v>
      </c>
      <c r="R663" s="177">
        <v>1585</v>
      </c>
      <c r="S663" s="178">
        <v>1208</v>
      </c>
      <c r="T663" s="175">
        <v>243</v>
      </c>
      <c r="U663" s="179">
        <v>511</v>
      </c>
      <c r="V663" s="177">
        <v>1068</v>
      </c>
      <c r="W663" s="178">
        <v>1477</v>
      </c>
      <c r="X663" s="175">
        <v>1210</v>
      </c>
      <c r="Y663" s="179">
        <v>813</v>
      </c>
      <c r="Z663" s="177">
        <v>1773</v>
      </c>
      <c r="AA663" s="175">
        <v>1850</v>
      </c>
      <c r="AB663" s="156">
        <f t="shared" si="12404"/>
        <v>16689</v>
      </c>
      <c r="AC663" s="157">
        <f t="shared" si="12405"/>
        <v>15440</v>
      </c>
      <c r="AE663" s="229" t="s">
        <v>13</v>
      </c>
      <c r="AF663" s="20">
        <f t="shared" ref="AF663:BG663" si="12460">SUM(AF660:AF662)</f>
        <v>2309</v>
      </c>
      <c r="AG663" s="21">
        <f t="shared" si="12460"/>
        <v>2193</v>
      </c>
      <c r="AH663" s="20">
        <f t="shared" si="12460"/>
        <v>1333</v>
      </c>
      <c r="AI663" s="21">
        <f t="shared" si="12460"/>
        <v>1089</v>
      </c>
      <c r="AJ663" s="20">
        <f t="shared" si="12460"/>
        <v>3131</v>
      </c>
      <c r="AK663" s="21">
        <f t="shared" si="12460"/>
        <v>2327</v>
      </c>
      <c r="AL663" s="20">
        <f t="shared" si="12460"/>
        <v>4553</v>
      </c>
      <c r="AM663" s="21">
        <f t="shared" si="12460"/>
        <v>4054</v>
      </c>
      <c r="AN663" s="20">
        <f t="shared" si="12460"/>
        <v>252</v>
      </c>
      <c r="AO663" s="21">
        <f t="shared" si="12460"/>
        <v>891</v>
      </c>
      <c r="AP663" s="20">
        <f t="shared" si="12460"/>
        <v>1605</v>
      </c>
      <c r="AQ663" s="21">
        <f t="shared" si="12460"/>
        <v>2639</v>
      </c>
      <c r="AR663" s="20">
        <f t="shared" si="12460"/>
        <v>4264</v>
      </c>
      <c r="AS663" s="21">
        <f t="shared" si="12460"/>
        <v>4708</v>
      </c>
      <c r="AT663" s="20">
        <f t="shared" si="12460"/>
        <v>2464</v>
      </c>
      <c r="AU663" s="21">
        <f t="shared" si="12460"/>
        <v>2140</v>
      </c>
      <c r="AV663" s="20">
        <f t="shared" si="12460"/>
        <v>3324</v>
      </c>
      <c r="AW663" s="21">
        <f t="shared" si="12460"/>
        <v>2331</v>
      </c>
      <c r="AX663" s="20">
        <f t="shared" si="12460"/>
        <v>514</v>
      </c>
      <c r="AY663" s="21">
        <f t="shared" si="12460"/>
        <v>887</v>
      </c>
      <c r="AZ663" s="20">
        <f t="shared" si="12460"/>
        <v>1750</v>
      </c>
      <c r="BA663" s="21">
        <f t="shared" si="12460"/>
        <v>2693</v>
      </c>
      <c r="BB663" s="20">
        <f t="shared" si="12460"/>
        <v>2214</v>
      </c>
      <c r="BC663" s="21">
        <f t="shared" si="12460"/>
        <v>1580</v>
      </c>
      <c r="BD663" s="20">
        <f t="shared" si="12460"/>
        <v>4001</v>
      </c>
      <c r="BE663" s="21">
        <f t="shared" si="12460"/>
        <v>4119</v>
      </c>
      <c r="BF663" s="160">
        <f t="shared" si="12460"/>
        <v>31714</v>
      </c>
      <c r="BG663" s="161">
        <f t="shared" si="12460"/>
        <v>31651</v>
      </c>
      <c r="BI663" s="136" t="s">
        <v>19</v>
      </c>
      <c r="BJ663" s="128">
        <f>B663/B684</f>
        <v>5.7479698659622346E-2</v>
      </c>
      <c r="BK663" s="129">
        <f t="shared" ref="BK663" si="12461">C663/C684</f>
        <v>3.9572064906140632E-2</v>
      </c>
      <c r="BL663" s="130">
        <f t="shared" ref="BL663" si="12462">D663/D684</f>
        <v>7.2762603908021153E-2</v>
      </c>
      <c r="BM663" s="131">
        <f t="shared" ref="BM663" si="12463">E663/E684</f>
        <v>4.6687054026503569E-2</v>
      </c>
      <c r="BN663" s="128">
        <f t="shared" ref="BN663" si="12464">F663/F684</f>
        <v>9.4955190816634782E-2</v>
      </c>
      <c r="BO663" s="129">
        <f t="shared" ref="BO663" si="12465">G663/G684</f>
        <v>4.6507737348389797E-2</v>
      </c>
      <c r="BP663" s="130">
        <f t="shared" ref="BP663" si="12466">H663/H684</f>
        <v>6.2888851521775688E-2</v>
      </c>
      <c r="BQ663" s="131">
        <f t="shared" ref="BQ663" si="12467">I663/I684</f>
        <v>4.7916819931827656E-2</v>
      </c>
      <c r="BR663" s="128">
        <f t="shared" ref="BR663" si="12468">J663/J684</f>
        <v>2.8188539741219962E-2</v>
      </c>
      <c r="BS663" s="129">
        <f t="shared" ref="BS663" si="12469">K663/K684</f>
        <v>9.5542806707855255E-2</v>
      </c>
      <c r="BT663" s="130">
        <f t="shared" ref="BT663" si="12470">L663/L684</f>
        <v>5.5375933219681379E-2</v>
      </c>
      <c r="BU663" s="128">
        <f t="shared" ref="BU663" si="12471">M663/M684</f>
        <v>6.7635944405303267E-2</v>
      </c>
      <c r="BV663" s="132">
        <f t="shared" ref="BV663" si="12472">N663/N684</f>
        <v>6.466304779557791E-2</v>
      </c>
      <c r="BW663" s="133">
        <f t="shared" ref="BW663" si="12473">O663/O684</f>
        <v>6.6531263600754384E-2</v>
      </c>
      <c r="BX663" s="128">
        <f t="shared" ref="BX663" si="12474">P663/P684</f>
        <v>6.5890894624297577E-2</v>
      </c>
      <c r="BY663" s="129">
        <f t="shared" ref="BY663" si="12475">Q663/Q684</f>
        <v>8.0467718614446473E-2</v>
      </c>
      <c r="BZ663" s="130">
        <f t="shared" ref="BZ663" si="12476">R663/R684</f>
        <v>6.4451854261548466E-2</v>
      </c>
      <c r="CA663" s="131">
        <f t="shared" ref="CA663" si="12477">S663/S684</f>
        <v>5.6149484056893184E-2</v>
      </c>
      <c r="CB663" s="128">
        <f t="shared" ref="CB663" si="12478">T663/T684</f>
        <v>5.5810748736793751E-2</v>
      </c>
      <c r="CC663" s="129">
        <f t="shared" ref="CC663" si="12479">U663/U684</f>
        <v>0.1249083353703251</v>
      </c>
      <c r="CD663" s="130">
        <f t="shared" ref="CD663" si="12480">V663/V684</f>
        <v>5.199863673986075E-2</v>
      </c>
      <c r="CE663" s="131">
        <f t="shared" ref="CE663" si="12481">W663/W684</f>
        <v>6.6498581783800817E-2</v>
      </c>
      <c r="CF663" s="128">
        <f t="shared" ref="CF663" si="12482">X663/X684</f>
        <v>6.5571993713759283E-2</v>
      </c>
      <c r="CG663" s="129">
        <f t="shared" ref="CG663" si="12483">Y663/Y684</f>
        <v>9.7881049843486639E-2</v>
      </c>
      <c r="CH663" s="130">
        <f t="shared" ref="CH663" si="12484">Z663/Z684</f>
        <v>5.000564079422383E-2</v>
      </c>
      <c r="CI663" s="128">
        <f t="shared" ref="CI663" si="12485">AA663/AA684</f>
        <v>4.5594577942082562E-2</v>
      </c>
      <c r="CJ663" s="134">
        <f t="shared" ref="CJ663" si="12486">AB663/AB684</f>
        <v>6.230586583836091E-2</v>
      </c>
      <c r="CK663" s="135">
        <f t="shared" ref="CK663" si="12487">AC663/AC684</f>
        <v>5.7858703350483591E-2</v>
      </c>
    </row>
    <row r="664" spans="1:89" ht="13.5" thickTop="1" x14ac:dyDescent="0.2">
      <c r="A664" s="145" t="s">
        <v>20</v>
      </c>
      <c r="B664" s="182">
        <v>1198</v>
      </c>
      <c r="C664" s="183">
        <v>1127</v>
      </c>
      <c r="D664" s="184">
        <v>725</v>
      </c>
      <c r="E664" s="185">
        <v>558</v>
      </c>
      <c r="F664" s="182">
        <v>1596</v>
      </c>
      <c r="G664" s="186">
        <v>1280</v>
      </c>
      <c r="H664" s="184">
        <v>2271</v>
      </c>
      <c r="I664" s="185">
        <v>2021</v>
      </c>
      <c r="J664" s="182">
        <v>114</v>
      </c>
      <c r="K664" s="186">
        <v>443</v>
      </c>
      <c r="L664" s="184">
        <v>859</v>
      </c>
      <c r="M664" s="182">
        <v>1277</v>
      </c>
      <c r="N664" s="187">
        <v>2209</v>
      </c>
      <c r="O664" s="188">
        <v>2463</v>
      </c>
      <c r="P664" s="182">
        <v>1270</v>
      </c>
      <c r="Q664" s="186">
        <v>1191</v>
      </c>
      <c r="R664" s="184">
        <v>1591</v>
      </c>
      <c r="S664" s="185">
        <v>1207</v>
      </c>
      <c r="T664" s="182">
        <v>309</v>
      </c>
      <c r="U664" s="186">
        <v>528</v>
      </c>
      <c r="V664" s="184">
        <v>922</v>
      </c>
      <c r="W664" s="185">
        <v>1319</v>
      </c>
      <c r="X664" s="182">
        <v>1242</v>
      </c>
      <c r="Y664" s="186">
        <v>834</v>
      </c>
      <c r="Z664" s="184">
        <v>1971</v>
      </c>
      <c r="AA664" s="182">
        <v>2085</v>
      </c>
      <c r="AB664" s="156">
        <f t="shared" si="12404"/>
        <v>16277</v>
      </c>
      <c r="AC664" s="157">
        <f t="shared" si="12405"/>
        <v>16333</v>
      </c>
      <c r="BI664" s="145" t="s">
        <v>20</v>
      </c>
      <c r="BJ664" s="128">
        <f>B664/B684</f>
        <v>5.8604833186576659E-2</v>
      </c>
      <c r="BK664" s="129">
        <f t="shared" ref="BK664" si="12488">C664/C684</f>
        <v>4.482182628062361E-2</v>
      </c>
      <c r="BL664" s="130">
        <f t="shared" ref="BL664" si="12489">D664/D684</f>
        <v>7.8268379574651839E-2</v>
      </c>
      <c r="BM664" s="131">
        <f t="shared" ref="BM664" si="12490">E664/E684</f>
        <v>5.6880733944954132E-2</v>
      </c>
      <c r="BN664" s="128">
        <f t="shared" ref="BN664" si="12491">F664/F684</f>
        <v>8.0354445675158592E-2</v>
      </c>
      <c r="BO664" s="129">
        <f t="shared" ref="BO664" si="12492">G664/G684</f>
        <v>5.3534086156419906E-2</v>
      </c>
      <c r="BP664" s="130">
        <f t="shared" ref="BP664" si="12493">H664/H684</f>
        <v>6.3645535564149994E-2</v>
      </c>
      <c r="BQ664" s="131">
        <f t="shared" ref="BQ664" si="12494">I664/I684</f>
        <v>4.9559822457637508E-2</v>
      </c>
      <c r="BR664" s="128">
        <f t="shared" ref="BR664" si="12495">J664/J684</f>
        <v>2.634011090573013E-2</v>
      </c>
      <c r="BS664" s="129">
        <f t="shared" ref="BS664" si="12496">K664/K684</f>
        <v>9.7749338040600181E-2</v>
      </c>
      <c r="BT664" s="130">
        <f t="shared" ref="BT664" si="12497">L664/L684</f>
        <v>5.0496737405208394E-2</v>
      </c>
      <c r="BU664" s="128">
        <f t="shared" ref="BU664" si="12498">M664/M684</f>
        <v>8.1790815346185874E-2</v>
      </c>
      <c r="BV664" s="132">
        <f t="shared" ref="BV664" si="12499">N664/N684</f>
        <v>5.8493313915000664E-2</v>
      </c>
      <c r="BW664" s="133">
        <f t="shared" ref="BW664" si="12500">O664/O684</f>
        <v>7.1463803858987374E-2</v>
      </c>
      <c r="BX664" s="128">
        <f t="shared" ref="BX664" si="12501">P664/P684</f>
        <v>6.3155800885175792E-2</v>
      </c>
      <c r="BY664" s="129">
        <f t="shared" ref="BY664" si="12502">Q664/Q684</f>
        <v>7.4872697554535739E-2</v>
      </c>
      <c r="BZ664" s="130">
        <f t="shared" ref="BZ664" si="12503">R664/R684</f>
        <v>6.4695836044242033E-2</v>
      </c>
      <c r="CA664" s="131">
        <f t="shared" ref="CA664" si="12504">S664/S684</f>
        <v>5.610300269591894E-2</v>
      </c>
      <c r="CB664" s="128">
        <f t="shared" ref="CB664" si="12505">T664/T684</f>
        <v>7.0969223702342668E-2</v>
      </c>
      <c r="CC664" s="129">
        <f t="shared" ref="CC664" si="12506">U664/U684</f>
        <v>0.12906379858225372</v>
      </c>
      <c r="CD664" s="130">
        <f t="shared" ref="CD664" si="12507">V664/V684</f>
        <v>4.4890208870928476E-2</v>
      </c>
      <c r="CE664" s="131">
        <f t="shared" ref="CE664" si="12508">W664/W684</f>
        <v>5.9384989419656926E-2</v>
      </c>
      <c r="CF664" s="128">
        <f t="shared" ref="CF664" si="12509">X664/X684</f>
        <v>6.7306129084701669E-2</v>
      </c>
      <c r="CG664" s="129">
        <f t="shared" ref="CG664" si="12510">Y664/Y684</f>
        <v>0.1004093426438719</v>
      </c>
      <c r="CH664" s="130">
        <f t="shared" ref="CH664" si="12511">Z664/Z684</f>
        <v>5.5590027075812273E-2</v>
      </c>
      <c r="CI664" s="128">
        <f t="shared" ref="CI664" si="12512">AA664/AA684</f>
        <v>5.1386321626617375E-2</v>
      </c>
      <c r="CJ664" s="134">
        <f t="shared" ref="CJ664" si="12513">AB664/AB684</f>
        <v>6.0767725942297353E-2</v>
      </c>
      <c r="CK664" s="135">
        <f t="shared" ref="CK664" si="12514">AC664/AC684</f>
        <v>6.1205064884938376E-2</v>
      </c>
    </row>
    <row r="665" spans="1:89" ht="13.5" thickBot="1" x14ac:dyDescent="0.25">
      <c r="A665" s="136" t="s">
        <v>21</v>
      </c>
      <c r="B665" s="175">
        <v>1111</v>
      </c>
      <c r="C665" s="176">
        <v>1066</v>
      </c>
      <c r="D665" s="177">
        <v>608</v>
      </c>
      <c r="E665" s="178">
        <v>531</v>
      </c>
      <c r="F665" s="175">
        <v>1535</v>
      </c>
      <c r="G665" s="179">
        <v>1047</v>
      </c>
      <c r="H665" s="177">
        <v>2282</v>
      </c>
      <c r="I665" s="178">
        <v>2033</v>
      </c>
      <c r="J665" s="175">
        <v>138</v>
      </c>
      <c r="K665" s="179">
        <v>448</v>
      </c>
      <c r="L665" s="177">
        <v>746</v>
      </c>
      <c r="M665" s="175">
        <v>1362</v>
      </c>
      <c r="N665" s="180">
        <v>2055</v>
      </c>
      <c r="O665" s="181">
        <v>2245</v>
      </c>
      <c r="P665" s="175">
        <v>1194</v>
      </c>
      <c r="Q665" s="179">
        <v>949</v>
      </c>
      <c r="R665" s="177">
        <v>1733</v>
      </c>
      <c r="S665" s="178">
        <v>1124</v>
      </c>
      <c r="T665" s="175">
        <v>205</v>
      </c>
      <c r="U665" s="179">
        <v>359</v>
      </c>
      <c r="V665" s="177">
        <v>828</v>
      </c>
      <c r="W665" s="178">
        <v>1374</v>
      </c>
      <c r="X665" s="175">
        <v>972</v>
      </c>
      <c r="Y665" s="179">
        <v>746</v>
      </c>
      <c r="Z665" s="177">
        <v>2030</v>
      </c>
      <c r="AA665" s="175">
        <v>2034</v>
      </c>
      <c r="AB665" s="156">
        <f t="shared" si="12404"/>
        <v>15437</v>
      </c>
      <c r="AC665" s="157">
        <f t="shared" si="12405"/>
        <v>15318</v>
      </c>
      <c r="AE665" s="232" t="s">
        <v>85</v>
      </c>
      <c r="BI665" s="136" t="s">
        <v>21</v>
      </c>
      <c r="BJ665" s="128">
        <f>B665/B684</f>
        <v>5.4348889541140789E-2</v>
      </c>
      <c r="BK665" s="129">
        <f t="shared" ref="BK665" si="12515">C665/C684</f>
        <v>4.2395800190900411E-2</v>
      </c>
      <c r="BL665" s="130">
        <f t="shared" ref="BL665" si="12516">D665/D684</f>
        <v>6.5637482457087337E-2</v>
      </c>
      <c r="BM665" s="131">
        <f t="shared" ref="BM665" si="12517">E665/E684</f>
        <v>5.412844036697248E-2</v>
      </c>
      <c r="BN665" s="128">
        <f t="shared" ref="BN665" si="12518">F665/F684</f>
        <v>7.7283254455744632E-2</v>
      </c>
      <c r="BO665" s="129">
        <f t="shared" ref="BO665" si="12519">G665/G684</f>
        <v>4.3789209535759099E-2</v>
      </c>
      <c r="BP665" s="130">
        <f t="shared" ref="BP665" si="12520">H665/H684</f>
        <v>6.3953814248080262E-2</v>
      </c>
      <c r="BQ665" s="131">
        <f t="shared" ref="BQ665" si="12521">I665/I684</f>
        <v>4.9854091566737785E-2</v>
      </c>
      <c r="BR665" s="128">
        <f t="shared" ref="BR665" si="12522">J665/J684</f>
        <v>3.1885397412199631E-2</v>
      </c>
      <c r="BS665" s="129">
        <f t="shared" ref="BS665" si="12523">K665/K684</f>
        <v>9.8852603706972644E-2</v>
      </c>
      <c r="BT665" s="130">
        <f t="shared" ref="BT665" si="12524">L665/L684</f>
        <v>4.3853976838516252E-2</v>
      </c>
      <c r="BU665" s="128">
        <f t="shared" ref="BU665" si="12525">M665/M684</f>
        <v>8.723499647729456E-2</v>
      </c>
      <c r="BV665" s="132">
        <f t="shared" ref="BV665" si="12526">N665/N684</f>
        <v>5.4415464054018273E-2</v>
      </c>
      <c r="BW665" s="133">
        <f t="shared" ref="BW665" si="12527">O665/O684</f>
        <v>6.5138546351370952E-2</v>
      </c>
      <c r="BX665" s="128">
        <f t="shared" ref="BX665" si="12528">P665/P684</f>
        <v>5.9376398627480231E-2</v>
      </c>
      <c r="BY665" s="129">
        <f t="shared" ref="BY665" si="12529">Q665/Q684</f>
        <v>5.9659269503991953E-2</v>
      </c>
      <c r="BZ665" s="130">
        <f t="shared" ref="BZ665" si="12530">R665/R684</f>
        <v>7.0470071567989595E-2</v>
      </c>
      <c r="CA665" s="131">
        <f t="shared" ref="CA665" si="12531">S665/S684</f>
        <v>5.224504973505624E-2</v>
      </c>
      <c r="CB665" s="128">
        <f t="shared" ref="CB665" si="12532">T665/T684</f>
        <v>4.7083141938447405E-2</v>
      </c>
      <c r="CC665" s="129">
        <f t="shared" ref="CC665" si="12533">U665/U684</f>
        <v>8.7753605475433885E-2</v>
      </c>
      <c r="CD665" s="130">
        <f t="shared" ref="CD665" si="12534">V665/V684</f>
        <v>4.0313549832026875E-2</v>
      </c>
      <c r="CE665" s="131">
        <f t="shared" ref="CE665" si="12535">W665/W684</f>
        <v>6.1861239926162714E-2</v>
      </c>
      <c r="CF665" s="128">
        <f t="shared" ref="CF665" si="12536">X665/X684</f>
        <v>5.2674361892375225E-2</v>
      </c>
      <c r="CG665" s="129">
        <f t="shared" ref="CG665" si="12537">Y665/Y684</f>
        <v>8.9814591861305082E-2</v>
      </c>
      <c r="CH665" s="130">
        <f t="shared" ref="CH665" si="12538">Z665/Z684</f>
        <v>5.7254061371841157E-2</v>
      </c>
      <c r="CI665" s="128">
        <f t="shared" ref="CI665" si="12539">AA665/AA684</f>
        <v>5.0129390018484286E-2</v>
      </c>
      <c r="CJ665" s="134">
        <f t="shared" ref="CJ665" si="12540">AB665/AB684</f>
        <v>5.7631712561973601E-2</v>
      </c>
      <c r="CK665" s="135">
        <f t="shared" ref="CK665" si="12541">AC665/AC684</f>
        <v>5.7401529658206454E-2</v>
      </c>
    </row>
    <row r="666" spans="1:89" ht="14.25" thickTop="1" thickBot="1" x14ac:dyDescent="0.25">
      <c r="A666" s="145" t="s">
        <v>22</v>
      </c>
      <c r="B666" s="182">
        <v>1243</v>
      </c>
      <c r="C666" s="183">
        <v>1266</v>
      </c>
      <c r="D666" s="184">
        <v>492</v>
      </c>
      <c r="E666" s="185">
        <v>551</v>
      </c>
      <c r="F666" s="182">
        <v>1440</v>
      </c>
      <c r="G666" s="186">
        <v>770</v>
      </c>
      <c r="H666" s="184">
        <v>2223</v>
      </c>
      <c r="I666" s="185">
        <v>1914</v>
      </c>
      <c r="J666" s="182">
        <v>156</v>
      </c>
      <c r="K666" s="186">
        <v>492</v>
      </c>
      <c r="L666" s="184">
        <v>609</v>
      </c>
      <c r="M666" s="182">
        <v>1314</v>
      </c>
      <c r="N666" s="187">
        <v>1801</v>
      </c>
      <c r="O666" s="188">
        <v>2555</v>
      </c>
      <c r="P666" s="182">
        <v>1148</v>
      </c>
      <c r="Q666" s="186">
        <v>826</v>
      </c>
      <c r="R666" s="184">
        <v>1568</v>
      </c>
      <c r="S666" s="185">
        <v>1072</v>
      </c>
      <c r="T666" s="182">
        <v>205</v>
      </c>
      <c r="U666" s="186">
        <v>260</v>
      </c>
      <c r="V666" s="184">
        <v>733</v>
      </c>
      <c r="W666" s="185">
        <v>1696</v>
      </c>
      <c r="X666" s="182">
        <v>917</v>
      </c>
      <c r="Y666" s="186">
        <v>572</v>
      </c>
      <c r="Z666" s="184">
        <v>2076</v>
      </c>
      <c r="AA666" s="182">
        <v>2148</v>
      </c>
      <c r="AB666" s="156">
        <f t="shared" si="12404"/>
        <v>14611</v>
      </c>
      <c r="AC666" s="157">
        <f t="shared" si="12405"/>
        <v>15436</v>
      </c>
      <c r="AE666" s="299" t="s">
        <v>0</v>
      </c>
      <c r="AF666" s="301" t="s">
        <v>1</v>
      </c>
      <c r="AG666" s="302"/>
      <c r="AH666" s="301" t="s">
        <v>2</v>
      </c>
      <c r="AI666" s="302"/>
      <c r="AJ666" s="301" t="s">
        <v>3</v>
      </c>
      <c r="AK666" s="302"/>
      <c r="AL666" s="301" t="s">
        <v>4</v>
      </c>
      <c r="AM666" s="302"/>
      <c r="AN666" s="301" t="s">
        <v>5</v>
      </c>
      <c r="AO666" s="302"/>
      <c r="AP666" s="301" t="s">
        <v>6</v>
      </c>
      <c r="AQ666" s="302"/>
      <c r="AR666" s="301" t="s">
        <v>7</v>
      </c>
      <c r="AS666" s="302"/>
      <c r="AT666" s="301" t="s">
        <v>8</v>
      </c>
      <c r="AU666" s="302"/>
      <c r="AV666" s="301" t="s">
        <v>9</v>
      </c>
      <c r="AW666" s="302"/>
      <c r="AX666" s="301" t="s">
        <v>10</v>
      </c>
      <c r="AY666" s="302"/>
      <c r="AZ666" s="301" t="s">
        <v>11</v>
      </c>
      <c r="BA666" s="302"/>
      <c r="BB666" s="301" t="s">
        <v>12</v>
      </c>
      <c r="BC666" s="302"/>
      <c r="BD666" s="304" t="s">
        <v>40</v>
      </c>
      <c r="BE666" s="305"/>
      <c r="BF666" s="306" t="s">
        <v>41</v>
      </c>
      <c r="BG666" s="307"/>
      <c r="BI666" s="145" t="s">
        <v>22</v>
      </c>
      <c r="BJ666" s="128">
        <f>B666/B684</f>
        <v>6.0806183348009003E-2</v>
      </c>
      <c r="BK666" s="129">
        <f t="shared" ref="BK666" si="12542">C666/C684</f>
        <v>5.0349984091632195E-2</v>
      </c>
      <c r="BL666" s="130">
        <f t="shared" ref="BL666" si="12543">D666/D684</f>
        <v>5.3114541725143044E-2</v>
      </c>
      <c r="BM666" s="131">
        <f t="shared" ref="BM666" si="12544">E666/E684</f>
        <v>5.6167176350662588E-2</v>
      </c>
      <c r="BN666" s="128">
        <f t="shared" ref="BN666" si="12545">F666/F684</f>
        <v>7.2500251736985197E-2</v>
      </c>
      <c r="BO666" s="129">
        <f t="shared" ref="BO666" si="12546">G666/G684</f>
        <v>3.2204098703471351E-2</v>
      </c>
      <c r="BP666" s="130">
        <f t="shared" ref="BP666" si="12547">H666/H684</f>
        <v>6.2300319488817889E-2</v>
      </c>
      <c r="BQ666" s="131">
        <f t="shared" ref="BQ666" si="12548">I666/I684</f>
        <v>4.6935922901493413E-2</v>
      </c>
      <c r="BR666" s="128">
        <f t="shared" ref="BR666" si="12549">J666/J684</f>
        <v>3.6044362292051754E-2</v>
      </c>
      <c r="BS666" s="129">
        <f t="shared" ref="BS666" si="12550">K666/K684</f>
        <v>0.10856134157105031</v>
      </c>
      <c r="BT666" s="130">
        <f t="shared" ref="BT666" si="12551">L666/L684</f>
        <v>3.5800364470048793E-2</v>
      </c>
      <c r="BU666" s="128">
        <f t="shared" ref="BU666" si="12552">M666/M684</f>
        <v>8.4160635367962588E-2</v>
      </c>
      <c r="BV666" s="132">
        <f t="shared" ref="BV666" si="12553">N666/N684</f>
        <v>4.7689659737852511E-2</v>
      </c>
      <c r="BW666" s="133">
        <f t="shared" ref="BW666" si="12554">O666/O684</f>
        <v>7.4133178586972284E-2</v>
      </c>
      <c r="BX666" s="128">
        <f t="shared" ref="BX666" si="12555">P666/P684</f>
        <v>5.7088865682032919E-2</v>
      </c>
      <c r="BY666" s="129">
        <f t="shared" ref="BY666" si="12556">Q666/Q684</f>
        <v>5.192682466838499E-2</v>
      </c>
      <c r="BZ666" s="130">
        <f t="shared" ref="BZ666" si="12557">R666/R684</f>
        <v>6.3760572543916719E-2</v>
      </c>
      <c r="CA666" s="131">
        <f t="shared" ref="CA666" si="12558">S666/S684</f>
        <v>4.9828018964395281E-2</v>
      </c>
      <c r="CB666" s="128">
        <f t="shared" ref="CB666" si="12559">T666/T684</f>
        <v>4.7083141938447405E-2</v>
      </c>
      <c r="CC666" s="129">
        <f t="shared" ref="CC666" si="12560">U666/U684</f>
        <v>6.355414324126131E-2</v>
      </c>
      <c r="CD666" s="130">
        <f t="shared" ref="CD666" si="12561">V666/V684</f>
        <v>3.56882029310093E-2</v>
      </c>
      <c r="CE666" s="131">
        <f t="shared" ref="CE666" si="12562">W666/W684</f>
        <v>7.6358561073342032E-2</v>
      </c>
      <c r="CF666" s="128">
        <f t="shared" ref="CF666" si="12563">X666/X684</f>
        <v>4.9693816723567985E-2</v>
      </c>
      <c r="CG666" s="129">
        <f t="shared" ref="CG666" si="12564">Y666/Y684</f>
        <v>6.8865880086684331E-2</v>
      </c>
      <c r="CH666" s="130">
        <f t="shared" ref="CH666" si="12565">Z666/Z684</f>
        <v>5.8551444043321299E-2</v>
      </c>
      <c r="CI666" s="128">
        <f t="shared" ref="CI666" si="12566">AA666/AA684</f>
        <v>5.2939001848428834E-2</v>
      </c>
      <c r="CJ666" s="134">
        <f t="shared" ref="CJ666" si="12567">AB666/AB684</f>
        <v>5.4547966071321903E-2</v>
      </c>
      <c r="CK666" s="135">
        <f t="shared" ref="CK666" si="12568">AC666/AC684</f>
        <v>5.784371404909746E-2</v>
      </c>
    </row>
    <row r="667" spans="1:89" ht="15" thickTop="1" thickBot="1" x14ac:dyDescent="0.3">
      <c r="A667" s="136" t="s">
        <v>23</v>
      </c>
      <c r="B667" s="175">
        <v>1159</v>
      </c>
      <c r="C667" s="176">
        <v>1275</v>
      </c>
      <c r="D667" s="177">
        <v>472</v>
      </c>
      <c r="E667" s="178">
        <v>455</v>
      </c>
      <c r="F667" s="175">
        <v>1173</v>
      </c>
      <c r="G667" s="179">
        <v>686</v>
      </c>
      <c r="H667" s="177">
        <v>1902</v>
      </c>
      <c r="I667" s="178">
        <v>1719</v>
      </c>
      <c r="J667" s="175">
        <v>152</v>
      </c>
      <c r="K667" s="179">
        <v>346</v>
      </c>
      <c r="L667" s="177">
        <v>436</v>
      </c>
      <c r="M667" s="175">
        <v>1127</v>
      </c>
      <c r="N667" s="180">
        <v>1681</v>
      </c>
      <c r="O667" s="181">
        <v>2019</v>
      </c>
      <c r="P667" s="175">
        <v>1121</v>
      </c>
      <c r="Q667" s="179">
        <v>673</v>
      </c>
      <c r="R667" s="177">
        <v>1519</v>
      </c>
      <c r="S667" s="178">
        <v>920</v>
      </c>
      <c r="T667" s="175">
        <v>212</v>
      </c>
      <c r="U667" s="179">
        <v>209</v>
      </c>
      <c r="V667" s="177">
        <v>664</v>
      </c>
      <c r="W667" s="178">
        <v>1529</v>
      </c>
      <c r="X667" s="175">
        <v>803</v>
      </c>
      <c r="Y667" s="179">
        <v>366</v>
      </c>
      <c r="Z667" s="177">
        <v>1985</v>
      </c>
      <c r="AA667" s="175">
        <v>2008</v>
      </c>
      <c r="AB667" s="156">
        <f t="shared" si="12404"/>
        <v>13279</v>
      </c>
      <c r="AC667" s="157">
        <f t="shared" si="12405"/>
        <v>13332</v>
      </c>
      <c r="AE667" s="300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5.669699638000196E-2</v>
      </c>
      <c r="BK667" s="129">
        <f t="shared" ref="BK667" si="12569">C667/C684</f>
        <v>5.0707922367165127E-2</v>
      </c>
      <c r="BL667" s="130">
        <f t="shared" ref="BL667" si="12570">D667/D684</f>
        <v>5.0955414012738856E-2</v>
      </c>
      <c r="BM667" s="131">
        <f t="shared" ref="BM667" si="12571">E667/E684</f>
        <v>4.6381243628950054E-2</v>
      </c>
      <c r="BN667" s="128">
        <f t="shared" ref="BN667" si="12572">F667/F684</f>
        <v>5.9057496727419195E-2</v>
      </c>
      <c r="BO667" s="129">
        <f t="shared" ref="BO667" si="12573">G667/G684</f>
        <v>2.8690924299456296E-2</v>
      </c>
      <c r="BP667" s="130">
        <f t="shared" ref="BP667" si="12574">H667/H684</f>
        <v>5.3304186985034474E-2</v>
      </c>
      <c r="BQ667" s="131">
        <f t="shared" ref="BQ667" si="12575">I667/I684</f>
        <v>4.2154049878613993E-2</v>
      </c>
      <c r="BR667" s="128">
        <f t="shared" ref="BR667" si="12576">J667/J684</f>
        <v>3.512014787430684E-2</v>
      </c>
      <c r="BS667" s="129">
        <f t="shared" ref="BS667" si="12577">K667/K684</f>
        <v>7.6345984112974399E-2</v>
      </c>
      <c r="BT667" s="130">
        <f t="shared" ref="BT667" si="12578">L667/L684</f>
        <v>2.5630474398918347E-2</v>
      </c>
      <c r="BU667" s="128">
        <f t="shared" ref="BU667" si="12579">M667/M684</f>
        <v>7.2183436879523472E-2</v>
      </c>
      <c r="BV667" s="132">
        <f t="shared" ref="BV667" si="12580">N667/N684</f>
        <v>4.4512114391632461E-2</v>
      </c>
      <c r="BW667" s="133">
        <f t="shared" ref="BW667" si="12581">O667/O684</f>
        <v>5.8581169302190629E-2</v>
      </c>
      <c r="BX667" s="128">
        <f t="shared" ref="BX667" si="12582">P667/P684</f>
        <v>5.57461833010095E-2</v>
      </c>
      <c r="BY667" s="129">
        <f t="shared" ref="BY667" si="12583">Q667/Q684</f>
        <v>4.2308417677751932E-2</v>
      </c>
      <c r="BZ667" s="130">
        <f t="shared" ref="BZ667" si="12584">R667/R684</f>
        <v>6.176805465191932E-2</v>
      </c>
      <c r="CA667" s="131">
        <f t="shared" ref="CA667" si="12585">S667/S684</f>
        <v>4.2762852096309381E-2</v>
      </c>
      <c r="CB667" s="128">
        <f t="shared" ref="CB667" si="12586">T667/T684</f>
        <v>4.8690858980248046E-2</v>
      </c>
      <c r="CC667" s="129">
        <f t="shared" ref="CC667" si="12587">U667/U684</f>
        <v>5.1087753605475433E-2</v>
      </c>
      <c r="CD667" s="130">
        <f t="shared" ref="CD667" si="12588">V667/V684</f>
        <v>3.2328740445007061E-2</v>
      </c>
      <c r="CE667" s="131">
        <f t="shared" ref="CE667" si="12589">W667/W684</f>
        <v>6.883976408086083E-2</v>
      </c>
      <c r="CF667" s="128">
        <f t="shared" ref="CF667" si="12590">X667/X684</f>
        <v>4.3515959464585703E-2</v>
      </c>
      <c r="CG667" s="129">
        <f t="shared" ref="CG667" si="12591">Y667/Y684</f>
        <v>4.4064531663857452E-2</v>
      </c>
      <c r="CH667" s="130">
        <f t="shared" ref="CH667" si="12592">Z667/Z684</f>
        <v>5.5984882671480142E-2</v>
      </c>
      <c r="CI667" s="128">
        <f t="shared" ref="CI667" si="12593">AA667/AA684</f>
        <v>4.9488601355514479E-2</v>
      </c>
      <c r="CJ667" s="134">
        <f t="shared" ref="CJ667" si="12594">AB667/AB684</f>
        <v>4.9575144853951376E-2</v>
      </c>
      <c r="CK667" s="135">
        <f t="shared" ref="CK667" si="12595">AC667/AC684</f>
        <v>4.9959341519990104E-2</v>
      </c>
    </row>
    <row r="668" spans="1:89" ht="13.5" thickTop="1" x14ac:dyDescent="0.2">
      <c r="A668" s="145" t="s">
        <v>24</v>
      </c>
      <c r="B668" s="189">
        <v>1259</v>
      </c>
      <c r="C668" s="183">
        <v>1549</v>
      </c>
      <c r="D668" s="184">
        <v>507</v>
      </c>
      <c r="E668" s="185">
        <v>462</v>
      </c>
      <c r="F668" s="182">
        <v>1130</v>
      </c>
      <c r="G668" s="186">
        <v>696</v>
      </c>
      <c r="H668" s="184">
        <v>2336</v>
      </c>
      <c r="I668" s="185">
        <v>1786</v>
      </c>
      <c r="J668" s="182">
        <v>178</v>
      </c>
      <c r="K668" s="186">
        <v>270</v>
      </c>
      <c r="L668" s="184">
        <v>584</v>
      </c>
      <c r="M668" s="182">
        <v>1198</v>
      </c>
      <c r="N668" s="187">
        <v>1656</v>
      </c>
      <c r="O668" s="190">
        <v>2155</v>
      </c>
      <c r="P668" s="182">
        <v>1160</v>
      </c>
      <c r="Q668" s="186">
        <v>626</v>
      </c>
      <c r="R668" s="184">
        <v>1410</v>
      </c>
      <c r="S668" s="185">
        <v>1026</v>
      </c>
      <c r="T668" s="182">
        <v>170</v>
      </c>
      <c r="U668" s="186">
        <v>173</v>
      </c>
      <c r="V668" s="184">
        <v>703</v>
      </c>
      <c r="W668" s="191">
        <v>1468</v>
      </c>
      <c r="X668" s="182">
        <v>980</v>
      </c>
      <c r="Y668" s="186">
        <v>319</v>
      </c>
      <c r="Z668" s="184">
        <v>2122</v>
      </c>
      <c r="AA668" s="182">
        <v>2046</v>
      </c>
      <c r="AB668" s="156">
        <f t="shared" si="12404"/>
        <v>14195</v>
      </c>
      <c r="AC668" s="157">
        <f t="shared" si="12405"/>
        <v>13774</v>
      </c>
      <c r="AE668" s="235" t="str">
        <f>$AE$17</f>
        <v>17:00 - 17:59</v>
      </c>
      <c r="AF668" s="125">
        <f t="shared" ref="AF668:AU670" si="12596">SUMIF($A$9:$A$32,$AE668,B$660:B$683)</f>
        <v>1562</v>
      </c>
      <c r="AG668" s="172">
        <f t="shared" si="12596"/>
        <v>2316</v>
      </c>
      <c r="AH668" s="126">
        <f t="shared" si="12596"/>
        <v>736</v>
      </c>
      <c r="AI668" s="166">
        <f t="shared" si="12596"/>
        <v>924</v>
      </c>
      <c r="AJ668" s="125">
        <f t="shared" si="12596"/>
        <v>1059</v>
      </c>
      <c r="AK668" s="127">
        <f t="shared" si="12596"/>
        <v>3004</v>
      </c>
      <c r="AL668" s="126">
        <f t="shared" si="12596"/>
        <v>2629</v>
      </c>
      <c r="AM668" s="166">
        <f t="shared" si="12596"/>
        <v>4051</v>
      </c>
      <c r="AN668" s="125">
        <f t="shared" si="12596"/>
        <v>638</v>
      </c>
      <c r="AO668" s="127">
        <f t="shared" si="12596"/>
        <v>215</v>
      </c>
      <c r="AP668" s="126">
        <f t="shared" si="12596"/>
        <v>1774</v>
      </c>
      <c r="AQ668" s="125">
        <f t="shared" si="12596"/>
        <v>881</v>
      </c>
      <c r="AR668" s="165">
        <f t="shared" si="12596"/>
        <v>3246</v>
      </c>
      <c r="AS668" s="167">
        <f t="shared" si="12596"/>
        <v>2287</v>
      </c>
      <c r="AT668" s="125">
        <f t="shared" si="12596"/>
        <v>1720</v>
      </c>
      <c r="AU668" s="127">
        <f t="shared" si="12596"/>
        <v>1141</v>
      </c>
      <c r="AV668" s="126">
        <f t="shared" ref="AP668:BE670" si="12597">SUMIF($A$9:$A$32,$AE668,R$660:R$683)</f>
        <v>1922</v>
      </c>
      <c r="AW668" s="166">
        <f t="shared" si="12597"/>
        <v>1876</v>
      </c>
      <c r="AX668" s="125">
        <f t="shared" si="12597"/>
        <v>481</v>
      </c>
      <c r="AY668" s="127">
        <f t="shared" si="12597"/>
        <v>172</v>
      </c>
      <c r="AZ668" s="126">
        <f t="shared" si="12597"/>
        <v>1926</v>
      </c>
      <c r="BA668" s="166">
        <f t="shared" si="12597"/>
        <v>1489</v>
      </c>
      <c r="BB668" s="125">
        <f t="shared" si="12597"/>
        <v>1944</v>
      </c>
      <c r="BC668" s="127">
        <f t="shared" si="12597"/>
        <v>582</v>
      </c>
      <c r="BD668" s="170">
        <f t="shared" si="12597"/>
        <v>2889</v>
      </c>
      <c r="BE668" s="171">
        <f t="shared" si="12597"/>
        <v>3843</v>
      </c>
      <c r="BF668" s="156">
        <f>AF668+AH668+AJ668+AL668+AN668+AP668+AR668+AT668+AV668+AX668+AZ668+BB668+BD668</f>
        <v>22526</v>
      </c>
      <c r="BG668" s="157">
        <f>AG668+AI668+AK668+AM668+AO668+AQ668+AS668+AU668+AW668+AY668+BA668+BC668+BE668</f>
        <v>22781</v>
      </c>
      <c r="BI668" s="145" t="s">
        <v>24</v>
      </c>
      <c r="BJ668" s="128">
        <f>B668/B684</f>
        <v>6.1588885627629389E-2</v>
      </c>
      <c r="BK668" s="129">
        <f t="shared" ref="BK668" si="12598">C668/C684</f>
        <v>6.1605154311167677E-2</v>
      </c>
      <c r="BL668" s="130">
        <f t="shared" ref="BL668" si="12599">D668/D684</f>
        <v>5.4733887509446182E-2</v>
      </c>
      <c r="BM668" s="131">
        <f t="shared" ref="BM668" si="12600">E668/E684</f>
        <v>4.7094801223241591E-2</v>
      </c>
      <c r="BN668" s="128">
        <f t="shared" ref="BN668" si="12601">F668/F684</f>
        <v>5.6892558654717554E-2</v>
      </c>
      <c r="BO668" s="129">
        <f t="shared" ref="BO668" si="12602">G668/G684</f>
        <v>2.9109159347553325E-2</v>
      </c>
      <c r="BP668" s="130">
        <f t="shared" ref="BP668" si="12603">H668/H684</f>
        <v>6.5467182332828874E-2</v>
      </c>
      <c r="BQ668" s="131">
        <f t="shared" ref="BQ668" si="12604">I668/I684</f>
        <v>4.3797052404423845E-2</v>
      </c>
      <c r="BR668" s="128">
        <f t="shared" ref="BR668" si="12605">J668/J684</f>
        <v>4.1127541589648799E-2</v>
      </c>
      <c r="BS668" s="129">
        <f t="shared" ref="BS668" si="12606">K668/K684</f>
        <v>5.9576345984112974E-2</v>
      </c>
      <c r="BT668" s="130">
        <f t="shared" ref="BT668" si="12607">L668/L684</f>
        <v>3.4330727176532828E-2</v>
      </c>
      <c r="BU668" s="128">
        <f t="shared" ref="BU668" si="12608">M668/M684</f>
        <v>7.6730929353743677E-2</v>
      </c>
      <c r="BV668" s="132">
        <f t="shared" ref="BV668" si="12609">N668/N684</f>
        <v>4.3850125777836618E-2</v>
      </c>
      <c r="BW668" s="133">
        <f t="shared" ref="BW668" si="12610">O668/O684</f>
        <v>6.2527201508777025E-2</v>
      </c>
      <c r="BX668" s="128">
        <f t="shared" ref="BX668" si="12611">P668/P684</f>
        <v>5.7685613406932221E-2</v>
      </c>
      <c r="BY668" s="129">
        <f t="shared" ref="BY668" si="12612">Q668/Q684</f>
        <v>3.9353743634877723E-2</v>
      </c>
      <c r="BZ668" s="130">
        <f t="shared" ref="BZ668" si="12613">R668/R684</f>
        <v>5.7335718932986335E-2</v>
      </c>
      <c r="CA668" s="131">
        <f t="shared" ref="CA668" si="12614">S668/S684</f>
        <v>4.7689876359579809E-2</v>
      </c>
      <c r="CB668" s="128">
        <f t="shared" ref="CB668" si="12615">T668/T684</f>
        <v>3.9044556729444187E-2</v>
      </c>
      <c r="CC668" s="129">
        <f t="shared" ref="CC668" si="12616">U668/U684</f>
        <v>4.2287949156685406E-2</v>
      </c>
      <c r="CD668" s="130">
        <f t="shared" ref="CD668" si="12617">V668/V684</f>
        <v>3.4227567067530065E-2</v>
      </c>
      <c r="CE668" s="131">
        <f t="shared" ref="CE668" si="12618">W668/W684</f>
        <v>6.6093377155463512E-2</v>
      </c>
      <c r="CF668" s="128">
        <f t="shared" ref="CF668" si="12619">X668/X684</f>
        <v>5.3107895735110822E-2</v>
      </c>
      <c r="CG668" s="129">
        <f t="shared" ref="CG668" si="12620">Y668/Y684</f>
        <v>3.840597158680472E-2</v>
      </c>
      <c r="CH668" s="130">
        <f t="shared" ref="CH668" si="12621">Z668/Z684</f>
        <v>5.9848826714801441E-2</v>
      </c>
      <c r="CI668" s="128">
        <f t="shared" ref="CI668" si="12622">AA668/AA684</f>
        <v>5.0425138632162664E-2</v>
      </c>
      <c r="CJ668" s="134">
        <f t="shared" ref="CJ668" si="12623">AB668/AB684</f>
        <v>5.2994892778209186E-2</v>
      </c>
      <c r="CK668" s="135">
        <f t="shared" ref="CK668" si="12624">AC668/AC684</f>
        <v>5.1615659323158099E-2</v>
      </c>
    </row>
    <row r="669" spans="1:89" x14ac:dyDescent="0.2">
      <c r="A669" s="136" t="s">
        <v>25</v>
      </c>
      <c r="B669" s="192">
        <v>1375</v>
      </c>
      <c r="C669" s="176">
        <v>1599</v>
      </c>
      <c r="D669" s="177">
        <v>649</v>
      </c>
      <c r="E669" s="178">
        <v>511</v>
      </c>
      <c r="F669" s="175">
        <v>1366</v>
      </c>
      <c r="G669" s="179">
        <v>817</v>
      </c>
      <c r="H669" s="177">
        <v>2368</v>
      </c>
      <c r="I669" s="178">
        <v>2233</v>
      </c>
      <c r="J669" s="175">
        <v>195</v>
      </c>
      <c r="K669" s="176">
        <v>236</v>
      </c>
      <c r="L669" s="177">
        <v>697</v>
      </c>
      <c r="M669" s="175">
        <v>1314</v>
      </c>
      <c r="N669" s="180">
        <v>1882</v>
      </c>
      <c r="O669" s="193">
        <v>1956</v>
      </c>
      <c r="P669" s="175">
        <v>1367</v>
      </c>
      <c r="Q669" s="176">
        <v>685</v>
      </c>
      <c r="R669" s="177">
        <v>1587</v>
      </c>
      <c r="S669" s="178">
        <v>1065</v>
      </c>
      <c r="T669" s="184">
        <v>209</v>
      </c>
      <c r="U669" s="175">
        <v>222</v>
      </c>
      <c r="V669" s="177">
        <v>941</v>
      </c>
      <c r="W669" s="194">
        <v>1729</v>
      </c>
      <c r="X669" s="175">
        <v>965</v>
      </c>
      <c r="Y669" s="179">
        <v>388</v>
      </c>
      <c r="Z669" s="177">
        <v>2133</v>
      </c>
      <c r="AA669" s="175">
        <v>2380</v>
      </c>
      <c r="AB669" s="156">
        <f t="shared" si="12404"/>
        <v>15734</v>
      </c>
      <c r="AC669" s="157">
        <f t="shared" si="12405"/>
        <v>15135</v>
      </c>
      <c r="AE669" s="237" t="str">
        <f>$AE$18</f>
        <v>18:00 - 18:59</v>
      </c>
      <c r="AF669" s="125">
        <f t="shared" si="12596"/>
        <v>1455</v>
      </c>
      <c r="AG669" s="176">
        <f t="shared" si="12596"/>
        <v>2066</v>
      </c>
      <c r="AH669" s="177">
        <f t="shared" si="12596"/>
        <v>528</v>
      </c>
      <c r="AI669" s="178">
        <f t="shared" si="12596"/>
        <v>850</v>
      </c>
      <c r="AJ669" s="238">
        <f t="shared" si="12596"/>
        <v>921</v>
      </c>
      <c r="AK669" s="179">
        <f t="shared" si="12596"/>
        <v>2401</v>
      </c>
      <c r="AL669" s="177">
        <f t="shared" si="12596"/>
        <v>2406</v>
      </c>
      <c r="AM669" s="178">
        <f t="shared" si="12596"/>
        <v>3304</v>
      </c>
      <c r="AN669" s="238">
        <f t="shared" si="12596"/>
        <v>446</v>
      </c>
      <c r="AO669" s="179">
        <f t="shared" si="12596"/>
        <v>216</v>
      </c>
      <c r="AP669" s="177">
        <f t="shared" si="12597"/>
        <v>1597</v>
      </c>
      <c r="AQ669" s="238">
        <f t="shared" si="12597"/>
        <v>688</v>
      </c>
      <c r="AR669" s="180">
        <f t="shared" si="12597"/>
        <v>2864</v>
      </c>
      <c r="AS669" s="181">
        <f t="shared" si="12597"/>
        <v>2243</v>
      </c>
      <c r="AT669" s="238">
        <f t="shared" si="12597"/>
        <v>1323</v>
      </c>
      <c r="AU669" s="179">
        <f t="shared" si="12597"/>
        <v>1185</v>
      </c>
      <c r="AV669" s="177">
        <f t="shared" si="12597"/>
        <v>1648</v>
      </c>
      <c r="AW669" s="178">
        <f t="shared" si="12597"/>
        <v>1929</v>
      </c>
      <c r="AX669" s="238">
        <f t="shared" si="12597"/>
        <v>331</v>
      </c>
      <c r="AY669" s="179">
        <f t="shared" si="12597"/>
        <v>197</v>
      </c>
      <c r="AZ669" s="177">
        <f t="shared" si="12597"/>
        <v>1889</v>
      </c>
      <c r="BA669" s="178">
        <f t="shared" si="12597"/>
        <v>1386</v>
      </c>
      <c r="BB669" s="238">
        <f t="shared" si="12597"/>
        <v>1622</v>
      </c>
      <c r="BC669" s="179">
        <f t="shared" si="12597"/>
        <v>502</v>
      </c>
      <c r="BD669" s="177">
        <f t="shared" si="12597"/>
        <v>2927</v>
      </c>
      <c r="BE669" s="238">
        <f t="shared" si="12597"/>
        <v>3185</v>
      </c>
      <c r="BF669" s="158">
        <f>SUM(AF669,AH669,AJ669,AL669,AN669,AP669,AR669,AT669,AV669,AX669,AZ669,BB669,BD669)</f>
        <v>19957</v>
      </c>
      <c r="BG669" s="159">
        <f>SUM(AG669,AI669,AK669,AM669,AO669,AQ669,AS669,AU669,AW669,AY669,BA669,BC669,BE669)</f>
        <v>20152</v>
      </c>
      <c r="BI669" s="136" t="s">
        <v>25</v>
      </c>
      <c r="BJ669" s="128">
        <f>B669/B684</f>
        <v>6.726347715487721E-2</v>
      </c>
      <c r="BK669" s="129">
        <f t="shared" ref="BK669" si="12625">C669/C684</f>
        <v>6.3593700286350627E-2</v>
      </c>
      <c r="BL669" s="130">
        <f t="shared" ref="BL669" si="12626">D669/D684</f>
        <v>7.0063694267515922E-2</v>
      </c>
      <c r="BM669" s="131">
        <f t="shared" ref="BM669" si="12627">E669/E684</f>
        <v>5.2089704383282365E-2</v>
      </c>
      <c r="BN669" s="128">
        <f t="shared" ref="BN669" si="12628">F669/F684</f>
        <v>6.8774544356056788E-2</v>
      </c>
      <c r="BO669" s="129">
        <f t="shared" ref="BO669" si="12629">G669/G684</f>
        <v>3.4169803429527391E-2</v>
      </c>
      <c r="BP669" s="130">
        <f t="shared" ref="BP669" si="12630">H669/H684</f>
        <v>6.6363993049716949E-2</v>
      </c>
      <c r="BQ669" s="131">
        <f t="shared" ref="BQ669" si="12631">I669/I684</f>
        <v>5.4758576718408988E-2</v>
      </c>
      <c r="BR669" s="128">
        <f t="shared" ref="BR669" si="12632">J669/J684</f>
        <v>4.5055452865064696E-2</v>
      </c>
      <c r="BS669" s="129">
        <f t="shared" ref="BS669" si="12633">K669/K684</f>
        <v>5.2074139452780228E-2</v>
      </c>
      <c r="BT669" s="130">
        <f t="shared" ref="BT669" si="12634">L669/L684</f>
        <v>4.0973487743224971E-2</v>
      </c>
      <c r="BU669" s="128">
        <f t="shared" ref="BU669" si="12635">M669/M684</f>
        <v>8.4160635367962588E-2</v>
      </c>
      <c r="BV669" s="132">
        <f t="shared" ref="BV669" si="12636">N669/N684</f>
        <v>4.983450284655104E-2</v>
      </c>
      <c r="BW669" s="133">
        <f t="shared" ref="BW669" si="12637">O669/O684</f>
        <v>5.6753227912374873E-2</v>
      </c>
      <c r="BX669" s="128">
        <f t="shared" ref="BX669" si="12638">P669/P684</f>
        <v>6.7979511661445127E-2</v>
      </c>
      <c r="BY669" s="129">
        <f t="shared" ref="BY669" si="12639">Q669/Q684</f>
        <v>4.3062802539762371E-2</v>
      </c>
      <c r="BZ669" s="130">
        <f t="shared" ref="BZ669" si="12640">R669/R684</f>
        <v>6.4533181522446317E-2</v>
      </c>
      <c r="CA669" s="131">
        <f t="shared" ref="CA669" si="12641">S669/S684</f>
        <v>4.9502649437575534E-2</v>
      </c>
      <c r="CB669" s="128">
        <f t="shared" ref="CB669" si="12642">T669/T684</f>
        <v>4.8001837390904918E-2</v>
      </c>
      <c r="CC669" s="129">
        <f t="shared" ref="CC669" si="12643">U669/U684</f>
        <v>5.42654607675385E-2</v>
      </c>
      <c r="CD669" s="130">
        <f t="shared" ref="CD669" si="12644">V669/V684</f>
        <v>4.5815278251131991E-2</v>
      </c>
      <c r="CE669" s="131">
        <f t="shared" ref="CE669" si="12645">W669/W684</f>
        <v>7.7844311377245512E-2</v>
      </c>
      <c r="CF669" s="128">
        <f t="shared" ref="CF669" si="12646">X669/X684</f>
        <v>5.2295019779981577E-2</v>
      </c>
      <c r="CG669" s="129">
        <f t="shared" ref="CG669" si="12647">Y669/Y684</f>
        <v>4.671321935949916E-2</v>
      </c>
      <c r="CH669" s="130">
        <f t="shared" ref="CH669" si="12648">Z669/Z684</f>
        <v>6.0159070397111915E-2</v>
      </c>
      <c r="CI669" s="128">
        <f t="shared" ref="CI669" si="12649">AA669/AA684</f>
        <v>5.8656808379544054E-2</v>
      </c>
      <c r="CJ669" s="134">
        <f t="shared" ref="CJ669" si="12650">AB669/AB684</f>
        <v>5.874051729287378E-2</v>
      </c>
      <c r="CK669" s="135">
        <f t="shared" ref="CK669" si="12651">AC669/AC684</f>
        <v>5.6715769119790746E-2</v>
      </c>
    </row>
    <row r="670" spans="1:89" ht="13.5" thickBot="1" x14ac:dyDescent="0.25">
      <c r="A670" s="145" t="s">
        <v>26</v>
      </c>
      <c r="B670" s="189">
        <v>1254</v>
      </c>
      <c r="C670" s="183">
        <v>1502</v>
      </c>
      <c r="D670" s="184">
        <v>454</v>
      </c>
      <c r="E670" s="185">
        <v>518</v>
      </c>
      <c r="F670" s="182">
        <v>1022</v>
      </c>
      <c r="G670" s="186">
        <v>971</v>
      </c>
      <c r="H670" s="184">
        <v>2091</v>
      </c>
      <c r="I670" s="185">
        <v>2217</v>
      </c>
      <c r="J670" s="182">
        <v>164</v>
      </c>
      <c r="K670" s="183">
        <v>202</v>
      </c>
      <c r="L670" s="184">
        <v>696</v>
      </c>
      <c r="M670" s="182">
        <v>937</v>
      </c>
      <c r="N670" s="187">
        <v>1729</v>
      </c>
      <c r="O670" s="190">
        <v>1814</v>
      </c>
      <c r="P670" s="182">
        <v>1084</v>
      </c>
      <c r="Q670" s="183">
        <v>733</v>
      </c>
      <c r="R670" s="184">
        <v>1347</v>
      </c>
      <c r="S670" s="185">
        <v>949</v>
      </c>
      <c r="T670" s="182">
        <v>184</v>
      </c>
      <c r="U670" s="186">
        <v>192</v>
      </c>
      <c r="V670" s="184">
        <v>829</v>
      </c>
      <c r="W670" s="191">
        <v>1438</v>
      </c>
      <c r="X670" s="182">
        <v>885</v>
      </c>
      <c r="Y670" s="186">
        <v>352</v>
      </c>
      <c r="Z670" s="184">
        <v>1929</v>
      </c>
      <c r="AA670" s="182">
        <v>2353</v>
      </c>
      <c r="AB670" s="156">
        <f t="shared" si="12404"/>
        <v>13668</v>
      </c>
      <c r="AC670" s="157">
        <f t="shared" si="12405"/>
        <v>14178</v>
      </c>
      <c r="AE670" s="235">
        <f>$AE$19</f>
        <v>0</v>
      </c>
      <c r="AF670" s="125">
        <f t="shared" si="12596"/>
        <v>0</v>
      </c>
      <c r="AG670" s="183">
        <f t="shared" si="12596"/>
        <v>0</v>
      </c>
      <c r="AH670" s="184">
        <f t="shared" si="12596"/>
        <v>0</v>
      </c>
      <c r="AI670" s="185">
        <f t="shared" si="12596"/>
        <v>0</v>
      </c>
      <c r="AJ670" s="182">
        <f t="shared" si="12596"/>
        <v>0</v>
      </c>
      <c r="AK670" s="186">
        <f t="shared" si="12596"/>
        <v>0</v>
      </c>
      <c r="AL670" s="184">
        <f t="shared" si="12596"/>
        <v>0</v>
      </c>
      <c r="AM670" s="185">
        <f t="shared" si="12596"/>
        <v>0</v>
      </c>
      <c r="AN670" s="182">
        <f t="shared" si="12596"/>
        <v>0</v>
      </c>
      <c r="AO670" s="186">
        <f t="shared" si="12596"/>
        <v>0</v>
      </c>
      <c r="AP670" s="184">
        <f t="shared" si="12597"/>
        <v>0</v>
      </c>
      <c r="AQ670" s="182">
        <f t="shared" si="12597"/>
        <v>0</v>
      </c>
      <c r="AR670" s="187">
        <f t="shared" si="12597"/>
        <v>0</v>
      </c>
      <c r="AS670" s="188">
        <f t="shared" si="12597"/>
        <v>0</v>
      </c>
      <c r="AT670" s="182">
        <f t="shared" si="12597"/>
        <v>0</v>
      </c>
      <c r="AU670" s="186">
        <f t="shared" si="12597"/>
        <v>0</v>
      </c>
      <c r="AV670" s="184">
        <f t="shared" si="12597"/>
        <v>0</v>
      </c>
      <c r="AW670" s="185">
        <f t="shared" si="12597"/>
        <v>0</v>
      </c>
      <c r="AX670" s="182">
        <f t="shared" si="12597"/>
        <v>0</v>
      </c>
      <c r="AY670" s="186">
        <f t="shared" si="12597"/>
        <v>0</v>
      </c>
      <c r="AZ670" s="184">
        <f t="shared" si="12597"/>
        <v>0</v>
      </c>
      <c r="BA670" s="185">
        <f t="shared" si="12597"/>
        <v>0</v>
      </c>
      <c r="BB670" s="182">
        <f t="shared" si="12597"/>
        <v>0</v>
      </c>
      <c r="BC670" s="186">
        <f t="shared" si="12597"/>
        <v>0</v>
      </c>
      <c r="BD670" s="184">
        <f t="shared" si="12597"/>
        <v>0</v>
      </c>
      <c r="BE670" s="182">
        <f t="shared" si="12597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6.1344291165248019E-2</v>
      </c>
      <c r="BK670" s="129">
        <f t="shared" ref="BK670" si="12652">C670/C684</f>
        <v>5.9735921094495707E-2</v>
      </c>
      <c r="BL670" s="130">
        <f t="shared" ref="BL670" si="12653">D670/D684</f>
        <v>4.9012199071575085E-2</v>
      </c>
      <c r="BM670" s="131">
        <f t="shared" ref="BM670" si="12654">E670/E684</f>
        <v>5.2803261977573901E-2</v>
      </c>
      <c r="BN670" s="128">
        <f t="shared" ref="BN670" si="12655">F670/F684</f>
        <v>5.1455039774443663E-2</v>
      </c>
      <c r="BO670" s="129">
        <f t="shared" ref="BO670" si="12656">G670/G684</f>
        <v>4.0610623170221662E-2</v>
      </c>
      <c r="BP670" s="130">
        <f t="shared" ref="BP670" si="12657">H670/H684</f>
        <v>5.8600975281654616E-2</v>
      </c>
      <c r="BQ670" s="131">
        <f t="shared" ref="BQ670" si="12658">I670/I684</f>
        <v>5.4366217906275285E-2</v>
      </c>
      <c r="BR670" s="128">
        <f t="shared" ref="BR670" si="12659">J670/J684</f>
        <v>3.789279112754159E-2</v>
      </c>
      <c r="BS670" s="129">
        <f t="shared" ref="BS670" si="12660">K670/K684</f>
        <v>4.4571932921447482E-2</v>
      </c>
      <c r="BT670" s="130">
        <f t="shared" ref="BT670" si="12661">L670/L684</f>
        <v>4.0914702251484331E-2</v>
      </c>
      <c r="BU670" s="128">
        <f t="shared" ref="BU670" si="12662">M670/M684</f>
        <v>6.0014090821751104E-2</v>
      </c>
      <c r="BV670" s="132">
        <f t="shared" ref="BV670" si="12663">N670/N684</f>
        <v>4.5783132530120479E-2</v>
      </c>
      <c r="BW670" s="133">
        <f t="shared" ref="BW670" si="12664">O670/O684</f>
        <v>5.2633106049615554E-2</v>
      </c>
      <c r="BX670" s="128">
        <f t="shared" ref="BX670" si="12665">P670/P684</f>
        <v>5.390621114923666E-2</v>
      </c>
      <c r="BY670" s="129">
        <f t="shared" ref="BY670" si="12666">Q670/Q684</f>
        <v>4.6080341987804113E-2</v>
      </c>
      <c r="BZ670" s="130">
        <f t="shared" ref="BZ670" si="12667">R670/R684</f>
        <v>5.4773910214703972E-2</v>
      </c>
      <c r="CA670" s="131">
        <f t="shared" ref="CA670" si="12668">S670/S684</f>
        <v>4.4110811564562612E-2</v>
      </c>
      <c r="CB670" s="128">
        <f t="shared" ref="CB670" si="12669">T670/T684</f>
        <v>4.2259990813045475E-2</v>
      </c>
      <c r="CC670" s="129">
        <f t="shared" ref="CC670" si="12670">U670/U684</f>
        <v>4.6932290393546808E-2</v>
      </c>
      <c r="CD670" s="130">
        <f t="shared" ref="CD670" si="12671">V670/V684</f>
        <v>4.036223769414285E-2</v>
      </c>
      <c r="CE670" s="131">
        <f t="shared" ref="CE670" si="12672">W670/W684</f>
        <v>6.4742695061005814E-2</v>
      </c>
      <c r="CF670" s="128">
        <f t="shared" ref="CF670" si="12673">X670/X684</f>
        <v>4.7959681352625592E-2</v>
      </c>
      <c r="CG670" s="129">
        <f t="shared" ref="CG670" si="12674">Y670/Y684</f>
        <v>4.2379003130267275E-2</v>
      </c>
      <c r="CH670" s="130">
        <f t="shared" ref="CH670" si="12675">Z670/Z684</f>
        <v>5.4405460288808667E-2</v>
      </c>
      <c r="CI670" s="128">
        <f t="shared" ref="CI670" si="12676">AA670/AA684</f>
        <v>5.7991373998767713E-2</v>
      </c>
      <c r="CJ670" s="134">
        <f t="shared" ref="CJ670" si="12677">AB670/AB684</f>
        <v>5.1027417716982257E-2</v>
      </c>
      <c r="CK670" s="135">
        <f t="shared" ref="CK670" si="12678">AC670/AC684</f>
        <v>5.3129578763157798E-2</v>
      </c>
    </row>
    <row r="671" spans="1:89" ht="14.25" thickTop="1" thickBot="1" x14ac:dyDescent="0.25">
      <c r="A671" s="136" t="s">
        <v>27</v>
      </c>
      <c r="B671" s="192">
        <v>1244</v>
      </c>
      <c r="C671" s="176">
        <v>1582</v>
      </c>
      <c r="D671" s="177">
        <v>498</v>
      </c>
      <c r="E671" s="178">
        <v>458</v>
      </c>
      <c r="F671" s="175">
        <v>785</v>
      </c>
      <c r="G671" s="179">
        <v>1118</v>
      </c>
      <c r="H671" s="177">
        <v>2095</v>
      </c>
      <c r="I671" s="178">
        <v>2196</v>
      </c>
      <c r="J671" s="175">
        <v>187</v>
      </c>
      <c r="K671" s="176">
        <v>187</v>
      </c>
      <c r="L671" s="177">
        <v>812</v>
      </c>
      <c r="M671" s="175">
        <v>901</v>
      </c>
      <c r="N671" s="180">
        <v>1965</v>
      </c>
      <c r="O671" s="193">
        <v>1690</v>
      </c>
      <c r="P671" s="175">
        <v>1293</v>
      </c>
      <c r="Q671" s="176">
        <v>740</v>
      </c>
      <c r="R671" s="177">
        <v>1328</v>
      </c>
      <c r="S671" s="178">
        <v>1104</v>
      </c>
      <c r="T671" s="175">
        <v>225</v>
      </c>
      <c r="U671" s="179">
        <v>151</v>
      </c>
      <c r="V671" s="177">
        <v>1029</v>
      </c>
      <c r="W671" s="194">
        <v>1229</v>
      </c>
      <c r="X671" s="175">
        <v>882</v>
      </c>
      <c r="Y671" s="179">
        <v>417</v>
      </c>
      <c r="Z671" s="177">
        <v>2129</v>
      </c>
      <c r="AA671" s="175">
        <v>2344</v>
      </c>
      <c r="AB671" s="156">
        <f t="shared" si="12404"/>
        <v>14472</v>
      </c>
      <c r="AC671" s="157">
        <f t="shared" si="12405"/>
        <v>14117</v>
      </c>
      <c r="AE671" s="229" t="s">
        <v>13</v>
      </c>
      <c r="AF671" s="20">
        <f t="shared" ref="AF671:BG671" si="12679">SUM(AF668:AF670)</f>
        <v>3017</v>
      </c>
      <c r="AG671" s="21">
        <f t="shared" si="12679"/>
        <v>4382</v>
      </c>
      <c r="AH671" s="20">
        <f t="shared" si="12679"/>
        <v>1264</v>
      </c>
      <c r="AI671" s="21">
        <f t="shared" si="12679"/>
        <v>1774</v>
      </c>
      <c r="AJ671" s="20">
        <f t="shared" si="12679"/>
        <v>1980</v>
      </c>
      <c r="AK671" s="21">
        <f t="shared" si="12679"/>
        <v>5405</v>
      </c>
      <c r="AL671" s="20">
        <f t="shared" si="12679"/>
        <v>5035</v>
      </c>
      <c r="AM671" s="21">
        <f t="shared" si="12679"/>
        <v>7355</v>
      </c>
      <c r="AN671" s="20">
        <f t="shared" si="12679"/>
        <v>1084</v>
      </c>
      <c r="AO671" s="21">
        <f t="shared" si="12679"/>
        <v>431</v>
      </c>
      <c r="AP671" s="20">
        <f t="shared" si="12679"/>
        <v>3371</v>
      </c>
      <c r="AQ671" s="21">
        <f t="shared" si="12679"/>
        <v>1569</v>
      </c>
      <c r="AR671" s="20">
        <f t="shared" si="12679"/>
        <v>6110</v>
      </c>
      <c r="AS671" s="21">
        <f t="shared" si="12679"/>
        <v>4530</v>
      </c>
      <c r="AT671" s="20">
        <f t="shared" si="12679"/>
        <v>3043</v>
      </c>
      <c r="AU671" s="21">
        <f t="shared" si="12679"/>
        <v>2326</v>
      </c>
      <c r="AV671" s="20">
        <f t="shared" si="12679"/>
        <v>3570</v>
      </c>
      <c r="AW671" s="21">
        <f t="shared" si="12679"/>
        <v>3805</v>
      </c>
      <c r="AX671" s="20">
        <f t="shared" si="12679"/>
        <v>812</v>
      </c>
      <c r="AY671" s="21">
        <f t="shared" si="12679"/>
        <v>369</v>
      </c>
      <c r="AZ671" s="20">
        <f t="shared" si="12679"/>
        <v>3815</v>
      </c>
      <c r="BA671" s="21">
        <f t="shared" si="12679"/>
        <v>2875</v>
      </c>
      <c r="BB671" s="20">
        <f t="shared" si="12679"/>
        <v>3566</v>
      </c>
      <c r="BC671" s="21">
        <f t="shared" si="12679"/>
        <v>1084</v>
      </c>
      <c r="BD671" s="20">
        <f t="shared" si="12679"/>
        <v>5816</v>
      </c>
      <c r="BE671" s="21">
        <f t="shared" si="12679"/>
        <v>7028</v>
      </c>
      <c r="BF671" s="160">
        <f t="shared" si="12679"/>
        <v>42483</v>
      </c>
      <c r="BG671" s="161">
        <f t="shared" si="12679"/>
        <v>42933</v>
      </c>
      <c r="BI671" s="136" t="s">
        <v>27</v>
      </c>
      <c r="BJ671" s="128">
        <f>B671/B684</f>
        <v>6.0855102240485279E-2</v>
      </c>
      <c r="BK671" s="129">
        <f t="shared" ref="BK671" si="12680">C671/C684</f>
        <v>6.2917594654788425E-2</v>
      </c>
      <c r="BL671" s="130">
        <f t="shared" ref="BL671" si="12681">D671/D684</f>
        <v>5.3762280038864296E-2</v>
      </c>
      <c r="BM671" s="131">
        <f t="shared" ref="BM671" si="12682">E671/E684</f>
        <v>4.6687054026503569E-2</v>
      </c>
      <c r="BN671" s="128">
        <f t="shared" ref="BN671" si="12683">F671/F684</f>
        <v>3.9522706676064848E-2</v>
      </c>
      <c r="BO671" s="129">
        <f t="shared" ref="BO671" si="12684">G671/G684</f>
        <v>4.6758678377248016E-2</v>
      </c>
      <c r="BP671" s="130">
        <f t="shared" ref="BP671" si="12685">H671/H684</f>
        <v>5.8713076621265625E-2</v>
      </c>
      <c r="BQ671" s="131">
        <f t="shared" ref="BQ671" si="12686">I671/I684</f>
        <v>5.3851246965349812E-2</v>
      </c>
      <c r="BR671" s="128">
        <f t="shared" ref="BR671" si="12687">J671/J684</f>
        <v>4.320702402957486E-2</v>
      </c>
      <c r="BS671" s="129">
        <f t="shared" ref="BS671" si="12688">K671/K684</f>
        <v>4.12621359223301E-2</v>
      </c>
      <c r="BT671" s="130">
        <f t="shared" ref="BT671" si="12689">L671/L684</f>
        <v>4.7733819293398393E-2</v>
      </c>
      <c r="BU671" s="128">
        <f t="shared" ref="BU671" si="12690">M671/M684</f>
        <v>5.7708319989752128E-2</v>
      </c>
      <c r="BV671" s="132">
        <f t="shared" ref="BV671" si="12691">N671/N684</f>
        <v>5.2032305044353237E-2</v>
      </c>
      <c r="BW671" s="133">
        <f t="shared" ref="BW671" si="12692">O671/O684</f>
        <v>4.9035253155375019E-2</v>
      </c>
      <c r="BX671" s="128">
        <f t="shared" ref="BX671" si="12693">P671/P684</f>
        <v>6.4299567357899448E-2</v>
      </c>
      <c r="BY671" s="129">
        <f t="shared" ref="BY671" si="12694">Q671/Q684</f>
        <v>4.6520399823976863E-2</v>
      </c>
      <c r="BZ671" s="130">
        <f t="shared" ref="BZ671" si="12695">R671/R684</f>
        <v>5.4001301236174366E-2</v>
      </c>
      <c r="CA671" s="131">
        <f t="shared" ref="CA671" si="12696">S671/S684</f>
        <v>5.1315422515571259E-2</v>
      </c>
      <c r="CB671" s="128">
        <f t="shared" ref="CB671" si="12697">T671/T684</f>
        <v>5.1676619200734956E-2</v>
      </c>
      <c r="CC671" s="129">
        <f t="shared" ref="CC671" si="12698">U671/U684</f>
        <v>3.6910290882424833E-2</v>
      </c>
      <c r="CD671" s="130">
        <f t="shared" ref="CD671" si="12699">V671/V684</f>
        <v>5.0099810117337745E-2</v>
      </c>
      <c r="CE671" s="131">
        <f t="shared" ref="CE671" si="12700">W671/W684</f>
        <v>5.533294313628382E-2</v>
      </c>
      <c r="CF671" s="128">
        <f t="shared" ref="CF671" si="12701">X671/X684</f>
        <v>4.7797106161599739E-2</v>
      </c>
      <c r="CG671" s="129">
        <f t="shared" ref="CG671" si="12702">Y671/Y684</f>
        <v>5.0204671321935949E-2</v>
      </c>
      <c r="CH671" s="130">
        <f t="shared" ref="CH671" si="12703">Z671/Z684</f>
        <v>6.0046254512635379E-2</v>
      </c>
      <c r="CI671" s="128">
        <f t="shared" ref="CI671" si="12704">AA671/AA684</f>
        <v>5.7769562538508935E-2</v>
      </c>
      <c r="CJ671" s="134">
        <f t="shared" ref="CJ671" si="12705">AB671/AB684</f>
        <v>5.4029030523863569E-2</v>
      </c>
      <c r="CK671" s="135">
        <f t="shared" ref="CK671" si="12706">AC671/AC684</f>
        <v>5.2900991917019226E-2</v>
      </c>
    </row>
    <row r="672" spans="1:89" ht="13.5" thickTop="1" x14ac:dyDescent="0.2">
      <c r="A672" s="145" t="s">
        <v>28</v>
      </c>
      <c r="B672" s="189">
        <v>1253</v>
      </c>
      <c r="C672" s="183">
        <v>1831</v>
      </c>
      <c r="D672" s="184">
        <v>590</v>
      </c>
      <c r="E672" s="185">
        <v>598</v>
      </c>
      <c r="F672" s="182">
        <v>1019</v>
      </c>
      <c r="G672" s="186">
        <v>1529</v>
      </c>
      <c r="H672" s="184">
        <v>2184</v>
      </c>
      <c r="I672" s="185">
        <v>2530</v>
      </c>
      <c r="J672" s="182">
        <v>323</v>
      </c>
      <c r="K672" s="183">
        <v>205</v>
      </c>
      <c r="L672" s="184">
        <v>1273</v>
      </c>
      <c r="M672" s="182">
        <v>836</v>
      </c>
      <c r="N672" s="187">
        <v>2581</v>
      </c>
      <c r="O672" s="190">
        <v>1751</v>
      </c>
      <c r="P672" s="182">
        <v>1333</v>
      </c>
      <c r="Q672" s="183">
        <v>849</v>
      </c>
      <c r="R672" s="184">
        <v>1430</v>
      </c>
      <c r="S672" s="185">
        <v>1363</v>
      </c>
      <c r="T672" s="182">
        <v>323</v>
      </c>
      <c r="U672" s="186">
        <v>156</v>
      </c>
      <c r="V672" s="184">
        <v>1456</v>
      </c>
      <c r="W672" s="191">
        <v>1279</v>
      </c>
      <c r="X672" s="182">
        <v>1351</v>
      </c>
      <c r="Y672" s="186">
        <v>356</v>
      </c>
      <c r="Z672" s="184">
        <v>2327</v>
      </c>
      <c r="AA672" s="182">
        <v>2855</v>
      </c>
      <c r="AB672" s="156">
        <f t="shared" si="12404"/>
        <v>17443</v>
      </c>
      <c r="AC672" s="157">
        <f t="shared" si="12405"/>
        <v>16138</v>
      </c>
      <c r="BI672" s="145" t="s">
        <v>28</v>
      </c>
      <c r="BJ672" s="128">
        <f>B672/B684</f>
        <v>6.1295372272771743E-2</v>
      </c>
      <c r="BK672" s="129">
        <f t="shared" ref="BK672" si="12707">C672/C684</f>
        <v>7.282055361119949E-2</v>
      </c>
      <c r="BL672" s="130">
        <f t="shared" ref="BL672" si="12708">D672/D684</f>
        <v>6.3694267515923567E-2</v>
      </c>
      <c r="BM672" s="131">
        <f t="shared" ref="BM672" si="12709">E672/E684</f>
        <v>6.0958205912334355E-2</v>
      </c>
      <c r="BN672" s="128">
        <f t="shared" ref="BN672" si="12710">F672/F684</f>
        <v>5.1303997583324941E-2</v>
      </c>
      <c r="BO672" s="129">
        <f t="shared" ref="BO672" si="12711">G672/G684</f>
        <v>6.3948138854035969E-2</v>
      </c>
      <c r="BP672" s="130">
        <f t="shared" ref="BP672" si="12712">H672/H684</f>
        <v>6.1207331427610562E-2</v>
      </c>
      <c r="BQ672" s="131">
        <f t="shared" ref="BQ672" si="12713">I672/I684</f>
        <v>6.2041737168640719E-2</v>
      </c>
      <c r="BR672" s="128">
        <f t="shared" ref="BR672" si="12714">J672/J684</f>
        <v>7.4630314232902034E-2</v>
      </c>
      <c r="BS672" s="129">
        <f t="shared" ref="BS672" si="12715">K672/K684</f>
        <v>4.5233892321270959E-2</v>
      </c>
      <c r="BT672" s="130">
        <f t="shared" ref="BT672" si="12716">L672/L684</f>
        <v>7.48339309858327E-2</v>
      </c>
      <c r="BU672" s="128">
        <f t="shared" ref="BU672" si="12717">M672/M684</f>
        <v>5.3545122654198425E-2</v>
      </c>
      <c r="BV672" s="132">
        <f t="shared" ref="BV672" si="12718">N672/N684</f>
        <v>6.8343704488282808E-2</v>
      </c>
      <c r="BW672" s="133">
        <f t="shared" ref="BW672" si="12719">O672/O684</f>
        <v>5.0805164659799798E-2</v>
      </c>
      <c r="BX672" s="128">
        <f t="shared" ref="BX672" si="12720">P672/P684</f>
        <v>6.6288726440897117E-2</v>
      </c>
      <c r="BY672" s="129">
        <f t="shared" ref="BY672" si="12721">Q672/Q684</f>
        <v>5.337272898723832E-2</v>
      </c>
      <c r="BZ672" s="130">
        <f t="shared" ref="BZ672" si="12722">R672/R684</f>
        <v>5.8148991541964866E-2</v>
      </c>
      <c r="CA672" s="131">
        <f t="shared" ref="CA672" si="12723">S672/S684</f>
        <v>6.3354095007901831E-2</v>
      </c>
      <c r="CB672" s="128">
        <f t="shared" ref="CB672" si="12724">T672/T684</f>
        <v>7.4184657785943964E-2</v>
      </c>
      <c r="CC672" s="129">
        <f t="shared" ref="CC672" si="12725">U672/U684</f>
        <v>3.813248594475678E-2</v>
      </c>
      <c r="CD672" s="130">
        <f t="shared" ref="CD672" si="12726">V672/V684</f>
        <v>7.0889527240858854E-2</v>
      </c>
      <c r="CE672" s="131">
        <f t="shared" ref="CE672" si="12727">W672/W684</f>
        <v>5.7584079960379994E-2</v>
      </c>
      <c r="CF672" s="128">
        <f t="shared" ref="CF672" si="12728">X672/X684</f>
        <v>7.32130276919742E-2</v>
      </c>
      <c r="CG672" s="129">
        <f t="shared" ref="CG672" si="12729">Y672/Y684</f>
        <v>4.286058271129304E-2</v>
      </c>
      <c r="CH672" s="130">
        <f t="shared" ref="CH672" si="12730">Z672/Z684</f>
        <v>6.563064079422383E-2</v>
      </c>
      <c r="CI672" s="128">
        <f t="shared" ref="CI672" si="12731">AA672/AA684</f>
        <v>7.0363524337646338E-2</v>
      </c>
      <c r="CJ672" s="134">
        <f t="shared" ref="CJ672" si="12732">AB672/AB684</f>
        <v>6.5120811182127716E-2</v>
      </c>
      <c r="CK672" s="135">
        <f t="shared" ref="CK672" si="12733">AC672/AC684</f>
        <v>6.047433644236426E-2</v>
      </c>
    </row>
    <row r="673" spans="1:89" x14ac:dyDescent="0.2">
      <c r="A673" s="136" t="s">
        <v>29</v>
      </c>
      <c r="B673" s="192">
        <v>1449</v>
      </c>
      <c r="C673" s="176">
        <v>2128</v>
      </c>
      <c r="D673" s="177">
        <v>797</v>
      </c>
      <c r="E673" s="178">
        <v>721</v>
      </c>
      <c r="F673" s="175">
        <v>1081</v>
      </c>
      <c r="G673" s="179">
        <v>2504</v>
      </c>
      <c r="H673" s="177">
        <v>2380</v>
      </c>
      <c r="I673" s="178">
        <v>3585</v>
      </c>
      <c r="J673" s="175">
        <v>551</v>
      </c>
      <c r="K673" s="176">
        <v>225</v>
      </c>
      <c r="L673" s="177">
        <v>1943</v>
      </c>
      <c r="M673" s="175">
        <v>835</v>
      </c>
      <c r="N673" s="180">
        <v>3214</v>
      </c>
      <c r="O673" s="193">
        <v>2298</v>
      </c>
      <c r="P673" s="175">
        <v>1937</v>
      </c>
      <c r="Q673" s="176">
        <v>1015</v>
      </c>
      <c r="R673" s="177">
        <v>2034</v>
      </c>
      <c r="S673" s="178">
        <v>1926</v>
      </c>
      <c r="T673" s="175">
        <v>559</v>
      </c>
      <c r="U673" s="179">
        <v>165</v>
      </c>
      <c r="V673" s="177">
        <v>2049</v>
      </c>
      <c r="W673" s="194">
        <v>1387</v>
      </c>
      <c r="X673" s="175">
        <v>1835</v>
      </c>
      <c r="Y673" s="179">
        <v>470</v>
      </c>
      <c r="Z673" s="177">
        <v>2615</v>
      </c>
      <c r="AA673" s="175">
        <v>3795</v>
      </c>
      <c r="AB673" s="156">
        <f t="shared" si="12404"/>
        <v>22444</v>
      </c>
      <c r="AC673" s="157">
        <f t="shared" si="12405"/>
        <v>21054</v>
      </c>
      <c r="BI673" s="136" t="s">
        <v>29</v>
      </c>
      <c r="BJ673" s="128">
        <f>B673/B684</f>
        <v>7.0883475198121521E-2</v>
      </c>
      <c r="BK673" s="129">
        <f t="shared" ref="BK673" si="12734">C673/C684</f>
        <v>8.4632516703786187E-2</v>
      </c>
      <c r="BL673" s="130">
        <f t="shared" ref="BL673" si="12735">D673/D684</f>
        <v>8.6041239339306921E-2</v>
      </c>
      <c r="BM673" s="131">
        <f t="shared" ref="BM673" si="12736">E673/E684</f>
        <v>7.3496432212028548E-2</v>
      </c>
      <c r="BN673" s="128">
        <f t="shared" ref="BN673" si="12737">F673/F684</f>
        <v>5.4425536199778468E-2</v>
      </c>
      <c r="BO673" s="129">
        <f t="shared" ref="BO673" si="12738">G673/G684</f>
        <v>0.10472605604349644</v>
      </c>
      <c r="BP673" s="130">
        <f t="shared" ref="BP673" si="12739">H673/H684</f>
        <v>6.6700297068549963E-2</v>
      </c>
      <c r="BQ673" s="131">
        <f t="shared" ref="BQ673" si="12740">I673/I684</f>
        <v>8.7912896343706318E-2</v>
      </c>
      <c r="BR673" s="128">
        <f t="shared" ref="BR673" si="12741">J673/J684</f>
        <v>0.12731053604436229</v>
      </c>
      <c r="BS673" s="129">
        <f t="shared" ref="BS673" si="12742">K673/K684</f>
        <v>4.9646954986760812E-2</v>
      </c>
      <c r="BT673" s="130">
        <f t="shared" ref="BT673" si="12743">L673/L684</f>
        <v>0.11422021045206043</v>
      </c>
      <c r="BU673" s="128">
        <f t="shared" ref="BU673" si="12744">M673/M684</f>
        <v>5.3481073464420673E-2</v>
      </c>
      <c r="BV673" s="132">
        <f t="shared" ref="BV673" si="12745">N673/N684</f>
        <v>8.5105256189593539E-2</v>
      </c>
      <c r="BW673" s="133">
        <f t="shared" ref="BW673" si="12746">O673/O684</f>
        <v>6.6676338314231823E-2</v>
      </c>
      <c r="BX673" s="128">
        <f t="shared" ref="BX673" si="12747">P673/P684</f>
        <v>9.6325028594161824E-2</v>
      </c>
      <c r="BY673" s="129">
        <f t="shared" ref="BY673" si="12748">Q673/Q684</f>
        <v>6.3808386245049351E-2</v>
      </c>
      <c r="BZ673" s="130">
        <f t="shared" ref="BZ673" si="12749">R673/R684</f>
        <v>8.2709824333116466E-2</v>
      </c>
      <c r="CA673" s="131">
        <f t="shared" ref="CA673" si="12750">S673/S684</f>
        <v>8.9523101236404196E-2</v>
      </c>
      <c r="CB673" s="128">
        <f t="shared" ref="CB673" si="12751">T673/T684</f>
        <v>0.12838768948093707</v>
      </c>
      <c r="CC673" s="129">
        <f t="shared" ref="CC673" si="12752">U673/U684</f>
        <v>4.0332437056954287E-2</v>
      </c>
      <c r="CD673" s="130">
        <f t="shared" ref="CD673" si="12753">V673/V684</f>
        <v>9.9761429475631727E-2</v>
      </c>
      <c r="CE673" s="131">
        <f t="shared" ref="CE673" si="12754">W673/W684</f>
        <v>6.2446535500427718E-2</v>
      </c>
      <c r="CF673" s="128">
        <f t="shared" ref="CF673" si="12755">X673/X684</f>
        <v>9.9441825177477919E-2</v>
      </c>
      <c r="CG673" s="129">
        <f t="shared" ref="CG673" si="12756">Y673/Y684</f>
        <v>5.6585600770527329E-2</v>
      </c>
      <c r="CH673" s="130">
        <f t="shared" ref="CH673" si="12757">Z673/Z684</f>
        <v>7.3753384476534289E-2</v>
      </c>
      <c r="CI673" s="128">
        <f t="shared" ref="CI673" si="12758">AA673/AA684</f>
        <v>9.3530499075785589E-2</v>
      </c>
      <c r="CJ673" s="134">
        <f t="shared" ref="CJ673" si="12759">AB673/AB684</f>
        <v>8.3791290842840926E-2</v>
      </c>
      <c r="CK673" s="135">
        <f t="shared" ref="CK673" si="12760">AC673/AC684</f>
        <v>7.8896187845924975E-2</v>
      </c>
    </row>
    <row r="674" spans="1:89" x14ac:dyDescent="0.2">
      <c r="A674" s="145" t="s">
        <v>30</v>
      </c>
      <c r="B674" s="189">
        <v>1562</v>
      </c>
      <c r="C674" s="183">
        <v>2316</v>
      </c>
      <c r="D674" s="184">
        <v>736</v>
      </c>
      <c r="E674" s="185">
        <v>924</v>
      </c>
      <c r="F674" s="182">
        <v>1059</v>
      </c>
      <c r="G674" s="186">
        <v>3004</v>
      </c>
      <c r="H674" s="184">
        <v>2629</v>
      </c>
      <c r="I674" s="185">
        <v>4051</v>
      </c>
      <c r="J674" s="182">
        <v>638</v>
      </c>
      <c r="K674" s="183">
        <v>215</v>
      </c>
      <c r="L674" s="184">
        <v>1774</v>
      </c>
      <c r="M674" s="182">
        <v>881</v>
      </c>
      <c r="N674" s="187">
        <v>3246</v>
      </c>
      <c r="O674" s="190">
        <v>2287</v>
      </c>
      <c r="P674" s="182">
        <v>1720</v>
      </c>
      <c r="Q674" s="183">
        <v>1141</v>
      </c>
      <c r="R674" s="184">
        <v>1922</v>
      </c>
      <c r="S674" s="185">
        <v>1876</v>
      </c>
      <c r="T674" s="182">
        <v>481</v>
      </c>
      <c r="U674" s="186">
        <v>172</v>
      </c>
      <c r="V674" s="184">
        <v>1926</v>
      </c>
      <c r="W674" s="191">
        <v>1489</v>
      </c>
      <c r="X674" s="182">
        <v>1944</v>
      </c>
      <c r="Y674" s="186">
        <v>582</v>
      </c>
      <c r="Z674" s="184">
        <v>2889</v>
      </c>
      <c r="AA674" s="182">
        <v>3843</v>
      </c>
      <c r="AB674" s="156">
        <f t="shared" si="12404"/>
        <v>22526</v>
      </c>
      <c r="AC674" s="157">
        <f t="shared" si="12405"/>
        <v>22781</v>
      </c>
      <c r="BI674" s="145" t="s">
        <v>30</v>
      </c>
      <c r="BJ674" s="128">
        <f>B674/B684</f>
        <v>7.6411310047940509E-2</v>
      </c>
      <c r="BK674" s="129">
        <f t="shared" ref="BK674" si="12761">C674/C684</f>
        <v>9.2109449570474067E-2</v>
      </c>
      <c r="BL674" s="130">
        <f t="shared" ref="BL674" si="12762">D674/D684</f>
        <v>7.9455899816474149E-2</v>
      </c>
      <c r="BM674" s="131">
        <f t="shared" ref="BM674" si="12763">E674/E684</f>
        <v>9.4189602446483181E-2</v>
      </c>
      <c r="BN674" s="128">
        <f t="shared" ref="BN674" si="12764">F674/F684</f>
        <v>5.3317893464907867E-2</v>
      </c>
      <c r="BO674" s="129">
        <f t="shared" ref="BO674" si="12765">G674/G684</f>
        <v>0.12563780844834796</v>
      </c>
      <c r="BP674" s="130">
        <f t="shared" ref="BP674" si="12766">H674/H684</f>
        <v>7.3678605459335245E-2</v>
      </c>
      <c r="BQ674" s="131">
        <f t="shared" ref="BQ674" si="12767">I674/I684</f>
        <v>9.9340346747100225E-2</v>
      </c>
      <c r="BR674" s="128">
        <f t="shared" ref="BR674" si="12768">J674/J684</f>
        <v>0.14741219963031424</v>
      </c>
      <c r="BS674" s="129">
        <f t="shared" ref="BS674" si="12769">K674/K684</f>
        <v>4.7440423654015886E-2</v>
      </c>
      <c r="BT674" s="130">
        <f t="shared" ref="BT674" si="12770">L674/L684</f>
        <v>0.10428546234789254</v>
      </c>
      <c r="BU674" s="128">
        <f t="shared" ref="BU674" si="12771">M674/M684</f>
        <v>5.6427336194197146E-2</v>
      </c>
      <c r="BV674" s="132">
        <f t="shared" ref="BV674" si="12772">N674/N684</f>
        <v>8.5952601615252214E-2</v>
      </c>
      <c r="BW674" s="133">
        <f t="shared" ref="BW674" si="12773">O674/O684</f>
        <v>6.635717394458146E-2</v>
      </c>
      <c r="BX674" s="128">
        <f t="shared" ref="BX674" si="12774">P674/P684</f>
        <v>8.5533840568899497E-2</v>
      </c>
      <c r="BY674" s="129">
        <f t="shared" ref="BY674" si="12775">Q674/Q684</f>
        <v>7.1729427296158929E-2</v>
      </c>
      <c r="BZ674" s="130">
        <f t="shared" ref="BZ674" si="12776">R674/R684</f>
        <v>7.8155497722836698E-2</v>
      </c>
      <c r="CA674" s="131">
        <f t="shared" ref="CA674" si="12777">S674/S684</f>
        <v>8.7199033187691732E-2</v>
      </c>
      <c r="CB674" s="128">
        <f t="shared" ref="CB674" si="12778">T674/T684</f>
        <v>0.11047312815801562</v>
      </c>
      <c r="CC674" s="129">
        <f t="shared" ref="CC674" si="12779">U674/U684</f>
        <v>4.2043510144219018E-2</v>
      </c>
      <c r="CD674" s="130">
        <f t="shared" ref="CD674" si="12780">V674/V684</f>
        <v>9.3772822435366859E-2</v>
      </c>
      <c r="CE674" s="131">
        <f t="shared" ref="CE674" si="12781">W674/W684</f>
        <v>6.7038854621583904E-2</v>
      </c>
      <c r="CF674" s="128">
        <f t="shared" ref="CF674" si="12782">X674/X684</f>
        <v>0.10534872378475045</v>
      </c>
      <c r="CG674" s="129">
        <f t="shared" ref="CG674" si="12783">Y674/Y684</f>
        <v>7.0069829039248729E-2</v>
      </c>
      <c r="CH674" s="130">
        <f t="shared" ref="CH674" si="12784">Z674/Z684</f>
        <v>8.1481272563176901E-2</v>
      </c>
      <c r="CI674" s="128">
        <f t="shared" ref="CI674" si="12785">AA674/AA684</f>
        <v>9.4713493530499071E-2</v>
      </c>
      <c r="CJ674" s="134">
        <f t="shared" ref="CJ674" si="12786">AB674/AB684</f>
        <v>8.409742548234872E-2</v>
      </c>
      <c r="CK674" s="135">
        <f t="shared" ref="CK674" si="12787">AC674/AC684</f>
        <v>8.5367818719389033E-2</v>
      </c>
    </row>
    <row r="675" spans="1:89" x14ac:dyDescent="0.2">
      <c r="A675" s="136" t="s">
        <v>31</v>
      </c>
      <c r="B675" s="192">
        <v>1455</v>
      </c>
      <c r="C675" s="176">
        <v>2066</v>
      </c>
      <c r="D675" s="177">
        <v>528</v>
      </c>
      <c r="E675" s="178">
        <v>850</v>
      </c>
      <c r="F675" s="175">
        <v>921</v>
      </c>
      <c r="G675" s="179">
        <v>2401</v>
      </c>
      <c r="H675" s="177">
        <v>2406</v>
      </c>
      <c r="I675" s="178">
        <v>3304</v>
      </c>
      <c r="J675" s="175">
        <v>446</v>
      </c>
      <c r="K675" s="176">
        <v>216</v>
      </c>
      <c r="L675" s="177">
        <v>1597</v>
      </c>
      <c r="M675" s="175">
        <v>688</v>
      </c>
      <c r="N675" s="180">
        <v>2864</v>
      </c>
      <c r="O675" s="193">
        <v>2243</v>
      </c>
      <c r="P675" s="175">
        <v>1323</v>
      </c>
      <c r="Q675" s="176">
        <v>1185</v>
      </c>
      <c r="R675" s="177">
        <v>1648</v>
      </c>
      <c r="S675" s="178">
        <v>1929</v>
      </c>
      <c r="T675" s="175">
        <v>331</v>
      </c>
      <c r="U675" s="179">
        <v>197</v>
      </c>
      <c r="V675" s="177">
        <v>1889</v>
      </c>
      <c r="W675" s="194">
        <v>1386</v>
      </c>
      <c r="X675" s="175">
        <v>1622</v>
      </c>
      <c r="Y675" s="179">
        <v>502</v>
      </c>
      <c r="Z675" s="177">
        <v>2927</v>
      </c>
      <c r="AA675" s="175">
        <v>3185</v>
      </c>
      <c r="AB675" s="156">
        <f t="shared" si="12404"/>
        <v>19957</v>
      </c>
      <c r="AC675" s="157">
        <f t="shared" si="12405"/>
        <v>20152</v>
      </c>
      <c r="BI675" s="136" t="s">
        <v>31</v>
      </c>
      <c r="BJ675" s="128">
        <f>B675/B684</f>
        <v>7.1176988552979159E-2</v>
      </c>
      <c r="BK675" s="129">
        <f t="shared" ref="BK675" si="12788">C675/C684</f>
        <v>8.216671969455934E-2</v>
      </c>
      <c r="BL675" s="130">
        <f t="shared" ref="BL675" si="12789">D675/D684</f>
        <v>5.7000971607470585E-2</v>
      </c>
      <c r="BM675" s="131">
        <f t="shared" ref="BM675" si="12790">E675/E684</f>
        <v>8.6646279306829763E-2</v>
      </c>
      <c r="BN675" s="128">
        <f t="shared" ref="BN675" si="12791">F675/F684</f>
        <v>4.6369952673446783E-2</v>
      </c>
      <c r="BO675" s="129">
        <f t="shared" ref="BO675" si="12792">G675/G684</f>
        <v>0.10041823504809703</v>
      </c>
      <c r="BP675" s="130">
        <f t="shared" ref="BP675" si="12793">H675/H684</f>
        <v>6.7428955776021524E-2</v>
      </c>
      <c r="BQ675" s="131">
        <f t="shared" ref="BQ675" si="12794">I675/I684</f>
        <v>8.1022094705608283E-2</v>
      </c>
      <c r="BR675" s="128">
        <f t="shared" ref="BR675" si="12795">J675/J684</f>
        <v>0.10304990757855823</v>
      </c>
      <c r="BS675" s="129">
        <f t="shared" ref="BS675" si="12796">K675/K684</f>
        <v>4.7661076787290382E-2</v>
      </c>
      <c r="BT675" s="130">
        <f t="shared" ref="BT675" si="12797">L675/L684</f>
        <v>9.3880430309799548E-2</v>
      </c>
      <c r="BU675" s="128">
        <f t="shared" ref="BU675" si="12798">M675/M684</f>
        <v>4.4065842567091527E-2</v>
      </c>
      <c r="BV675" s="132">
        <f t="shared" ref="BV675" si="12799">N675/N684</f>
        <v>7.583741559645174E-2</v>
      </c>
      <c r="BW675" s="133">
        <f t="shared" ref="BW675" si="12800">O675/O684</f>
        <v>6.5080516465979982E-2</v>
      </c>
      <c r="BX675" s="128">
        <f t="shared" ref="BX675" si="12801">P675/P684</f>
        <v>6.5791436670147696E-2</v>
      </c>
      <c r="BY675" s="129">
        <f t="shared" ref="BY675" si="12802">Q675/Q684</f>
        <v>7.4495505123530523E-2</v>
      </c>
      <c r="BZ675" s="130">
        <f t="shared" ref="BZ675" si="12803">R675/R684</f>
        <v>6.7013662979830843E-2</v>
      </c>
      <c r="CA675" s="131">
        <f t="shared" ref="CA675" si="12804">S675/S684</f>
        <v>8.966254531932695E-2</v>
      </c>
      <c r="CB675" s="128">
        <f t="shared" ref="CB675" si="12805">T675/T684</f>
        <v>7.6022048690858976E-2</v>
      </c>
      <c r="CC675" s="129">
        <f t="shared" ref="CC675" si="12806">U675/U684</f>
        <v>4.8154485455878755E-2</v>
      </c>
      <c r="CD675" s="130">
        <f t="shared" ref="CD675" si="12807">V675/V684</f>
        <v>9.1971371537075811E-2</v>
      </c>
      <c r="CE675" s="131">
        <f t="shared" ref="CE675" si="12808">W675/W684</f>
        <v>6.2401512763945795E-2</v>
      </c>
      <c r="CF675" s="128">
        <f t="shared" ref="CF675" si="12809">X675/X684</f>
        <v>8.7898986614642599E-2</v>
      </c>
      <c r="CG675" s="129">
        <f t="shared" ref="CG675" si="12810">Y675/Y684</f>
        <v>6.0438237418733443E-2</v>
      </c>
      <c r="CH675" s="130">
        <f t="shared" ref="CH675" si="12811">Z675/Z684</f>
        <v>8.2553023465703965E-2</v>
      </c>
      <c r="CI675" s="128">
        <f t="shared" ref="CI675" si="12812">AA675/AA684</f>
        <v>7.8496611213801595E-2</v>
      </c>
      <c r="CJ675" s="134">
        <f t="shared" ref="CJ675" si="12813">AB675/AB684</f>
        <v>7.4506451227525236E-2</v>
      </c>
      <c r="CK675" s="135">
        <f t="shared" ref="CK675" si="12814">AC675/AC684</f>
        <v>7.5516100383351381E-2</v>
      </c>
    </row>
    <row r="676" spans="1:89" x14ac:dyDescent="0.2">
      <c r="A676" s="145" t="s">
        <v>32</v>
      </c>
      <c r="B676" s="189">
        <v>1369</v>
      </c>
      <c r="C676" s="183">
        <v>1912</v>
      </c>
      <c r="D676" s="184">
        <v>416</v>
      </c>
      <c r="E676" s="185">
        <v>703</v>
      </c>
      <c r="F676" s="182">
        <v>810</v>
      </c>
      <c r="G676" s="186">
        <v>2249</v>
      </c>
      <c r="H676" s="184">
        <v>1959</v>
      </c>
      <c r="I676" s="185">
        <v>3290</v>
      </c>
      <c r="J676" s="182">
        <v>334</v>
      </c>
      <c r="K676" s="183">
        <v>128</v>
      </c>
      <c r="L676" s="184">
        <v>1185</v>
      </c>
      <c r="M676" s="182">
        <v>514</v>
      </c>
      <c r="N676" s="187">
        <v>2628</v>
      </c>
      <c r="O676" s="190">
        <v>1928</v>
      </c>
      <c r="P676" s="182">
        <v>803</v>
      </c>
      <c r="Q676" s="183">
        <v>1049</v>
      </c>
      <c r="R676" s="184">
        <v>1221</v>
      </c>
      <c r="S676" s="185">
        <v>1524</v>
      </c>
      <c r="T676" s="182">
        <v>249</v>
      </c>
      <c r="U676" s="186">
        <v>158</v>
      </c>
      <c r="V676" s="184">
        <v>1817</v>
      </c>
      <c r="W676" s="191">
        <v>1077</v>
      </c>
      <c r="X676" s="182">
        <v>1117</v>
      </c>
      <c r="Y676" s="186">
        <v>449</v>
      </c>
      <c r="Z676" s="184">
        <v>2193</v>
      </c>
      <c r="AA676" s="182">
        <v>2824</v>
      </c>
      <c r="AB676" s="156">
        <f t="shared" si="12404"/>
        <v>16101</v>
      </c>
      <c r="AC676" s="157">
        <f t="shared" si="12405"/>
        <v>17805</v>
      </c>
      <c r="BI676" s="145" t="s">
        <v>32</v>
      </c>
      <c r="BJ676" s="128">
        <f>B676/B684</f>
        <v>6.6969963800019572E-2</v>
      </c>
      <c r="BK676" s="129">
        <f t="shared" ref="BK676" si="12815">C676/C684</f>
        <v>7.6041998090995863E-2</v>
      </c>
      <c r="BL676" s="130">
        <f t="shared" ref="BL676" si="12816">D676/D684</f>
        <v>4.4909856418007127E-2</v>
      </c>
      <c r="BM676" s="131">
        <f t="shared" ref="BM676" si="12817">E676/E684</f>
        <v>7.1661569826707447E-2</v>
      </c>
      <c r="BN676" s="128">
        <f t="shared" ref="BN676" si="12818">F676/F684</f>
        <v>4.0781391602054171E-2</v>
      </c>
      <c r="BO676" s="129">
        <f t="shared" ref="BO676" si="12819">G676/G684</f>
        <v>9.4061062317022173E-2</v>
      </c>
      <c r="BP676" s="130">
        <f t="shared" ref="BP676" si="12820">H676/H684</f>
        <v>5.4901631074491343E-2</v>
      </c>
      <c r="BQ676" s="131">
        <f t="shared" ref="BQ676" si="12821">I676/I684</f>
        <v>8.0678780744991296E-2</v>
      </c>
      <c r="BR676" s="128">
        <f t="shared" ref="BR676" si="12822">J676/J684</f>
        <v>7.717190388170056E-2</v>
      </c>
      <c r="BS676" s="129">
        <f t="shared" ref="BS676" si="12823">K676/K684</f>
        <v>2.8243601059135041E-2</v>
      </c>
      <c r="BT676" s="130">
        <f t="shared" ref="BT676" si="12824">L676/L684</f>
        <v>6.9660807712656522E-2</v>
      </c>
      <c r="BU676" s="128">
        <f t="shared" ref="BU676" si="12825">M676/M684</f>
        <v>3.2921283545763146E-2</v>
      </c>
      <c r="BV676" s="132">
        <f t="shared" ref="BV676" si="12826">N676/N684</f>
        <v>6.958824308221899E-2</v>
      </c>
      <c r="BW676" s="133">
        <f t="shared" ref="BW676" si="12827">O676/O684</f>
        <v>5.5940809516901203E-2</v>
      </c>
      <c r="BX676" s="128">
        <f t="shared" ref="BX676" si="12828">P676/P684</f>
        <v>3.9932368591178082E-2</v>
      </c>
      <c r="BY676" s="129">
        <f t="shared" ref="BY676" si="12829">Q676/Q684</f>
        <v>6.5945810020745579E-2</v>
      </c>
      <c r="BZ676" s="130">
        <f t="shared" ref="BZ676" si="12830">R676/R684</f>
        <v>4.9650292778139232E-2</v>
      </c>
      <c r="CA676" s="131">
        <f t="shared" ref="CA676" si="12831">S676/S684</f>
        <v>7.0837594124755973E-2</v>
      </c>
      <c r="CB676" s="128">
        <f t="shared" ref="CB676" si="12832">T676/T684</f>
        <v>5.7188791915480021E-2</v>
      </c>
      <c r="CC676" s="129">
        <f t="shared" ref="CC676" si="12833">U676/U684</f>
        <v>3.8621363969689564E-2</v>
      </c>
      <c r="CD676" s="130">
        <f t="shared" ref="CD676" si="12834">V676/V684</f>
        <v>8.8465845464725648E-2</v>
      </c>
      <c r="CE676" s="131">
        <f t="shared" ref="CE676" si="12835">W676/W684</f>
        <v>4.8489487191031473E-2</v>
      </c>
      <c r="CF676" s="128">
        <f t="shared" ref="CF676" si="12836">X676/X684</f>
        <v>6.0532162791957944E-2</v>
      </c>
      <c r="CG676" s="129">
        <f t="shared" ref="CG676" si="12837">Y676/Y684</f>
        <v>5.4057307970142063E-2</v>
      </c>
      <c r="CH676" s="130">
        <f t="shared" ref="CH676" si="12838">Z676/Z684</f>
        <v>6.1851308664259926E-2</v>
      </c>
      <c r="CI676" s="128">
        <f t="shared" ref="CI676" si="12839">AA676/AA684</f>
        <v>6.9599507085643872E-2</v>
      </c>
      <c r="CJ676" s="134">
        <f t="shared" ref="CJ676" si="12840">AB676/AB684</f>
        <v>6.0110656472134281E-2</v>
      </c>
      <c r="CK676" s="135">
        <f t="shared" ref="CK676" si="12841">AC676/AC684</f>
        <v>6.6721127795036292E-2</v>
      </c>
    </row>
    <row r="677" spans="1:89" x14ac:dyDescent="0.2">
      <c r="A677" s="136" t="s">
        <v>33</v>
      </c>
      <c r="B677" s="192">
        <v>1108</v>
      </c>
      <c r="C677" s="176">
        <v>1162</v>
      </c>
      <c r="D677" s="177">
        <v>292</v>
      </c>
      <c r="E677" s="178">
        <v>508</v>
      </c>
      <c r="F677" s="175">
        <v>718</v>
      </c>
      <c r="G677" s="179">
        <v>1320</v>
      </c>
      <c r="H677" s="177">
        <v>1649</v>
      </c>
      <c r="I677" s="178">
        <v>2399</v>
      </c>
      <c r="J677" s="175">
        <v>267</v>
      </c>
      <c r="K677" s="176">
        <v>123</v>
      </c>
      <c r="L677" s="177">
        <v>941</v>
      </c>
      <c r="M677" s="175">
        <v>483</v>
      </c>
      <c r="N677" s="180">
        <v>1973</v>
      </c>
      <c r="O677" s="193">
        <v>1594</v>
      </c>
      <c r="P677" s="175">
        <v>656</v>
      </c>
      <c r="Q677" s="176">
        <v>1074</v>
      </c>
      <c r="R677" s="177">
        <v>952</v>
      </c>
      <c r="S677" s="178">
        <v>1234</v>
      </c>
      <c r="T677" s="175">
        <v>161</v>
      </c>
      <c r="U677" s="179">
        <v>170</v>
      </c>
      <c r="V677" s="177">
        <v>1438</v>
      </c>
      <c r="W677" s="194">
        <v>890</v>
      </c>
      <c r="X677" s="175">
        <v>667</v>
      </c>
      <c r="Y677" s="179">
        <v>416</v>
      </c>
      <c r="Z677" s="177">
        <v>1938</v>
      </c>
      <c r="AA677" s="175">
        <v>2064</v>
      </c>
      <c r="AB677" s="156">
        <f t="shared" si="12404"/>
        <v>12760</v>
      </c>
      <c r="AC677" s="157">
        <f t="shared" si="12405"/>
        <v>13437</v>
      </c>
      <c r="BI677" s="136" t="s">
        <v>33</v>
      </c>
      <c r="BJ677" s="128">
        <f>B677/B684</f>
        <v>5.4202132863711963E-2</v>
      </c>
      <c r="BK677" s="129">
        <f t="shared" ref="BK677" si="12842">C677/C684</f>
        <v>4.6213808463251668E-2</v>
      </c>
      <c r="BL677" s="130">
        <f t="shared" ref="BL677" si="12843">D677/D684</f>
        <v>3.1523264601101157E-2</v>
      </c>
      <c r="BM677" s="131">
        <f t="shared" ref="BM677" si="12844">E677/E684</f>
        <v>5.178389398572885E-2</v>
      </c>
      <c r="BN677" s="128">
        <f t="shared" ref="BN677" si="12845">F677/F684</f>
        <v>3.614943107441345E-2</v>
      </c>
      <c r="BO677" s="129">
        <f t="shared" ref="BO677" si="12846">G677/G684</f>
        <v>5.520702634880803E-2</v>
      </c>
      <c r="BP677" s="130">
        <f t="shared" ref="BP677" si="12847">H677/H684</f>
        <v>4.621377725463819E-2</v>
      </c>
      <c r="BQ677" s="131">
        <f t="shared" ref="BQ677" si="12848">I677/I684</f>
        <v>5.8829299394296083E-2</v>
      </c>
      <c r="BR677" s="128">
        <f t="shared" ref="BR677" si="12849">J677/J684</f>
        <v>6.1691312384473194E-2</v>
      </c>
      <c r="BS677" s="129">
        <f t="shared" ref="BS677" si="12850">K677/K684</f>
        <v>2.7140335392762577E-2</v>
      </c>
      <c r="BT677" s="130">
        <f t="shared" ref="BT677" si="12851">L677/L684</f>
        <v>5.5317147727940746E-2</v>
      </c>
      <c r="BU677" s="128">
        <f t="shared" ref="BU677" si="12852">M677/M684</f>
        <v>3.0935758662652916E-2</v>
      </c>
      <c r="BV677" s="132">
        <f t="shared" ref="BV677" si="12853">N677/N684</f>
        <v>5.2244141400767906E-2</v>
      </c>
      <c r="BW677" s="133">
        <f t="shared" ref="BW677" si="12854">O677/O684</f>
        <v>4.6249818656608155E-2</v>
      </c>
      <c r="BX677" s="128">
        <f t="shared" ref="BX677" si="12855">P677/P684</f>
        <v>3.2622208961161671E-2</v>
      </c>
      <c r="BY677" s="129">
        <f t="shared" ref="BY677" si="12856">Q677/Q684</f>
        <v>6.7517445149933991E-2</v>
      </c>
      <c r="BZ677" s="130">
        <f t="shared" ref="BZ677" si="12857">R677/R684</f>
        <v>3.8711776187378012E-2</v>
      </c>
      <c r="CA677" s="131">
        <f t="shared" ref="CA677" si="12858">S677/S684</f>
        <v>5.7357999442223667E-2</v>
      </c>
      <c r="CB677" s="128">
        <f t="shared" ref="CB677" si="12859">T677/T684</f>
        <v>3.6977491961414789E-2</v>
      </c>
      <c r="CC677" s="129">
        <f t="shared" ref="CC677" si="12860">U677/U684</f>
        <v>4.1554632119286235E-2</v>
      </c>
      <c r="CD677" s="130">
        <f t="shared" ref="CD677" si="12861">V677/V684</f>
        <v>7.0013145722771314E-2</v>
      </c>
      <c r="CE677" s="131">
        <f t="shared" ref="CE677" si="12862">W677/W684</f>
        <v>4.0070235468911801E-2</v>
      </c>
      <c r="CF677" s="128">
        <f t="shared" ref="CF677" si="12863">X677/X684</f>
        <v>3.6145884138080529E-2</v>
      </c>
      <c r="CG677" s="129">
        <f t="shared" ref="CG677" si="12864">Y677/Y684</f>
        <v>5.0084276426679508E-2</v>
      </c>
      <c r="CH677" s="130">
        <f t="shared" ref="CH677" si="12865">Z677/Z684</f>
        <v>5.4659296028880866E-2</v>
      </c>
      <c r="CI677" s="128">
        <f t="shared" ref="CI677" si="12866">AA677/AA684</f>
        <v>5.0868761552680219E-2</v>
      </c>
      <c r="CJ677" s="134">
        <f t="shared" ref="CJ677" si="12867">AB677/AB684</f>
        <v>4.7637536586822772E-2</v>
      </c>
      <c r="CK677" s="135">
        <f t="shared" ref="CK677" si="12868">AC677/AC684</f>
        <v>5.0352810681376169E-2</v>
      </c>
    </row>
    <row r="678" spans="1:89" x14ac:dyDescent="0.2">
      <c r="A678" s="145" t="s">
        <v>34</v>
      </c>
      <c r="B678" s="189">
        <v>417</v>
      </c>
      <c r="C678" s="183">
        <v>996</v>
      </c>
      <c r="D678" s="184">
        <v>140</v>
      </c>
      <c r="E678" s="185">
        <v>580</v>
      </c>
      <c r="F678" s="182">
        <v>310</v>
      </c>
      <c r="G678" s="186">
        <v>1273</v>
      </c>
      <c r="H678" s="184">
        <v>807</v>
      </c>
      <c r="I678" s="185">
        <v>1909</v>
      </c>
      <c r="J678" s="182">
        <v>266</v>
      </c>
      <c r="K678" s="183">
        <v>77</v>
      </c>
      <c r="L678" s="184">
        <v>761</v>
      </c>
      <c r="M678" s="182">
        <v>309</v>
      </c>
      <c r="N678" s="187">
        <v>1740</v>
      </c>
      <c r="O678" s="190">
        <v>1319</v>
      </c>
      <c r="P678" s="182">
        <v>463</v>
      </c>
      <c r="Q678" s="183">
        <v>939</v>
      </c>
      <c r="R678" s="184">
        <v>674</v>
      </c>
      <c r="S678" s="185">
        <v>1119</v>
      </c>
      <c r="T678" s="182">
        <v>113</v>
      </c>
      <c r="U678" s="186">
        <v>164</v>
      </c>
      <c r="V678" s="184">
        <v>1264</v>
      </c>
      <c r="W678" s="191">
        <v>636</v>
      </c>
      <c r="X678" s="182">
        <v>400</v>
      </c>
      <c r="Y678" s="186">
        <v>282</v>
      </c>
      <c r="Z678" s="184">
        <v>1249</v>
      </c>
      <c r="AA678" s="182">
        <v>1514</v>
      </c>
      <c r="AB678" s="156">
        <f t="shared" si="12404"/>
        <v>8604</v>
      </c>
      <c r="AC678" s="157">
        <f t="shared" si="12405"/>
        <v>11117</v>
      </c>
      <c r="BI678" s="145" t="s">
        <v>34</v>
      </c>
      <c r="BJ678" s="128">
        <f>B678/B684</f>
        <v>2.0399178162606398E-2</v>
      </c>
      <c r="BK678" s="129">
        <f t="shared" ref="BK678" si="12869">C678/C684</f>
        <v>3.9611835825644287E-2</v>
      </c>
      <c r="BL678" s="130">
        <f t="shared" ref="BL678" si="12870">D678/D684</f>
        <v>1.5113893986829321E-2</v>
      </c>
      <c r="BM678" s="131">
        <f t="shared" ref="BM678" si="12871">E678/E684</f>
        <v>5.9123343527013254E-2</v>
      </c>
      <c r="BN678" s="128">
        <f t="shared" ref="BN678" si="12872">F678/F684</f>
        <v>1.5607693082267646E-2</v>
      </c>
      <c r="BO678" s="129">
        <f t="shared" ref="BO678" si="12873">G678/G684</f>
        <v>5.324132162275199E-2</v>
      </c>
      <c r="BP678" s="130">
        <f t="shared" ref="BP678" si="12874">H678/H684</f>
        <v>2.2616445266520936E-2</v>
      </c>
      <c r="BQ678" s="131">
        <f t="shared" ref="BQ678" si="12875">I678/I684</f>
        <v>4.6813310772701636E-2</v>
      </c>
      <c r="BR678" s="128">
        <f t="shared" ref="BR678" si="12876">J678/J684</f>
        <v>6.1460258780036969E-2</v>
      </c>
      <c r="BS678" s="129">
        <f t="shared" ref="BS678" si="12877">K678/K684</f>
        <v>1.6990291262135922E-2</v>
      </c>
      <c r="BT678" s="130">
        <f t="shared" ref="BT678" si="12878">L678/L684</f>
        <v>4.4735759214625831E-2</v>
      </c>
      <c r="BU678" s="128">
        <f t="shared" ref="BU678" si="12879">M678/M684</f>
        <v>1.9791199641324538E-2</v>
      </c>
      <c r="BV678" s="132">
        <f t="shared" ref="BV678" si="12880">N678/N684</f>
        <v>4.6074407520190652E-2</v>
      </c>
      <c r="BW678" s="133">
        <f t="shared" ref="BW678" si="12881">O678/O684</f>
        <v>3.8270709415348908E-2</v>
      </c>
      <c r="BX678" s="128">
        <f t="shared" ref="BX678" si="12882">P678/P684</f>
        <v>2.3024516385697948E-2</v>
      </c>
      <c r="BY678" s="129">
        <f t="shared" ref="BY678" si="12883">Q678/Q684</f>
        <v>5.9030615452316589E-2</v>
      </c>
      <c r="BZ678" s="130">
        <f t="shared" ref="BZ678" si="12884">R678/R684</f>
        <v>2.7407286922576449E-2</v>
      </c>
      <c r="CA678" s="131">
        <f t="shared" ref="CA678" si="12885">S678/S684</f>
        <v>5.2012642930184996E-2</v>
      </c>
      <c r="CB678" s="128">
        <f t="shared" ref="CB678" si="12886">T678/T684</f>
        <v>2.5953146531924667E-2</v>
      </c>
      <c r="CC678" s="129">
        <f t="shared" ref="CC678" si="12887">U678/U684</f>
        <v>4.0087998044487899E-2</v>
      </c>
      <c r="CD678" s="130">
        <f t="shared" ref="CD678" si="12888">V678/V684</f>
        <v>6.1541457714591755E-2</v>
      </c>
      <c r="CE678" s="131">
        <f t="shared" ref="CE678" si="12889">W678/W684</f>
        <v>2.8634460402503264E-2</v>
      </c>
      <c r="CF678" s="128">
        <f t="shared" ref="CF678" si="12890">X678/X684</f>
        <v>2.1676692136779929E-2</v>
      </c>
      <c r="CG678" s="129">
        <f t="shared" ref="CG678" si="12891">Y678/Y684</f>
        <v>3.39513604623164E-2</v>
      </c>
      <c r="CH678" s="130">
        <f t="shared" ref="CH678" si="12892">Z678/Z684</f>
        <v>3.5226759927797835E-2</v>
      </c>
      <c r="CI678" s="128">
        <f t="shared" ref="CI678" si="12893">AA678/AA684</f>
        <v>3.7313616759088106E-2</v>
      </c>
      <c r="CJ678" s="134">
        <f t="shared" ref="CJ678" si="12894">AB678/AB684</f>
        <v>3.2121737052744757E-2</v>
      </c>
      <c r="CK678" s="135">
        <f t="shared" ref="CK678" si="12895">AC678/AC684</f>
        <v>4.1659015877417493E-2</v>
      </c>
    </row>
    <row r="679" spans="1:89" x14ac:dyDescent="0.2">
      <c r="A679" s="136" t="s">
        <v>35</v>
      </c>
      <c r="B679" s="192">
        <v>0</v>
      </c>
      <c r="C679" s="176">
        <v>430</v>
      </c>
      <c r="D679" s="177">
        <v>1</v>
      </c>
      <c r="E679" s="178">
        <v>273</v>
      </c>
      <c r="F679" s="175">
        <v>8</v>
      </c>
      <c r="G679" s="179">
        <v>735</v>
      </c>
      <c r="H679" s="177">
        <v>125</v>
      </c>
      <c r="I679" s="178">
        <v>825</v>
      </c>
      <c r="J679" s="175">
        <v>56</v>
      </c>
      <c r="K679" s="176">
        <v>47</v>
      </c>
      <c r="L679" s="177">
        <v>567</v>
      </c>
      <c r="M679" s="175">
        <v>53</v>
      </c>
      <c r="N679" s="180">
        <v>398</v>
      </c>
      <c r="O679" s="193">
        <v>291</v>
      </c>
      <c r="P679" s="175">
        <v>69</v>
      </c>
      <c r="Q679" s="176">
        <v>204</v>
      </c>
      <c r="R679" s="177">
        <v>179</v>
      </c>
      <c r="S679" s="178">
        <v>101</v>
      </c>
      <c r="T679" s="175">
        <v>8</v>
      </c>
      <c r="U679" s="179">
        <v>9</v>
      </c>
      <c r="V679" s="177">
        <v>369</v>
      </c>
      <c r="W679" s="194">
        <v>44</v>
      </c>
      <c r="X679" s="175">
        <v>46</v>
      </c>
      <c r="Y679" s="179">
        <v>30</v>
      </c>
      <c r="Z679" s="177">
        <v>45</v>
      </c>
      <c r="AA679" s="175">
        <v>79</v>
      </c>
      <c r="AB679" s="156">
        <f t="shared" si="12404"/>
        <v>1871</v>
      </c>
      <c r="AC679" s="157">
        <f t="shared" si="12405"/>
        <v>3121</v>
      </c>
      <c r="BI679" s="136" t="s">
        <v>35</v>
      </c>
      <c r="BJ679" s="128">
        <f>B679/B684</f>
        <v>0</v>
      </c>
      <c r="BK679" s="129">
        <f t="shared" ref="BK679" si="12896">C679/C684</f>
        <v>1.7101495386573337E-2</v>
      </c>
      <c r="BL679" s="130">
        <f t="shared" ref="BL679" si="12897">D679/D684</f>
        <v>1.0795638562020944E-4</v>
      </c>
      <c r="BM679" s="131">
        <f t="shared" ref="BM679" si="12898">E679/E684</f>
        <v>2.782874617737003E-2</v>
      </c>
      <c r="BN679" s="128">
        <f t="shared" ref="BN679" si="12899">F679/F684</f>
        <v>4.0277917631658441E-4</v>
      </c>
      <c r="BO679" s="129">
        <f t="shared" ref="BO679" si="12900">G679/G684</f>
        <v>3.0740276035131745E-2</v>
      </c>
      <c r="BP679" s="130">
        <f t="shared" ref="BP679" si="12901">H679/H684</f>
        <v>3.5031668628440109E-3</v>
      </c>
      <c r="BQ679" s="131">
        <f t="shared" ref="BQ679" si="12902">I679/I684</f>
        <v>2.0231001250643713E-2</v>
      </c>
      <c r="BR679" s="128">
        <f t="shared" ref="BR679" si="12903">J679/J684</f>
        <v>1.2939001848428836E-2</v>
      </c>
      <c r="BS679" s="129">
        <f t="shared" ref="BS679" si="12904">K679/K684</f>
        <v>1.0370697263901147E-2</v>
      </c>
      <c r="BT679" s="130">
        <f t="shared" ref="BT679" si="12905">L679/L684</f>
        <v>3.3331373816941977E-2</v>
      </c>
      <c r="BU679" s="128">
        <f t="shared" ref="BU679" si="12906">M679/M684</f>
        <v>3.3946070582207134E-3</v>
      </c>
      <c r="BV679" s="132">
        <f t="shared" ref="BV679" si="12907">N679/N684</f>
        <v>1.0538858731629816E-2</v>
      </c>
      <c r="BW679" s="133">
        <f t="shared" ref="BW679" si="12908">O679/O684</f>
        <v>8.4433483243870587E-3</v>
      </c>
      <c r="BX679" s="128">
        <f t="shared" ref="BX679" si="12909">P679/P684</f>
        <v>3.4312994181709684E-3</v>
      </c>
      <c r="BY679" s="129">
        <f t="shared" ref="BY679" si="12910">Q679/Q684</f>
        <v>1.2824542654177406E-2</v>
      </c>
      <c r="BZ679" s="130">
        <f t="shared" ref="BZ679" si="12911">R679/R684</f>
        <v>7.2787898503578396E-3</v>
      </c>
      <c r="CA679" s="131">
        <f t="shared" ref="CA679" si="12912">S679/S684</f>
        <v>4.6946174583991822E-3</v>
      </c>
      <c r="CB679" s="128">
        <f t="shared" ref="CB679" si="12913">T679/T684</f>
        <v>1.8373909049150207E-3</v>
      </c>
      <c r="CC679" s="129">
        <f t="shared" ref="CC679" si="12914">U679/U684</f>
        <v>2.1999511121975068E-3</v>
      </c>
      <c r="CD679" s="130">
        <f t="shared" ref="CD679" si="12915">V679/V684</f>
        <v>1.7965821120794586E-2</v>
      </c>
      <c r="CE679" s="131">
        <f t="shared" ref="CE679" si="12916">W679/W684</f>
        <v>1.9810004052046282E-3</v>
      </c>
      <c r="CF679" s="128">
        <f t="shared" ref="CF679" si="12917">X679/X684</f>
        <v>2.4928195957296916E-3</v>
      </c>
      <c r="CG679" s="129">
        <f t="shared" ref="CG679" si="12918">Y679/Y684</f>
        <v>3.6118468576932339E-3</v>
      </c>
      <c r="CH679" s="130">
        <f t="shared" ref="CH679" si="12919">Z679/Z684</f>
        <v>1.2691787003610109E-3</v>
      </c>
      <c r="CI679" s="128">
        <f t="shared" ref="CI679" si="12920">AA679/AA684</f>
        <v>1.9470117067159581E-3</v>
      </c>
      <c r="CJ679" s="134">
        <f t="shared" ref="CJ679" si="12921">AB679/AB684</f>
        <v>6.9850964697449379E-3</v>
      </c>
      <c r="CK679" s="135">
        <f t="shared" ref="CK679" si="12922">AC679/AC684</f>
        <v>1.1695402406532338E-2</v>
      </c>
    </row>
    <row r="680" spans="1:89" x14ac:dyDescent="0.2">
      <c r="A680" s="145" t="s">
        <v>36</v>
      </c>
      <c r="B680" s="189">
        <v>0</v>
      </c>
      <c r="C680" s="183">
        <v>0</v>
      </c>
      <c r="D680" s="184">
        <v>0</v>
      </c>
      <c r="E680" s="185">
        <v>0</v>
      </c>
      <c r="F680" s="182">
        <v>0</v>
      </c>
      <c r="G680" s="186">
        <v>0</v>
      </c>
      <c r="H680" s="184">
        <v>0</v>
      </c>
      <c r="I680" s="185">
        <v>0</v>
      </c>
      <c r="J680" s="182">
        <v>0</v>
      </c>
      <c r="K680" s="186">
        <v>0</v>
      </c>
      <c r="L680" s="184">
        <v>0</v>
      </c>
      <c r="M680" s="182">
        <v>0</v>
      </c>
      <c r="N680" s="187">
        <v>0</v>
      </c>
      <c r="O680" s="190">
        <v>0</v>
      </c>
      <c r="P680" s="182">
        <v>0</v>
      </c>
      <c r="Q680" s="186">
        <v>0</v>
      </c>
      <c r="R680" s="184">
        <v>0</v>
      </c>
      <c r="S680" s="185">
        <v>0</v>
      </c>
      <c r="T680" s="182">
        <v>0</v>
      </c>
      <c r="U680" s="186">
        <v>0</v>
      </c>
      <c r="V680" s="184">
        <v>0</v>
      </c>
      <c r="W680" s="185">
        <v>0</v>
      </c>
      <c r="X680" s="182">
        <v>0</v>
      </c>
      <c r="Y680" s="186">
        <v>0</v>
      </c>
      <c r="Z680" s="184">
        <v>0</v>
      </c>
      <c r="AA680" s="182">
        <v>0</v>
      </c>
      <c r="AB680" s="156">
        <f t="shared" si="12404"/>
        <v>0</v>
      </c>
      <c r="AC680" s="157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50">SUM(B681,D681,F681,H681,J681,L681,N681,P681,R681,T681,V681,X681,Z681)</f>
        <v>0</v>
      </c>
      <c r="AC681" s="159">
        <f t="shared" ref="AC681:AC683" si="12951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0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0"/>
        <v>0</v>
      </c>
      <c r="AC682" s="159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0"/>
        <v>0</v>
      </c>
      <c r="AC683" s="159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3">SUM(B661:B683)</f>
        <v>20442</v>
      </c>
      <c r="C684" s="21">
        <f t="shared" si="13033"/>
        <v>25144</v>
      </c>
      <c r="D684" s="20">
        <f t="shared" si="13033"/>
        <v>9263</v>
      </c>
      <c r="E684" s="21">
        <f t="shared" si="13033"/>
        <v>9810</v>
      </c>
      <c r="F684" s="20">
        <f t="shared" si="13033"/>
        <v>19862</v>
      </c>
      <c r="G684" s="21">
        <f t="shared" si="13033"/>
        <v>23910</v>
      </c>
      <c r="H684" s="20">
        <f t="shared" si="13033"/>
        <v>35682</v>
      </c>
      <c r="I684" s="21">
        <f t="shared" si="13033"/>
        <v>40779</v>
      </c>
      <c r="J684" s="20">
        <f t="shared" si="13033"/>
        <v>4328</v>
      </c>
      <c r="K684" s="21">
        <f t="shared" si="13033"/>
        <v>4532</v>
      </c>
      <c r="L684" s="20">
        <f t="shared" si="13033"/>
        <v>17011</v>
      </c>
      <c r="M684" s="21">
        <f t="shared" si="13033"/>
        <v>15613</v>
      </c>
      <c r="N684" s="20">
        <f t="shared" si="13033"/>
        <v>37765</v>
      </c>
      <c r="O684" s="21">
        <f t="shared" si="13033"/>
        <v>34465</v>
      </c>
      <c r="P684" s="20">
        <f t="shared" si="13033"/>
        <v>20109</v>
      </c>
      <c r="Q684" s="21">
        <f t="shared" si="13033"/>
        <v>15907</v>
      </c>
      <c r="R684" s="20">
        <f t="shared" si="13033"/>
        <v>24592</v>
      </c>
      <c r="S684" s="21">
        <f t="shared" si="13033"/>
        <v>21514</v>
      </c>
      <c r="T684" s="20">
        <f t="shared" si="13033"/>
        <v>4354</v>
      </c>
      <c r="U684" s="21">
        <f t="shared" si="13033"/>
        <v>4091</v>
      </c>
      <c r="V684" s="20">
        <f t="shared" si="13033"/>
        <v>20539</v>
      </c>
      <c r="W684" s="21">
        <f t="shared" si="13033"/>
        <v>22211</v>
      </c>
      <c r="X684" s="20">
        <f t="shared" si="13033"/>
        <v>18453</v>
      </c>
      <c r="Y684" s="21">
        <f t="shared" si="13033"/>
        <v>8306</v>
      </c>
      <c r="Z684" s="20">
        <f t="shared" si="13033"/>
        <v>35456</v>
      </c>
      <c r="AA684" s="21">
        <f t="shared" si="13033"/>
        <v>40575</v>
      </c>
      <c r="AB684" s="160">
        <f t="shared" ref="AB684:AC684" si="13034">SUM(AB660:AB683)</f>
        <v>267856</v>
      </c>
      <c r="AC684" s="161">
        <f t="shared" si="13034"/>
        <v>266857</v>
      </c>
      <c r="BI684" s="229" t="s">
        <v>13</v>
      </c>
      <c r="BJ684" s="154">
        <f>SUM(BJ660:BJ683)</f>
        <v>1</v>
      </c>
      <c r="BK684" s="155">
        <f t="shared" ref="BK684:CK684" si="13035">SUM(BK660:BK683)</f>
        <v>1</v>
      </c>
      <c r="BL684" s="154">
        <f t="shared" si="13035"/>
        <v>1</v>
      </c>
      <c r="BM684" s="155">
        <f t="shared" si="13035"/>
        <v>1</v>
      </c>
      <c r="BN684" s="154">
        <f t="shared" si="13035"/>
        <v>1</v>
      </c>
      <c r="BO684" s="155">
        <f t="shared" si="13035"/>
        <v>1</v>
      </c>
      <c r="BP684" s="154">
        <f t="shared" si="13035"/>
        <v>0.99999999999999989</v>
      </c>
      <c r="BQ684" s="155">
        <f t="shared" si="13035"/>
        <v>1.0000000000000002</v>
      </c>
      <c r="BR684" s="154">
        <f t="shared" si="13035"/>
        <v>1</v>
      </c>
      <c r="BS684" s="155">
        <f t="shared" si="13035"/>
        <v>1</v>
      </c>
      <c r="BT684" s="154">
        <f t="shared" si="13035"/>
        <v>0.99999999999999989</v>
      </c>
      <c r="BU684" s="155">
        <f t="shared" si="13035"/>
        <v>1.0000000000000002</v>
      </c>
      <c r="BV684" s="154">
        <f t="shared" si="13035"/>
        <v>1</v>
      </c>
      <c r="BW684" s="155">
        <f t="shared" si="13035"/>
        <v>1</v>
      </c>
      <c r="BX684" s="154">
        <f t="shared" si="13035"/>
        <v>0.99999999999999989</v>
      </c>
      <c r="BY684" s="155">
        <f t="shared" si="13035"/>
        <v>1</v>
      </c>
      <c r="BZ684" s="154">
        <f t="shared" si="13035"/>
        <v>0.99999999999999989</v>
      </c>
      <c r="CA684" s="155">
        <f t="shared" si="13035"/>
        <v>1</v>
      </c>
      <c r="CB684" s="154">
        <f t="shared" si="13035"/>
        <v>0.99999999999999989</v>
      </c>
      <c r="CC684" s="155">
        <f t="shared" si="13035"/>
        <v>1</v>
      </c>
      <c r="CD684" s="154">
        <f t="shared" si="13035"/>
        <v>1</v>
      </c>
      <c r="CE684" s="155">
        <f t="shared" si="13035"/>
        <v>0.99999999999999989</v>
      </c>
      <c r="CF684" s="154">
        <f t="shared" si="13035"/>
        <v>0.99999999999999989</v>
      </c>
      <c r="CG684" s="155">
        <f t="shared" si="13035"/>
        <v>1</v>
      </c>
      <c r="CH684" s="154">
        <f t="shared" si="13035"/>
        <v>1</v>
      </c>
      <c r="CI684" s="155">
        <f t="shared" si="13035"/>
        <v>1</v>
      </c>
      <c r="CJ684" s="154">
        <f t="shared" si="13035"/>
        <v>1.0000000000000002</v>
      </c>
      <c r="CK684" s="155">
        <f t="shared" si="13035"/>
        <v>0.99999999999999989</v>
      </c>
    </row>
    <row r="685" spans="1:89" ht="13.5" thickTop="1" x14ac:dyDescent="0.2">
      <c r="A685" s="173"/>
    </row>
    <row r="687" spans="1:89" x14ac:dyDescent="0.2">
      <c r="A687" s="303">
        <f>+A656+1</f>
        <v>44857</v>
      </c>
      <c r="B687" s="303"/>
      <c r="C687" s="303"/>
      <c r="D687" s="303"/>
      <c r="BI687" s="308">
        <f>+BI625+2</f>
        <v>44857</v>
      </c>
      <c r="BJ687" s="308"/>
      <c r="BK687" s="308"/>
      <c r="BL687" s="308"/>
    </row>
    <row r="688" spans="1:89" ht="13.5" thickBot="1" x14ac:dyDescent="0.25">
      <c r="AE688" s="232" t="s">
        <v>84</v>
      </c>
    </row>
    <row r="689" spans="1:89" ht="14.25" thickTop="1" thickBot="1" x14ac:dyDescent="0.25">
      <c r="A689" s="299" t="s">
        <v>0</v>
      </c>
      <c r="B689" s="301" t="s">
        <v>1</v>
      </c>
      <c r="C689" s="302"/>
      <c r="D689" s="301" t="s">
        <v>2</v>
      </c>
      <c r="E689" s="302"/>
      <c r="F689" s="301" t="s">
        <v>3</v>
      </c>
      <c r="G689" s="302"/>
      <c r="H689" s="301" t="s">
        <v>4</v>
      </c>
      <c r="I689" s="302"/>
      <c r="J689" s="301" t="s">
        <v>5</v>
      </c>
      <c r="K689" s="302"/>
      <c r="L689" s="301" t="s">
        <v>6</v>
      </c>
      <c r="M689" s="302"/>
      <c r="N689" s="301" t="s">
        <v>7</v>
      </c>
      <c r="O689" s="302"/>
      <c r="P689" s="301" t="s">
        <v>8</v>
      </c>
      <c r="Q689" s="302"/>
      <c r="R689" s="301" t="s">
        <v>9</v>
      </c>
      <c r="S689" s="302"/>
      <c r="T689" s="301" t="s">
        <v>10</v>
      </c>
      <c r="U689" s="302"/>
      <c r="V689" s="301" t="s">
        <v>11</v>
      </c>
      <c r="W689" s="302"/>
      <c r="X689" s="301" t="s">
        <v>12</v>
      </c>
      <c r="Y689" s="302"/>
      <c r="Z689" s="304" t="s">
        <v>40</v>
      </c>
      <c r="AA689" s="305"/>
      <c r="AB689" s="306" t="s">
        <v>41</v>
      </c>
      <c r="AC689" s="307"/>
      <c r="AE689" s="299" t="s">
        <v>0</v>
      </c>
      <c r="AF689" s="301" t="s">
        <v>1</v>
      </c>
      <c r="AG689" s="302"/>
      <c r="AH689" s="301" t="s">
        <v>2</v>
      </c>
      <c r="AI689" s="302"/>
      <c r="AJ689" s="301" t="s">
        <v>3</v>
      </c>
      <c r="AK689" s="302"/>
      <c r="AL689" s="301" t="s">
        <v>4</v>
      </c>
      <c r="AM689" s="302"/>
      <c r="AN689" s="301" t="s">
        <v>5</v>
      </c>
      <c r="AO689" s="302"/>
      <c r="AP689" s="301" t="s">
        <v>6</v>
      </c>
      <c r="AQ689" s="302"/>
      <c r="AR689" s="301" t="s">
        <v>7</v>
      </c>
      <c r="AS689" s="302"/>
      <c r="AT689" s="301" t="s">
        <v>8</v>
      </c>
      <c r="AU689" s="302"/>
      <c r="AV689" s="301" t="s">
        <v>9</v>
      </c>
      <c r="AW689" s="302"/>
      <c r="AX689" s="301" t="s">
        <v>10</v>
      </c>
      <c r="AY689" s="302"/>
      <c r="AZ689" s="301" t="s">
        <v>11</v>
      </c>
      <c r="BA689" s="302"/>
      <c r="BB689" s="301" t="s">
        <v>12</v>
      </c>
      <c r="BC689" s="302"/>
      <c r="BD689" s="304" t="s">
        <v>40</v>
      </c>
      <c r="BE689" s="305"/>
      <c r="BF689" s="306" t="s">
        <v>41</v>
      </c>
      <c r="BG689" s="307"/>
      <c r="BI689" s="299" t="s">
        <v>0</v>
      </c>
      <c r="BJ689" s="301" t="s">
        <v>1</v>
      </c>
      <c r="BK689" s="302"/>
      <c r="BL689" s="301" t="s">
        <v>2</v>
      </c>
      <c r="BM689" s="302"/>
      <c r="BN689" s="301" t="s">
        <v>3</v>
      </c>
      <c r="BO689" s="302"/>
      <c r="BP689" s="301" t="s">
        <v>4</v>
      </c>
      <c r="BQ689" s="302"/>
      <c r="BR689" s="301" t="s">
        <v>5</v>
      </c>
      <c r="BS689" s="302"/>
      <c r="BT689" s="301" t="s">
        <v>6</v>
      </c>
      <c r="BU689" s="302"/>
      <c r="BV689" s="301" t="s">
        <v>7</v>
      </c>
      <c r="BW689" s="302"/>
      <c r="BX689" s="301" t="s">
        <v>8</v>
      </c>
      <c r="BY689" s="302"/>
      <c r="BZ689" s="301" t="s">
        <v>9</v>
      </c>
      <c r="CA689" s="302"/>
      <c r="CB689" s="301" t="s">
        <v>10</v>
      </c>
      <c r="CC689" s="302"/>
      <c r="CD689" s="301" t="s">
        <v>11</v>
      </c>
      <c r="CE689" s="302"/>
      <c r="CF689" s="301" t="s">
        <v>12</v>
      </c>
      <c r="CG689" s="302"/>
      <c r="CH689" s="304" t="s">
        <v>40</v>
      </c>
      <c r="CI689" s="305"/>
      <c r="CJ689" s="301" t="s">
        <v>41</v>
      </c>
      <c r="CK689" s="302"/>
    </row>
    <row r="690" spans="1:89" ht="15" thickTop="1" thickBot="1" x14ac:dyDescent="0.3">
      <c r="A690" s="300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0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0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559</v>
      </c>
      <c r="AG691" s="172">
        <f t="shared" ref="AG691:AV693" si="13036">SUMIF($A$9:$A$32,$AE691,C$691:C$714)</f>
        <v>638</v>
      </c>
      <c r="AH691" s="126">
        <f t="shared" si="13036"/>
        <v>310</v>
      </c>
      <c r="AI691" s="166">
        <f t="shared" si="13036"/>
        <v>310</v>
      </c>
      <c r="AJ691" s="125">
        <f t="shared" si="13036"/>
        <v>932</v>
      </c>
      <c r="AK691" s="127">
        <f t="shared" si="13036"/>
        <v>726</v>
      </c>
      <c r="AL691" s="126">
        <f t="shared" si="13036"/>
        <v>1228</v>
      </c>
      <c r="AM691" s="166">
        <f t="shared" si="13036"/>
        <v>1149</v>
      </c>
      <c r="AN691" s="125">
        <f t="shared" si="13036"/>
        <v>95</v>
      </c>
      <c r="AO691" s="127">
        <f t="shared" si="13036"/>
        <v>173</v>
      </c>
      <c r="AP691" s="126">
        <f t="shared" si="13036"/>
        <v>352</v>
      </c>
      <c r="AQ691" s="125">
        <f t="shared" si="13036"/>
        <v>553</v>
      </c>
      <c r="AR691" s="165">
        <f t="shared" si="13036"/>
        <v>1375</v>
      </c>
      <c r="AS691" s="167">
        <f t="shared" si="13036"/>
        <v>1277</v>
      </c>
      <c r="AT691" s="125">
        <f t="shared" si="13036"/>
        <v>711</v>
      </c>
      <c r="AU691" s="127">
        <f t="shared" si="13036"/>
        <v>730</v>
      </c>
      <c r="AV691" s="126">
        <f t="shared" si="13036"/>
        <v>914</v>
      </c>
      <c r="AW691" s="166">
        <f t="shared" ref="AW691:BE693" si="13037">SUMIF($A$9:$A$32,$AE691,S$691:S$714)</f>
        <v>823</v>
      </c>
      <c r="AX691" s="125">
        <f t="shared" si="13037"/>
        <v>203</v>
      </c>
      <c r="AY691" s="127">
        <f t="shared" si="13037"/>
        <v>171</v>
      </c>
      <c r="AZ691" s="126">
        <f t="shared" si="13037"/>
        <v>457</v>
      </c>
      <c r="BA691" s="166">
        <f t="shared" si="13037"/>
        <v>711</v>
      </c>
      <c r="BB691" s="125">
        <f t="shared" si="13037"/>
        <v>616</v>
      </c>
      <c r="BC691" s="127">
        <f t="shared" si="13037"/>
        <v>294</v>
      </c>
      <c r="BD691" s="170">
        <f t="shared" si="13037"/>
        <v>1322</v>
      </c>
      <c r="BE691" s="171">
        <f t="shared" si="13037"/>
        <v>1409</v>
      </c>
      <c r="BF691" s="156">
        <f>AF691+AH691+AJ691+AL691+AN691+AP691+AR691+AT691+AV691+AX691+AZ691+BB691+BD691</f>
        <v>9074</v>
      </c>
      <c r="BG691" s="157">
        <f>AG691+AI691+AK691+AM691+AO691+AQ691+AS691+AU691+AW691+AY691+BA691+BC691+BE691</f>
        <v>8964</v>
      </c>
      <c r="BH691" s="20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2">
      <c r="A692" s="136" t="s">
        <v>17</v>
      </c>
      <c r="B692" s="175">
        <v>96</v>
      </c>
      <c r="C692" s="176">
        <v>0</v>
      </c>
      <c r="D692" s="177">
        <v>68</v>
      </c>
      <c r="E692" s="178">
        <v>3</v>
      </c>
      <c r="F692" s="175">
        <v>281</v>
      </c>
      <c r="G692" s="179">
        <v>3</v>
      </c>
      <c r="H692" s="177">
        <v>240</v>
      </c>
      <c r="I692" s="178">
        <v>31</v>
      </c>
      <c r="J692" s="175">
        <v>6</v>
      </c>
      <c r="K692" s="179">
        <v>14</v>
      </c>
      <c r="L692" s="177">
        <v>40</v>
      </c>
      <c r="M692" s="175">
        <v>29</v>
      </c>
      <c r="N692" s="180">
        <v>114</v>
      </c>
      <c r="O692" s="181">
        <v>104</v>
      </c>
      <c r="P692" s="175">
        <v>35</v>
      </c>
      <c r="Q692" s="179">
        <v>40</v>
      </c>
      <c r="R692" s="177">
        <v>19</v>
      </c>
      <c r="S692" s="178">
        <v>40</v>
      </c>
      <c r="T692" s="175">
        <v>0</v>
      </c>
      <c r="U692" s="179">
        <v>14</v>
      </c>
      <c r="V692" s="177">
        <v>3</v>
      </c>
      <c r="W692" s="178">
        <v>0</v>
      </c>
      <c r="X692" s="175">
        <v>0</v>
      </c>
      <c r="Y692" s="179">
        <v>0</v>
      </c>
      <c r="Z692" s="177">
        <v>0</v>
      </c>
      <c r="AA692" s="175">
        <v>0</v>
      </c>
      <c r="AB692" s="156">
        <f t="shared" ref="AB692:AB711" si="13065">B692+D692+F692+H692+J692+L692+N692+P692+R692+T692+V692+X692+Z692</f>
        <v>902</v>
      </c>
      <c r="AC692" s="157">
        <f t="shared" ref="AC692:AC711" si="13066">C692+E692+G692+I692+K692+M692+O692+Q692+S692+U692+W692+Y692+AA692</f>
        <v>278</v>
      </c>
      <c r="AD692" s="202"/>
      <c r="AE692" s="237" t="str">
        <f>$AE$10</f>
        <v>08:00 - 08:59</v>
      </c>
      <c r="AF692" s="125">
        <f>SUMIF($A$9:$A$32,$AE692,B$691:B$714)</f>
        <v>739</v>
      </c>
      <c r="AG692" s="176">
        <f t="shared" si="13036"/>
        <v>664</v>
      </c>
      <c r="AH692" s="177">
        <f t="shared" si="13036"/>
        <v>378</v>
      </c>
      <c r="AI692" s="178">
        <f t="shared" si="13036"/>
        <v>302</v>
      </c>
      <c r="AJ692" s="238">
        <f t="shared" si="13036"/>
        <v>1124</v>
      </c>
      <c r="AK692" s="179">
        <f t="shared" si="13036"/>
        <v>716</v>
      </c>
      <c r="AL692" s="177">
        <f t="shared" si="13036"/>
        <v>1503</v>
      </c>
      <c r="AM692" s="178">
        <f t="shared" si="13036"/>
        <v>1346</v>
      </c>
      <c r="AN692" s="238">
        <f t="shared" si="13036"/>
        <v>104</v>
      </c>
      <c r="AO692" s="179">
        <f t="shared" si="13036"/>
        <v>237</v>
      </c>
      <c r="AP692" s="177">
        <f t="shared" si="13036"/>
        <v>332</v>
      </c>
      <c r="AQ692" s="238">
        <f t="shared" si="13036"/>
        <v>729</v>
      </c>
      <c r="AR692" s="180">
        <f t="shared" si="13036"/>
        <v>1332</v>
      </c>
      <c r="AS692" s="181">
        <f t="shared" si="13036"/>
        <v>1318</v>
      </c>
      <c r="AT692" s="238">
        <f t="shared" si="13036"/>
        <v>880</v>
      </c>
      <c r="AU692" s="179">
        <f t="shared" si="13036"/>
        <v>526</v>
      </c>
      <c r="AV692" s="177">
        <f t="shared" si="13036"/>
        <v>1127</v>
      </c>
      <c r="AW692" s="178">
        <f t="shared" si="13037"/>
        <v>783</v>
      </c>
      <c r="AX692" s="238">
        <f t="shared" si="13037"/>
        <v>104</v>
      </c>
      <c r="AY692" s="179">
        <f t="shared" si="13037"/>
        <v>170</v>
      </c>
      <c r="AZ692" s="177">
        <f t="shared" si="13037"/>
        <v>433</v>
      </c>
      <c r="BA692" s="178">
        <f t="shared" si="13037"/>
        <v>953</v>
      </c>
      <c r="BB692" s="238">
        <f t="shared" si="13037"/>
        <v>607</v>
      </c>
      <c r="BC692" s="179">
        <f t="shared" si="13037"/>
        <v>306</v>
      </c>
      <c r="BD692" s="177">
        <f t="shared" si="13037"/>
        <v>1569</v>
      </c>
      <c r="BE692" s="238">
        <f t="shared" si="13037"/>
        <v>1568</v>
      </c>
      <c r="BF692" s="158">
        <f>SUM(AF692,AH692,AJ692,AL692,AN692,AP692,AR692,AT692,AV692,AX692,AZ692,BB692,BD692)</f>
        <v>10232</v>
      </c>
      <c r="BG692" s="159">
        <f>SUM(AG692,AI692,AK692,AM692,AO692,AQ692,AS692,AU692,AW692,AY692,BA692,BC692,BE692)</f>
        <v>9618</v>
      </c>
      <c r="BH692" s="202"/>
      <c r="BI692" s="136" t="s">
        <v>17</v>
      </c>
      <c r="BJ692" s="128">
        <f>B692/B715</f>
        <v>5.4747647562018824E-3</v>
      </c>
      <c r="BK692" s="129">
        <f t="shared" ref="BK692" si="13067">C692/C715</f>
        <v>0</v>
      </c>
      <c r="BL692" s="130">
        <f t="shared" ref="BL692" si="13068">D692/D715</f>
        <v>1.0167464114832535E-2</v>
      </c>
      <c r="BM692" s="131">
        <f t="shared" ref="BM692" si="13069">E692/E715</f>
        <v>4.60546515198035E-4</v>
      </c>
      <c r="BN692" s="128">
        <f t="shared" ref="BN692" si="13070">F692/F715</f>
        <v>1.7475124378109452E-2</v>
      </c>
      <c r="BO692" s="129">
        <f t="shared" ref="BO692" si="13071">G692/G715</f>
        <v>2.1297742439301435E-4</v>
      </c>
      <c r="BP692" s="130">
        <f t="shared" ref="BP692" si="13072">H692/H715</f>
        <v>8.0016003200640128E-3</v>
      </c>
      <c r="BQ692" s="131">
        <f t="shared" ref="BQ692" si="13073">I692/I715</f>
        <v>1.036893333779309E-3</v>
      </c>
      <c r="BR692" s="128">
        <f t="shared" ref="BR692" si="13074">J692/J715</f>
        <v>2.2222222222222222E-3</v>
      </c>
      <c r="BS692" s="129">
        <f t="shared" ref="BS692" si="13075">K692/K715</f>
        <v>4.6342270771267792E-3</v>
      </c>
      <c r="BT692" s="130">
        <f t="shared" ref="BT692" si="13076">L692/L715</f>
        <v>3.9005363237445147E-3</v>
      </c>
      <c r="BU692" s="128">
        <f t="shared" ref="BU692" si="13077">M692/M715</f>
        <v>2.5743453173546382E-3</v>
      </c>
      <c r="BV692" s="132">
        <f t="shared" ref="BV692" si="13078">N692/N715</f>
        <v>4.3661432401378786E-3</v>
      </c>
      <c r="BW692" s="133">
        <f t="shared" ref="BW692" si="13079">O692/O715</f>
        <v>3.929273084479371E-3</v>
      </c>
      <c r="BX692" s="128">
        <f t="shared" ref="BX692" si="13080">P692/P715</f>
        <v>2.387285996862424E-3</v>
      </c>
      <c r="BY692" s="129">
        <f t="shared" ref="BY692" si="13081">Q692/Q715</f>
        <v>2.7495188342040143E-3</v>
      </c>
      <c r="BZ692" s="130">
        <f t="shared" ref="BZ692" si="13082">R692/R715</f>
        <v>1.0767922924341173E-3</v>
      </c>
      <c r="CA692" s="131">
        <f t="shared" ref="CA692" si="13083">S692/S715</f>
        <v>2.1748586341887779E-3</v>
      </c>
      <c r="CB692" s="128">
        <f t="shared" ref="CB692" si="13084">T692/T715</f>
        <v>0</v>
      </c>
      <c r="CC692" s="129">
        <f t="shared" ref="CC692" si="13085">U692/U715</f>
        <v>5.7212913771965673E-3</v>
      </c>
      <c r="CD692" s="130">
        <f t="shared" ref="CD692" si="13086">V692/V715</f>
        <v>2.1759628635671283E-4</v>
      </c>
      <c r="CE692" s="131">
        <f t="shared" ref="CE692" si="13087">W692/W715</f>
        <v>0</v>
      </c>
      <c r="CF692" s="128">
        <f t="shared" ref="CF692" si="13088">X692/X715</f>
        <v>0</v>
      </c>
      <c r="CG692" s="129">
        <f t="shared" ref="CG692" si="13089">Y692/Y715</f>
        <v>0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4.5431651052684598E-3</v>
      </c>
      <c r="CK692" s="135">
        <f t="shared" ref="CK692" si="13093">AC692/AC715</f>
        <v>1.4060713960569308E-3</v>
      </c>
    </row>
    <row r="693" spans="1:89" ht="13.5" thickBot="1" x14ac:dyDescent="0.25">
      <c r="A693" s="145" t="s">
        <v>18</v>
      </c>
      <c r="B693" s="182">
        <v>429</v>
      </c>
      <c r="C693" s="183">
        <v>169</v>
      </c>
      <c r="D693" s="184">
        <v>258</v>
      </c>
      <c r="E693" s="185">
        <v>95</v>
      </c>
      <c r="F693" s="182">
        <v>849</v>
      </c>
      <c r="G693" s="186">
        <v>296</v>
      </c>
      <c r="H693" s="184">
        <v>876</v>
      </c>
      <c r="I693" s="185">
        <v>555</v>
      </c>
      <c r="J693" s="182">
        <v>41</v>
      </c>
      <c r="K693" s="186">
        <v>113</v>
      </c>
      <c r="L693" s="184">
        <v>251</v>
      </c>
      <c r="M693" s="182">
        <v>295</v>
      </c>
      <c r="N693" s="187">
        <v>888</v>
      </c>
      <c r="O693" s="188">
        <v>749</v>
      </c>
      <c r="P693" s="182">
        <v>309</v>
      </c>
      <c r="Q693" s="186">
        <v>415</v>
      </c>
      <c r="R693" s="184">
        <v>522</v>
      </c>
      <c r="S693" s="185">
        <v>393</v>
      </c>
      <c r="T693" s="182">
        <v>61</v>
      </c>
      <c r="U693" s="186">
        <v>148</v>
      </c>
      <c r="V693" s="184">
        <v>238</v>
      </c>
      <c r="W693" s="185">
        <v>424</v>
      </c>
      <c r="X693" s="182">
        <v>434</v>
      </c>
      <c r="Y693" s="186">
        <v>231</v>
      </c>
      <c r="Z693" s="184">
        <v>841</v>
      </c>
      <c r="AA693" s="182">
        <v>652</v>
      </c>
      <c r="AB693" s="156">
        <f t="shared" si="13065"/>
        <v>5997</v>
      </c>
      <c r="AC693" s="157">
        <f t="shared" si="13066"/>
        <v>4535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6"/>
        <v>0</v>
      </c>
      <c r="AH693" s="184">
        <f t="shared" si="13036"/>
        <v>0</v>
      </c>
      <c r="AI693" s="185">
        <f t="shared" si="13036"/>
        <v>0</v>
      </c>
      <c r="AJ693" s="182">
        <f t="shared" si="13036"/>
        <v>0</v>
      </c>
      <c r="AK693" s="186">
        <f t="shared" si="13036"/>
        <v>0</v>
      </c>
      <c r="AL693" s="184">
        <f t="shared" si="13036"/>
        <v>0</v>
      </c>
      <c r="AM693" s="185">
        <f t="shared" si="13036"/>
        <v>0</v>
      </c>
      <c r="AN693" s="182">
        <f t="shared" si="13036"/>
        <v>0</v>
      </c>
      <c r="AO693" s="186">
        <f t="shared" si="13036"/>
        <v>0</v>
      </c>
      <c r="AP693" s="184">
        <f t="shared" si="13036"/>
        <v>0</v>
      </c>
      <c r="AQ693" s="182">
        <f t="shared" si="13036"/>
        <v>0</v>
      </c>
      <c r="AR693" s="187">
        <f t="shared" si="13036"/>
        <v>0</v>
      </c>
      <c r="AS693" s="188">
        <f t="shared" si="13036"/>
        <v>0</v>
      </c>
      <c r="AT693" s="182">
        <f t="shared" si="13036"/>
        <v>0</v>
      </c>
      <c r="AU693" s="186">
        <f t="shared" si="13036"/>
        <v>0</v>
      </c>
      <c r="AV693" s="184">
        <f t="shared" si="13036"/>
        <v>0</v>
      </c>
      <c r="AW693" s="185">
        <f t="shared" si="13037"/>
        <v>0</v>
      </c>
      <c r="AX693" s="182">
        <f t="shared" si="13037"/>
        <v>0</v>
      </c>
      <c r="AY693" s="186">
        <f t="shared" si="13037"/>
        <v>0</v>
      </c>
      <c r="AZ693" s="184">
        <f t="shared" si="13037"/>
        <v>0</v>
      </c>
      <c r="BA693" s="185">
        <f t="shared" si="13037"/>
        <v>0</v>
      </c>
      <c r="BB693" s="182">
        <f t="shared" si="13037"/>
        <v>0</v>
      </c>
      <c r="BC693" s="186">
        <f t="shared" si="13037"/>
        <v>0</v>
      </c>
      <c r="BD693" s="184">
        <f t="shared" si="13037"/>
        <v>0</v>
      </c>
      <c r="BE693" s="182">
        <f t="shared" si="13037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2.446535500427716E-2</v>
      </c>
      <c r="BK693" s="129">
        <f t="shared" ref="BK693" si="13094">C693/C715</f>
        <v>1.0019564830734571E-2</v>
      </c>
      <c r="BL693" s="130">
        <f t="shared" ref="BL693" si="13095">D693/D715</f>
        <v>3.8576555023923445E-2</v>
      </c>
      <c r="BM693" s="131">
        <f t="shared" ref="BM693" si="13096">E693/E715</f>
        <v>1.4583972981271108E-2</v>
      </c>
      <c r="BN693" s="128">
        <f t="shared" ref="BN693" si="13097">F693/F715</f>
        <v>5.2798507462686564E-2</v>
      </c>
      <c r="BO693" s="129">
        <f t="shared" ref="BO693" si="13098">G693/G715</f>
        <v>2.1013772540110748E-2</v>
      </c>
      <c r="BP693" s="130">
        <f t="shared" ref="BP693" si="13099">H693/H715</f>
        <v>2.9205841168233646E-2</v>
      </c>
      <c r="BQ693" s="131">
        <f t="shared" ref="BQ693" si="13100">I693/I715</f>
        <v>1.856373549185537E-2</v>
      </c>
      <c r="BR693" s="128">
        <f t="shared" ref="BR693" si="13101">J693/J715</f>
        <v>1.5185185185185185E-2</v>
      </c>
      <c r="BS693" s="129">
        <f t="shared" ref="BS693" si="13102">K693/K715</f>
        <v>3.7404832836809003E-2</v>
      </c>
      <c r="BT693" s="130">
        <f t="shared" ref="BT693" si="13103">L693/L715</f>
        <v>2.4475865431496831E-2</v>
      </c>
      <c r="BU693" s="128">
        <f t="shared" ref="BU693" si="13104">M693/M715</f>
        <v>2.6187305814469597E-2</v>
      </c>
      <c r="BV693" s="132">
        <f t="shared" ref="BV693" si="13105">N693/N715</f>
        <v>3.4009957870547683E-2</v>
      </c>
      <c r="BW693" s="133">
        <f t="shared" ref="BW693" si="13106">O693/O715</f>
        <v>2.8298322502644704E-2</v>
      </c>
      <c r="BX693" s="128">
        <f t="shared" ref="BX693" si="13107">P693/P715</f>
        <v>2.1076324943728259E-2</v>
      </c>
      <c r="BY693" s="129">
        <f t="shared" ref="BY693" si="13108">Q693/Q715</f>
        <v>2.852625790486665E-2</v>
      </c>
      <c r="BZ693" s="130">
        <f t="shared" ref="BZ693" si="13109">R693/R715</f>
        <v>2.9583451402663646E-2</v>
      </c>
      <c r="CA693" s="131">
        <f t="shared" ref="CA693" si="13110">S693/S715</f>
        <v>2.136798608090474E-2</v>
      </c>
      <c r="CB693" s="128">
        <f t="shared" ref="CB693" si="13111">T693/T715</f>
        <v>3.1106578276389598E-2</v>
      </c>
      <c r="CC693" s="129">
        <f t="shared" ref="CC693" si="13112">U693/U715</f>
        <v>6.0482223130363708E-2</v>
      </c>
      <c r="CD693" s="130">
        <f t="shared" ref="CD693" si="13113">V693/V715</f>
        <v>1.7262638717632551E-2</v>
      </c>
      <c r="CE693" s="131">
        <f t="shared" ref="CE693" si="13114">W693/W715</f>
        <v>2.5265165057800024E-2</v>
      </c>
      <c r="CF693" s="128">
        <f t="shared" ref="CF693" si="13115">X693/X715</f>
        <v>4.1121849535721053E-2</v>
      </c>
      <c r="CG693" s="129">
        <f t="shared" ref="CG693" si="13116">Y693/Y715</f>
        <v>4.0083289953149401E-2</v>
      </c>
      <c r="CH693" s="130">
        <f t="shared" ref="CH693" si="13117">Z693/Z715</f>
        <v>2.7510631337912986E-2</v>
      </c>
      <c r="CI693" s="128">
        <f t="shared" ref="CI693" si="13118">AA693/AA715</f>
        <v>2.0591207680646793E-2</v>
      </c>
      <c r="CJ693" s="134">
        <f t="shared" ref="CJ693" si="13119">AB693/AB715</f>
        <v>3.0205500151103053E-2</v>
      </c>
      <c r="CK693" s="135">
        <f t="shared" ref="CK693" si="13120">AC693/AC715</f>
        <v>2.2937171874525829E-2</v>
      </c>
    </row>
    <row r="694" spans="1:89" ht="14.25" thickTop="1" thickBot="1" x14ac:dyDescent="0.25">
      <c r="A694" s="136" t="s">
        <v>19</v>
      </c>
      <c r="B694" s="175">
        <v>539</v>
      </c>
      <c r="C694" s="176">
        <v>483</v>
      </c>
      <c r="D694" s="177">
        <v>330</v>
      </c>
      <c r="E694" s="178">
        <v>231</v>
      </c>
      <c r="F694" s="175">
        <v>1026</v>
      </c>
      <c r="G694" s="179">
        <v>664</v>
      </c>
      <c r="H694" s="177">
        <v>1233</v>
      </c>
      <c r="I694" s="178">
        <v>1024</v>
      </c>
      <c r="J694" s="175">
        <v>69</v>
      </c>
      <c r="K694" s="179">
        <v>146</v>
      </c>
      <c r="L694" s="177">
        <v>348</v>
      </c>
      <c r="M694" s="175">
        <v>483</v>
      </c>
      <c r="N694" s="180">
        <v>1248</v>
      </c>
      <c r="O694" s="181">
        <v>1213</v>
      </c>
      <c r="P694" s="175">
        <v>647</v>
      </c>
      <c r="Q694" s="179">
        <v>954</v>
      </c>
      <c r="R694" s="177">
        <v>888</v>
      </c>
      <c r="S694" s="178">
        <v>566</v>
      </c>
      <c r="T694" s="175">
        <v>131</v>
      </c>
      <c r="U694" s="179">
        <v>200</v>
      </c>
      <c r="V694" s="177">
        <v>456</v>
      </c>
      <c r="W694" s="178">
        <v>658</v>
      </c>
      <c r="X694" s="175">
        <v>625</v>
      </c>
      <c r="Y694" s="179">
        <v>354</v>
      </c>
      <c r="Z694" s="177">
        <v>1139</v>
      </c>
      <c r="AA694" s="175">
        <v>1188</v>
      </c>
      <c r="AB694" s="156">
        <f t="shared" si="13065"/>
        <v>8679</v>
      </c>
      <c r="AC694" s="157">
        <f t="shared" si="13066"/>
        <v>8164</v>
      </c>
      <c r="AD694" s="202"/>
      <c r="AE694" s="229" t="s">
        <v>13</v>
      </c>
      <c r="AF694" s="20">
        <f t="shared" ref="AF694:BG694" si="13121">SUM(AF691:AF693)</f>
        <v>1298</v>
      </c>
      <c r="AG694" s="21">
        <f t="shared" si="13121"/>
        <v>1302</v>
      </c>
      <c r="AH694" s="20">
        <f t="shared" si="13121"/>
        <v>688</v>
      </c>
      <c r="AI694" s="21">
        <f t="shared" si="13121"/>
        <v>612</v>
      </c>
      <c r="AJ694" s="20">
        <f t="shared" si="13121"/>
        <v>2056</v>
      </c>
      <c r="AK694" s="21">
        <f t="shared" si="13121"/>
        <v>1442</v>
      </c>
      <c r="AL694" s="20">
        <f t="shared" si="13121"/>
        <v>2731</v>
      </c>
      <c r="AM694" s="21">
        <f t="shared" si="13121"/>
        <v>2495</v>
      </c>
      <c r="AN694" s="20">
        <f t="shared" si="13121"/>
        <v>199</v>
      </c>
      <c r="AO694" s="21">
        <f t="shared" si="13121"/>
        <v>410</v>
      </c>
      <c r="AP694" s="20">
        <f t="shared" si="13121"/>
        <v>684</v>
      </c>
      <c r="AQ694" s="21">
        <f t="shared" si="13121"/>
        <v>1282</v>
      </c>
      <c r="AR694" s="20">
        <f t="shared" si="13121"/>
        <v>2707</v>
      </c>
      <c r="AS694" s="21">
        <f t="shared" si="13121"/>
        <v>2595</v>
      </c>
      <c r="AT694" s="20">
        <f t="shared" si="13121"/>
        <v>1591</v>
      </c>
      <c r="AU694" s="21">
        <f t="shared" si="13121"/>
        <v>1256</v>
      </c>
      <c r="AV694" s="20">
        <f t="shared" si="13121"/>
        <v>2041</v>
      </c>
      <c r="AW694" s="21">
        <f t="shared" si="13121"/>
        <v>1606</v>
      </c>
      <c r="AX694" s="20">
        <f t="shared" si="13121"/>
        <v>307</v>
      </c>
      <c r="AY694" s="21">
        <f t="shared" si="13121"/>
        <v>341</v>
      </c>
      <c r="AZ694" s="20">
        <f t="shared" si="13121"/>
        <v>890</v>
      </c>
      <c r="BA694" s="21">
        <f t="shared" si="13121"/>
        <v>1664</v>
      </c>
      <c r="BB694" s="20">
        <f t="shared" si="13121"/>
        <v>1223</v>
      </c>
      <c r="BC694" s="21">
        <f t="shared" si="13121"/>
        <v>600</v>
      </c>
      <c r="BD694" s="20">
        <f t="shared" si="13121"/>
        <v>2891</v>
      </c>
      <c r="BE694" s="21">
        <f t="shared" si="13121"/>
        <v>2977</v>
      </c>
      <c r="BF694" s="160">
        <f t="shared" si="13121"/>
        <v>19306</v>
      </c>
      <c r="BG694" s="161">
        <f t="shared" si="13121"/>
        <v>18582</v>
      </c>
      <c r="BH694" s="202"/>
      <c r="BI694" s="136" t="s">
        <v>19</v>
      </c>
      <c r="BJ694" s="128">
        <f>B694/B715</f>
        <v>3.0738522954091817E-2</v>
      </c>
      <c r="BK694" s="129">
        <f t="shared" ref="BK694" si="13122">C694/C715</f>
        <v>2.8635797711507677E-2</v>
      </c>
      <c r="BL694" s="130">
        <f t="shared" ref="BL694" si="13123">D694/D715</f>
        <v>4.9342105263157895E-2</v>
      </c>
      <c r="BM694" s="131">
        <f t="shared" ref="BM694" si="13124">E694/E715</f>
        <v>3.5462081670248696E-2</v>
      </c>
      <c r="BN694" s="128">
        <f t="shared" ref="BN694" si="13125">F694/F715</f>
        <v>6.3805970149253738E-2</v>
      </c>
      <c r="BO694" s="129">
        <f t="shared" ref="BO694" si="13126">G694/G715</f>
        <v>4.7139003265653838E-2</v>
      </c>
      <c r="BP694" s="130">
        <f t="shared" ref="BP694" si="13127">H694/H715</f>
        <v>4.1108221644328868E-2</v>
      </c>
      <c r="BQ694" s="131">
        <f t="shared" ref="BQ694" si="13128">I694/I715</f>
        <v>3.4250928186774596E-2</v>
      </c>
      <c r="BR694" s="128">
        <f t="shared" ref="BR694" si="13129">J694/J715</f>
        <v>2.5555555555555557E-2</v>
      </c>
      <c r="BS694" s="129">
        <f t="shared" ref="BS694" si="13130">K694/K715</f>
        <v>4.8328368090036412E-2</v>
      </c>
      <c r="BT694" s="130">
        <f t="shared" ref="BT694" si="13131">L694/L715</f>
        <v>3.3934666016577276E-2</v>
      </c>
      <c r="BU694" s="128">
        <f t="shared" ref="BU694" si="13132">M694/M715</f>
        <v>4.2876165113182423E-2</v>
      </c>
      <c r="BV694" s="132">
        <f t="shared" ref="BV694" si="13133">N694/N715</f>
        <v>4.7797778628877824E-2</v>
      </c>
      <c r="BW694" s="133">
        <f t="shared" ref="BW694" si="13134">O694/O715</f>
        <v>4.5828925494937285E-2</v>
      </c>
      <c r="BX694" s="128">
        <f t="shared" ref="BX694" si="13135">P694/P715</f>
        <v>4.4130686856285385E-2</v>
      </c>
      <c r="BY694" s="129">
        <f t="shared" ref="BY694" si="13136">Q694/Q715</f>
        <v>6.5576024195765747E-2</v>
      </c>
      <c r="BZ694" s="130">
        <f t="shared" ref="BZ694" si="13137">R694/R715</f>
        <v>5.032587135165769E-2</v>
      </c>
      <c r="CA694" s="131">
        <f t="shared" ref="CA694" si="13138">S694/S715</f>
        <v>3.0774249673771206E-2</v>
      </c>
      <c r="CB694" s="128">
        <f t="shared" ref="CB694" si="13139">T694/T715</f>
        <v>6.680265170831208E-2</v>
      </c>
      <c r="CC694" s="129">
        <f t="shared" ref="CC694" si="13140">U694/U715</f>
        <v>8.1732733959950954E-2</v>
      </c>
      <c r="CD694" s="130">
        <f t="shared" ref="CD694" si="13141">V694/V715</f>
        <v>3.307463552622035E-2</v>
      </c>
      <c r="CE694" s="131">
        <f t="shared" ref="CE694" si="13142">W694/W715</f>
        <v>3.9208675962340601E-2</v>
      </c>
      <c r="CF694" s="128">
        <f t="shared" ref="CF694" si="13143">X694/X715</f>
        <v>5.9219253363653593E-2</v>
      </c>
      <c r="CG694" s="129">
        <f t="shared" ref="CG694" si="13144">Y694/Y715</f>
        <v>6.1426340447683497E-2</v>
      </c>
      <c r="CH694" s="130">
        <f t="shared" ref="CH694" si="13145">Z694/Z715</f>
        <v>3.725875040889761E-2</v>
      </c>
      <c r="CI694" s="128">
        <f t="shared" ref="CI694" si="13146">AA694/AA715</f>
        <v>3.7518948964123292E-2</v>
      </c>
      <c r="CJ694" s="134">
        <f t="shared" ref="CJ694" si="13147">AB694/AB715</f>
        <v>4.3714113025083108E-2</v>
      </c>
      <c r="CK694" s="135">
        <f t="shared" ref="CK694" si="13148">AC694/AC715</f>
        <v>4.1291967184923679E-2</v>
      </c>
    </row>
    <row r="695" spans="1:89" ht="13.5" thickTop="1" x14ac:dyDescent="0.2">
      <c r="A695" s="145" t="s">
        <v>20</v>
      </c>
      <c r="B695" s="182">
        <v>559</v>
      </c>
      <c r="C695" s="183">
        <v>638</v>
      </c>
      <c r="D695" s="184">
        <v>310</v>
      </c>
      <c r="E695" s="185">
        <v>310</v>
      </c>
      <c r="F695" s="182">
        <v>932</v>
      </c>
      <c r="G695" s="186">
        <v>726</v>
      </c>
      <c r="H695" s="184">
        <v>1228</v>
      </c>
      <c r="I695" s="185">
        <v>1149</v>
      </c>
      <c r="J695" s="182">
        <v>95</v>
      </c>
      <c r="K695" s="186">
        <v>173</v>
      </c>
      <c r="L695" s="184">
        <v>352</v>
      </c>
      <c r="M695" s="182">
        <v>553</v>
      </c>
      <c r="N695" s="187">
        <v>1375</v>
      </c>
      <c r="O695" s="188">
        <v>1277</v>
      </c>
      <c r="P695" s="182">
        <v>711</v>
      </c>
      <c r="Q695" s="186">
        <v>730</v>
      </c>
      <c r="R695" s="184">
        <v>914</v>
      </c>
      <c r="S695" s="185">
        <v>823</v>
      </c>
      <c r="T695" s="182">
        <v>203</v>
      </c>
      <c r="U695" s="186">
        <v>171</v>
      </c>
      <c r="V695" s="184">
        <v>457</v>
      </c>
      <c r="W695" s="185">
        <v>711</v>
      </c>
      <c r="X695" s="182">
        <v>616</v>
      </c>
      <c r="Y695" s="186">
        <v>294</v>
      </c>
      <c r="Z695" s="184">
        <v>1322</v>
      </c>
      <c r="AA695" s="182">
        <v>1409</v>
      </c>
      <c r="AB695" s="156">
        <f t="shared" si="13065"/>
        <v>9074</v>
      </c>
      <c r="AC695" s="157">
        <f t="shared" si="13066"/>
        <v>8964</v>
      </c>
      <c r="AD695" s="202"/>
      <c r="BH695" s="202"/>
      <c r="BI695" s="145" t="s">
        <v>20</v>
      </c>
      <c r="BJ695" s="128">
        <f>B695/B715</f>
        <v>3.187909894496721E-2</v>
      </c>
      <c r="BK695" s="129">
        <f t="shared" ref="BK695" si="13149">C695/C715</f>
        <v>3.7825339420169565E-2</v>
      </c>
      <c r="BL695" s="130">
        <f t="shared" ref="BL695" si="13150">D695/D715</f>
        <v>4.6351674641148324E-2</v>
      </c>
      <c r="BM695" s="131">
        <f t="shared" ref="BM695" si="13151">E695/E715</f>
        <v>4.7589806570463619E-2</v>
      </c>
      <c r="BN695" s="128">
        <f t="shared" ref="BN695" si="13152">F695/F715</f>
        <v>5.7960199004975121E-2</v>
      </c>
      <c r="BO695" s="129">
        <f t="shared" ref="BO695" si="13153">G695/G715</f>
        <v>5.1540536703109471E-2</v>
      </c>
      <c r="BP695" s="130">
        <f t="shared" ref="BP695" si="13154">H695/H715</f>
        <v>4.0941521637660863E-2</v>
      </c>
      <c r="BQ695" s="131">
        <f t="shared" ref="BQ695" si="13155">I695/I715</f>
        <v>3.8431949693949224E-2</v>
      </c>
      <c r="BR695" s="128">
        <f t="shared" ref="BR695" si="13156">J695/J715</f>
        <v>3.5185185185185187E-2</v>
      </c>
      <c r="BS695" s="129">
        <f t="shared" ref="BS695" si="13157">K695/K715</f>
        <v>5.72658060244952E-2</v>
      </c>
      <c r="BT695" s="130">
        <f t="shared" ref="BT695" si="13158">L695/L715</f>
        <v>3.4324719648951729E-2</v>
      </c>
      <c r="BU695" s="128">
        <f t="shared" ref="BU695" si="13159">M695/M715</f>
        <v>4.9090102086107409E-2</v>
      </c>
      <c r="BV695" s="132">
        <f t="shared" ref="BV695" si="13160">N695/N715</f>
        <v>5.2661815396399844E-2</v>
      </c>
      <c r="BW695" s="133">
        <f t="shared" ref="BW695" si="13161">O695/O715</f>
        <v>4.8246939700770743E-2</v>
      </c>
      <c r="BX695" s="128">
        <f t="shared" ref="BX695" si="13162">P695/P715</f>
        <v>4.8496009821976674E-2</v>
      </c>
      <c r="BY695" s="129">
        <f t="shared" ref="BY695" si="13163">Q695/Q715</f>
        <v>5.0178718724223262E-2</v>
      </c>
      <c r="BZ695" s="130">
        <f t="shared" ref="BZ695" si="13164">R695/R715</f>
        <v>5.1799376593935957E-2</v>
      </c>
      <c r="CA695" s="131">
        <f t="shared" ref="CA695" si="13165">S695/S715</f>
        <v>4.4747716398434105E-2</v>
      </c>
      <c r="CB695" s="128">
        <f t="shared" ref="CB695" si="13166">T695/T715</f>
        <v>0.10351861295257522</v>
      </c>
      <c r="CC695" s="129">
        <f t="shared" ref="CC695" si="13167">U695/U715</f>
        <v>6.9881487535758069E-2</v>
      </c>
      <c r="CD695" s="130">
        <f t="shared" ref="CD695" si="13168">V695/V715</f>
        <v>3.3147167621672594E-2</v>
      </c>
      <c r="CE695" s="131">
        <f t="shared" ref="CE695" si="13169">W695/W715</f>
        <v>4.2366821594565604E-2</v>
      </c>
      <c r="CF695" s="128">
        <f t="shared" ref="CF695" si="13170">X695/X715</f>
        <v>5.8366496115216979E-2</v>
      </c>
      <c r="CG695" s="129">
        <f t="shared" ref="CG695" si="13171">Y695/Y715</f>
        <v>5.1015096304008328E-2</v>
      </c>
      <c r="CH695" s="130">
        <f t="shared" ref="CH695" si="13172">Z695/Z715</f>
        <v>4.324501144913314E-2</v>
      </c>
      <c r="CI695" s="128">
        <f t="shared" ref="CI695" si="13173">AA695/AA715</f>
        <v>4.4498484082870139E-2</v>
      </c>
      <c r="CJ695" s="134">
        <f t="shared" ref="CJ695" si="13174">AB695/AB715</f>
        <v>4.5703636546791576E-2</v>
      </c>
      <c r="CK695" s="135">
        <f t="shared" ref="CK695" si="13175">AC695/AC715</f>
        <v>4.5338215806670239E-2</v>
      </c>
    </row>
    <row r="696" spans="1:89" ht="13.5" thickBot="1" x14ac:dyDescent="0.25">
      <c r="A696" s="136" t="s">
        <v>21</v>
      </c>
      <c r="B696" s="175">
        <v>739</v>
      </c>
      <c r="C696" s="176">
        <v>664</v>
      </c>
      <c r="D696" s="177">
        <v>378</v>
      </c>
      <c r="E696" s="178">
        <v>302</v>
      </c>
      <c r="F696" s="175">
        <v>1124</v>
      </c>
      <c r="G696" s="179">
        <v>716</v>
      </c>
      <c r="H696" s="177">
        <v>1503</v>
      </c>
      <c r="I696" s="178">
        <v>1346</v>
      </c>
      <c r="J696" s="175">
        <v>104</v>
      </c>
      <c r="K696" s="179">
        <v>237</v>
      </c>
      <c r="L696" s="177">
        <v>332</v>
      </c>
      <c r="M696" s="175">
        <v>729</v>
      </c>
      <c r="N696" s="180">
        <v>1332</v>
      </c>
      <c r="O696" s="181">
        <v>1318</v>
      </c>
      <c r="P696" s="175">
        <v>880</v>
      </c>
      <c r="Q696" s="179">
        <v>526</v>
      </c>
      <c r="R696" s="177">
        <v>1127</v>
      </c>
      <c r="S696" s="178">
        <v>783</v>
      </c>
      <c r="T696" s="175">
        <v>104</v>
      </c>
      <c r="U696" s="179">
        <v>170</v>
      </c>
      <c r="V696" s="177">
        <v>433</v>
      </c>
      <c r="W696" s="178">
        <v>953</v>
      </c>
      <c r="X696" s="175">
        <v>607</v>
      </c>
      <c r="Y696" s="179">
        <v>306</v>
      </c>
      <c r="Z696" s="177">
        <v>1569</v>
      </c>
      <c r="AA696" s="175">
        <v>1568</v>
      </c>
      <c r="AB696" s="156">
        <f t="shared" si="13065"/>
        <v>10232</v>
      </c>
      <c r="AC696" s="157">
        <f t="shared" si="13066"/>
        <v>9618</v>
      </c>
      <c r="AD696" s="202"/>
      <c r="AE696" s="232" t="s">
        <v>85</v>
      </c>
      <c r="BH696" s="202"/>
      <c r="BI696" s="136" t="s">
        <v>21</v>
      </c>
      <c r="BJ696" s="128">
        <f>B696/B715</f>
        <v>4.2144282862845737E-2</v>
      </c>
      <c r="BK696" s="129">
        <f t="shared" ref="BK696" si="13176">C696/C715</f>
        <v>3.9366810932590264E-2</v>
      </c>
      <c r="BL696" s="130">
        <f t="shared" ref="BL696" si="13177">D696/D715</f>
        <v>5.6519138755980858E-2</v>
      </c>
      <c r="BM696" s="131">
        <f t="shared" ref="BM696" si="13178">E696/E715</f>
        <v>4.636168252993552E-2</v>
      </c>
      <c r="BN696" s="128">
        <f t="shared" ref="BN696" si="13179">F696/F715</f>
        <v>6.9900497512437806E-2</v>
      </c>
      <c r="BO696" s="129">
        <f t="shared" ref="BO696" si="13180">G696/G715</f>
        <v>5.0830611955132755E-2</v>
      </c>
      <c r="BP696" s="130">
        <f t="shared" ref="BP696" si="13181">H696/H715</f>
        <v>5.011002200440088E-2</v>
      </c>
      <c r="BQ696" s="131">
        <f t="shared" ref="BQ696" si="13182">I696/I715</f>
        <v>4.5021239589256447E-2</v>
      </c>
      <c r="BR696" s="128">
        <f t="shared" ref="BR696" si="13183">J696/J715</f>
        <v>3.8518518518518521E-2</v>
      </c>
      <c r="BS696" s="129">
        <f t="shared" ref="BS696" si="13184">K696/K715</f>
        <v>7.845084409136048E-2</v>
      </c>
      <c r="BT696" s="130">
        <f t="shared" ref="BT696" si="13185">L696/L715</f>
        <v>3.2374451487079473E-2</v>
      </c>
      <c r="BU696" s="128">
        <f t="shared" ref="BU696" si="13186">M696/M715</f>
        <v>6.4713715046604531E-2</v>
      </c>
      <c r="BV696" s="132">
        <f t="shared" ref="BV696" si="13187">N696/N715</f>
        <v>5.1014936805821524E-2</v>
      </c>
      <c r="BW696" s="133">
        <f t="shared" ref="BW696" si="13188">O696/O715</f>
        <v>4.9795980051382804E-2</v>
      </c>
      <c r="BX696" s="128">
        <f t="shared" ref="BX696" si="13189">P696/P715</f>
        <v>6.0023190778255235E-2</v>
      </c>
      <c r="BY696" s="129">
        <f t="shared" ref="BY696" si="13190">Q696/Q715</f>
        <v>3.6156172669782785E-2</v>
      </c>
      <c r="BZ696" s="130">
        <f t="shared" ref="BZ696" si="13191">R696/R715</f>
        <v>6.38707849249079E-2</v>
      </c>
      <c r="CA696" s="131">
        <f t="shared" ref="CA696" si="13192">S696/S715</f>
        <v>4.2572857764245325E-2</v>
      </c>
      <c r="CB696" s="128">
        <f t="shared" ref="CB696" si="13193">T696/T715</f>
        <v>5.3034166241713414E-2</v>
      </c>
      <c r="CC696" s="129">
        <f t="shared" ref="CC696" si="13194">U696/U715</f>
        <v>6.9472823865958322E-2</v>
      </c>
      <c r="CD696" s="130">
        <f t="shared" ref="CD696" si="13195">V696/V715</f>
        <v>3.1406397330818889E-2</v>
      </c>
      <c r="CE696" s="131">
        <f t="shared" ref="CE696" si="13196">W696/W715</f>
        <v>5.6787033726611848E-2</v>
      </c>
      <c r="CF696" s="128">
        <f t="shared" ref="CF696" si="13197">X696/X715</f>
        <v>5.7513738866780365E-2</v>
      </c>
      <c r="CG696" s="129">
        <f t="shared" ref="CG696" si="13198">Y696/Y715</f>
        <v>5.3097345132743362E-2</v>
      </c>
      <c r="CH696" s="130">
        <f t="shared" ref="CH696" si="13199">Z696/Z715</f>
        <v>5.1324828263002942E-2</v>
      </c>
      <c r="CI696" s="128">
        <f t="shared" ref="CI696" si="13200">AA696/AA715</f>
        <v>4.9519959575543206E-2</v>
      </c>
      <c r="CJ696" s="134">
        <f t="shared" ref="CJ696" si="13201">AB696/AB715</f>
        <v>5.1536214364863504E-2</v>
      </c>
      <c r="CK696" s="135">
        <f t="shared" ref="CK696" si="13202">AC696/AC715</f>
        <v>4.8646024054948056E-2</v>
      </c>
    </row>
    <row r="697" spans="1:89" ht="14.25" thickTop="1" thickBot="1" x14ac:dyDescent="0.25">
      <c r="A697" s="145" t="s">
        <v>22</v>
      </c>
      <c r="B697" s="182">
        <v>1071</v>
      </c>
      <c r="C697" s="183">
        <v>893</v>
      </c>
      <c r="D697" s="184">
        <v>460</v>
      </c>
      <c r="E697" s="185">
        <v>341</v>
      </c>
      <c r="F697" s="182">
        <v>1303</v>
      </c>
      <c r="G697" s="186">
        <v>562</v>
      </c>
      <c r="H697" s="184">
        <v>1893</v>
      </c>
      <c r="I697" s="185">
        <v>1534</v>
      </c>
      <c r="J697" s="182">
        <v>135</v>
      </c>
      <c r="K697" s="186">
        <v>361</v>
      </c>
      <c r="L697" s="184">
        <v>343</v>
      </c>
      <c r="M697" s="182">
        <v>1013</v>
      </c>
      <c r="N697" s="187">
        <v>1448</v>
      </c>
      <c r="O697" s="188">
        <v>2056</v>
      </c>
      <c r="P697" s="182">
        <v>905</v>
      </c>
      <c r="Q697" s="186">
        <v>798</v>
      </c>
      <c r="R697" s="184">
        <v>1379</v>
      </c>
      <c r="S697" s="185">
        <v>925</v>
      </c>
      <c r="T697" s="182">
        <v>110</v>
      </c>
      <c r="U697" s="186">
        <v>125</v>
      </c>
      <c r="V697" s="184">
        <v>495</v>
      </c>
      <c r="W697" s="185">
        <v>1270</v>
      </c>
      <c r="X697" s="182">
        <v>712</v>
      </c>
      <c r="Y697" s="186">
        <v>339</v>
      </c>
      <c r="Z697" s="184">
        <v>1937</v>
      </c>
      <c r="AA697" s="182">
        <v>1763</v>
      </c>
      <c r="AB697" s="156">
        <f t="shared" si="13065"/>
        <v>12191</v>
      </c>
      <c r="AC697" s="157">
        <f t="shared" si="13066"/>
        <v>11980</v>
      </c>
      <c r="AD697" s="202"/>
      <c r="AE697" s="299" t="s">
        <v>0</v>
      </c>
      <c r="AF697" s="301" t="s">
        <v>1</v>
      </c>
      <c r="AG697" s="302"/>
      <c r="AH697" s="301" t="s">
        <v>2</v>
      </c>
      <c r="AI697" s="302"/>
      <c r="AJ697" s="301" t="s">
        <v>3</v>
      </c>
      <c r="AK697" s="302"/>
      <c r="AL697" s="301" t="s">
        <v>4</v>
      </c>
      <c r="AM697" s="302"/>
      <c r="AN697" s="301" t="s">
        <v>5</v>
      </c>
      <c r="AO697" s="302"/>
      <c r="AP697" s="301" t="s">
        <v>6</v>
      </c>
      <c r="AQ697" s="302"/>
      <c r="AR697" s="301" t="s">
        <v>7</v>
      </c>
      <c r="AS697" s="302"/>
      <c r="AT697" s="301" t="s">
        <v>8</v>
      </c>
      <c r="AU697" s="302"/>
      <c r="AV697" s="301" t="s">
        <v>9</v>
      </c>
      <c r="AW697" s="302"/>
      <c r="AX697" s="301" t="s">
        <v>10</v>
      </c>
      <c r="AY697" s="302"/>
      <c r="AZ697" s="301" t="s">
        <v>11</v>
      </c>
      <c r="BA697" s="302"/>
      <c r="BB697" s="301" t="s">
        <v>12</v>
      </c>
      <c r="BC697" s="302"/>
      <c r="BD697" s="304" t="s">
        <v>40</v>
      </c>
      <c r="BE697" s="305"/>
      <c r="BF697" s="306" t="s">
        <v>41</v>
      </c>
      <c r="BG697" s="307"/>
      <c r="BH697" s="202"/>
      <c r="BI697" s="145" t="s">
        <v>22</v>
      </c>
      <c r="BJ697" s="128">
        <f>B697/B715</f>
        <v>6.1077844311377243E-2</v>
      </c>
      <c r="BK697" s="129">
        <f t="shared" ref="BK697" si="13203">C697/C715</f>
        <v>5.2943617715064922E-2</v>
      </c>
      <c r="BL697" s="130">
        <f t="shared" ref="BL697" si="13204">D697/D715</f>
        <v>6.8779904306220094E-2</v>
      </c>
      <c r="BM697" s="131">
        <f t="shared" ref="BM697" si="13205">E697/E715</f>
        <v>5.2348787227509977E-2</v>
      </c>
      <c r="BN697" s="128">
        <f t="shared" ref="BN697" si="13206">F697/F715</f>
        <v>8.1032338308457713E-2</v>
      </c>
      <c r="BO697" s="129">
        <f t="shared" ref="BO697" si="13207">G697/G715</f>
        <v>3.9897770836291355E-2</v>
      </c>
      <c r="BP697" s="130">
        <f t="shared" ref="BP697" si="13208">H697/H715</f>
        <v>6.3112622524504905E-2</v>
      </c>
      <c r="BQ697" s="131">
        <f t="shared" ref="BQ697" si="13209">I697/I715</f>
        <v>5.1309495936047098E-2</v>
      </c>
      <c r="BR697" s="128">
        <f t="shared" ref="BR697" si="13210">J697/J715</f>
        <v>0.05</v>
      </c>
      <c r="BS697" s="129">
        <f t="shared" ref="BS697" si="13211">K697/K715</f>
        <v>0.11949685534591195</v>
      </c>
      <c r="BT697" s="130">
        <f t="shared" ref="BT697" si="13212">L697/L715</f>
        <v>3.3447098976109216E-2</v>
      </c>
      <c r="BU697" s="128">
        <f t="shared" ref="BU697" si="13213">M697/M715</f>
        <v>8.9924545051043053E-2</v>
      </c>
      <c r="BV697" s="132">
        <f t="shared" ref="BV697" si="13214">N697/N715</f>
        <v>5.5457679050172348E-2</v>
      </c>
      <c r="BW697" s="133">
        <f t="shared" ref="BW697" si="13215">O697/O715</f>
        <v>7.7678706362399874E-2</v>
      </c>
      <c r="BX697" s="128">
        <f t="shared" ref="BX697" si="13216">P697/P715</f>
        <v>6.1728395061728392E-2</v>
      </c>
      <c r="BY697" s="129">
        <f t="shared" ref="BY697" si="13217">Q697/Q715</f>
        <v>5.4852900742370085E-2</v>
      </c>
      <c r="BZ697" s="130">
        <f t="shared" ref="BZ697" si="13218">R697/R715</f>
        <v>7.815245111929725E-2</v>
      </c>
      <c r="CA697" s="131">
        <f t="shared" ref="CA697" si="13219">S697/S715</f>
        <v>5.0293605915615484E-2</v>
      </c>
      <c r="CB697" s="128">
        <f t="shared" ref="CB697" si="13220">T697/T715</f>
        <v>5.6093829678735337E-2</v>
      </c>
      <c r="CC697" s="129">
        <f t="shared" ref="CC697" si="13221">U697/U715</f>
        <v>5.1082958724969353E-2</v>
      </c>
      <c r="CD697" s="130">
        <f t="shared" ref="CD697" si="13222">V697/V715</f>
        <v>3.5903387248857617E-2</v>
      </c>
      <c r="CE697" s="131">
        <f t="shared" ref="CE697" si="13223">W697/W715</f>
        <v>7.567631986652365E-2</v>
      </c>
      <c r="CF697" s="128">
        <f t="shared" ref="CF697" si="13224">X697/X715</f>
        <v>6.7462573431874173E-2</v>
      </c>
      <c r="CG697" s="129">
        <f t="shared" ref="CG697" si="13225">Y697/Y715</f>
        <v>5.8823529411764705E-2</v>
      </c>
      <c r="CH697" s="130">
        <f t="shared" ref="CH697" si="13226">Z697/Z715</f>
        <v>6.3362773961400068E-2</v>
      </c>
      <c r="CI697" s="128">
        <f t="shared" ref="CI697" si="13227">AA697/AA715</f>
        <v>5.567837291561395E-2</v>
      </c>
      <c r="CJ697" s="134">
        <f t="shared" ref="CJ697" si="13228">AB697/AB715</f>
        <v>6.1403243678855648E-2</v>
      </c>
      <c r="CK697" s="135">
        <f t="shared" ref="CK697" si="13229">AC697/AC715</f>
        <v>6.0592573110654781E-2</v>
      </c>
    </row>
    <row r="698" spans="1:89" ht="15" thickTop="1" thickBot="1" x14ac:dyDescent="0.3">
      <c r="A698" s="136" t="s">
        <v>23</v>
      </c>
      <c r="B698" s="175">
        <v>920</v>
      </c>
      <c r="C698" s="176">
        <v>1053</v>
      </c>
      <c r="D698" s="177">
        <v>461</v>
      </c>
      <c r="E698" s="178">
        <v>326</v>
      </c>
      <c r="F698" s="175">
        <v>1139</v>
      </c>
      <c r="G698" s="179">
        <v>534</v>
      </c>
      <c r="H698" s="177">
        <v>1903</v>
      </c>
      <c r="I698" s="178">
        <v>1532</v>
      </c>
      <c r="J698" s="175">
        <v>125</v>
      </c>
      <c r="K698" s="179">
        <v>296</v>
      </c>
      <c r="L698" s="177">
        <v>321</v>
      </c>
      <c r="M698" s="175">
        <v>921</v>
      </c>
      <c r="N698" s="180">
        <v>1223</v>
      </c>
      <c r="O698" s="181">
        <v>1572</v>
      </c>
      <c r="P698" s="175">
        <v>1091</v>
      </c>
      <c r="Q698" s="179">
        <v>675</v>
      </c>
      <c r="R698" s="177">
        <v>1288</v>
      </c>
      <c r="S698" s="178">
        <v>862</v>
      </c>
      <c r="T698" s="175">
        <v>114</v>
      </c>
      <c r="U698" s="179">
        <v>95</v>
      </c>
      <c r="V698" s="177">
        <v>491</v>
      </c>
      <c r="W698" s="178">
        <v>1339</v>
      </c>
      <c r="X698" s="175">
        <v>622</v>
      </c>
      <c r="Y698" s="179">
        <v>282</v>
      </c>
      <c r="Z698" s="177">
        <v>1715</v>
      </c>
      <c r="AA698" s="175">
        <v>1752</v>
      </c>
      <c r="AB698" s="156">
        <f t="shared" si="13065"/>
        <v>11413</v>
      </c>
      <c r="AC698" s="157">
        <f t="shared" si="13066"/>
        <v>11239</v>
      </c>
      <c r="AD698" s="202"/>
      <c r="AE698" s="300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5.2466495580268037E-2</v>
      </c>
      <c r="BK698" s="129">
        <f t="shared" ref="BK698" si="13230">C698/C715</f>
        <v>6.2429596253038476E-2</v>
      </c>
      <c r="BL698" s="130">
        <f t="shared" ref="BL698" si="13231">D698/D715</f>
        <v>6.8929425837320576E-2</v>
      </c>
      <c r="BM698" s="131">
        <f t="shared" ref="BM698" si="13232">E698/E715</f>
        <v>5.0046054651519803E-2</v>
      </c>
      <c r="BN698" s="128">
        <f t="shared" ref="BN698" si="13233">F698/F715</f>
        <v>7.0833333333333331E-2</v>
      </c>
      <c r="BO698" s="129">
        <f t="shared" ref="BO698" si="13234">G698/G715</f>
        <v>3.7909981541956551E-2</v>
      </c>
      <c r="BP698" s="130">
        <f t="shared" ref="BP698" si="13235">H698/H715</f>
        <v>6.3446022537840902E-2</v>
      </c>
      <c r="BQ698" s="131">
        <f t="shared" ref="BQ698" si="13236">I698/I715</f>
        <v>5.1242599591932302E-2</v>
      </c>
      <c r="BR698" s="128">
        <f t="shared" ref="BR698" si="13237">J698/J715</f>
        <v>4.6296296296296294E-2</v>
      </c>
      <c r="BS698" s="129">
        <f t="shared" ref="BS698" si="13238">K698/K715</f>
        <v>9.7980801059251901E-2</v>
      </c>
      <c r="BT698" s="130">
        <f t="shared" ref="BT698" si="13239">L698/L715</f>
        <v>3.1301803998049729E-2</v>
      </c>
      <c r="BU698" s="128">
        <f t="shared" ref="BU698" si="13240">M698/M715</f>
        <v>8.1757656458055925E-2</v>
      </c>
      <c r="BV698" s="132">
        <f t="shared" ref="BV698" si="13241">N698/N715</f>
        <v>4.6840291076216012E-2</v>
      </c>
      <c r="BW698" s="133">
        <f t="shared" ref="BW698" si="13242">O698/O715</f>
        <v>5.9392473930784347E-2</v>
      </c>
      <c r="BX698" s="128">
        <f t="shared" ref="BX698" si="13243">P698/P715</f>
        <v>7.4415114930768703E-2</v>
      </c>
      <c r="BY698" s="129">
        <f t="shared" ref="BY698" si="13244">Q698/Q715</f>
        <v>4.6398130327192741E-2</v>
      </c>
      <c r="BZ698" s="130">
        <f t="shared" ref="BZ698" si="13245">R698/R715</f>
        <v>7.2995182771323316E-2</v>
      </c>
      <c r="CA698" s="131">
        <f t="shared" ref="CA698" si="13246">S698/S715</f>
        <v>4.6868203566768157E-2</v>
      </c>
      <c r="CB698" s="128">
        <f t="shared" ref="CB698" si="13247">T698/T715</f>
        <v>5.8133605303416623E-2</v>
      </c>
      <c r="CC698" s="129">
        <f t="shared" ref="CC698" si="13248">U698/U715</f>
        <v>3.8823048630976707E-2</v>
      </c>
      <c r="CD698" s="130">
        <f t="shared" ref="CD698" si="13249">V698/V715</f>
        <v>3.5613258867048671E-2</v>
      </c>
      <c r="CE698" s="131">
        <f t="shared" ref="CE698" si="13250">W698/W715</f>
        <v>7.9787867953759986E-2</v>
      </c>
      <c r="CF698" s="128">
        <f t="shared" ref="CF698" si="13251">X698/X715</f>
        <v>5.8935000947508052E-2</v>
      </c>
      <c r="CG698" s="129">
        <f t="shared" ref="CG698" si="13252">Y698/Y715</f>
        <v>4.8932847475273294E-2</v>
      </c>
      <c r="CH698" s="130">
        <f t="shared" ref="CH698" si="13253">Z698/Z715</f>
        <v>5.6100752371606152E-2</v>
      </c>
      <c r="CI698" s="128">
        <f t="shared" ref="CI698" si="13254">AA698/AA715</f>
        <v>5.533097524002021E-2</v>
      </c>
      <c r="CJ698" s="134">
        <f t="shared" ref="CJ698" si="13255">AB698/AB715</f>
        <v>5.7484637856351363E-2</v>
      </c>
      <c r="CK698" s="135">
        <f t="shared" ref="CK698" si="13256">AC698/AC715</f>
        <v>5.684473532476203E-2</v>
      </c>
    </row>
    <row r="699" spans="1:89" ht="13.5" thickTop="1" x14ac:dyDescent="0.2">
      <c r="A699" s="145" t="s">
        <v>24</v>
      </c>
      <c r="B699" s="189">
        <v>1133</v>
      </c>
      <c r="C699" s="183">
        <v>1218</v>
      </c>
      <c r="D699" s="184">
        <v>518</v>
      </c>
      <c r="E699" s="185">
        <v>314</v>
      </c>
      <c r="F699" s="182">
        <v>1097</v>
      </c>
      <c r="G699" s="186">
        <v>521</v>
      </c>
      <c r="H699" s="184">
        <v>2245</v>
      </c>
      <c r="I699" s="185">
        <v>1600</v>
      </c>
      <c r="J699" s="182">
        <v>131</v>
      </c>
      <c r="K699" s="186">
        <v>220</v>
      </c>
      <c r="L699" s="184">
        <v>397</v>
      </c>
      <c r="M699" s="182">
        <v>999</v>
      </c>
      <c r="N699" s="187">
        <v>1326</v>
      </c>
      <c r="O699" s="190">
        <v>1962</v>
      </c>
      <c r="P699" s="182">
        <v>1080</v>
      </c>
      <c r="Q699" s="186">
        <v>556</v>
      </c>
      <c r="R699" s="184">
        <v>1254</v>
      </c>
      <c r="S699" s="185">
        <v>969</v>
      </c>
      <c r="T699" s="182">
        <v>76</v>
      </c>
      <c r="U699" s="186">
        <v>128</v>
      </c>
      <c r="V699" s="184">
        <v>521</v>
      </c>
      <c r="W699" s="191">
        <v>1325</v>
      </c>
      <c r="X699" s="182">
        <v>652</v>
      </c>
      <c r="Y699" s="186">
        <v>217</v>
      </c>
      <c r="Z699" s="184">
        <v>1913</v>
      </c>
      <c r="AA699" s="182">
        <v>2143</v>
      </c>
      <c r="AB699" s="156">
        <f t="shared" si="13065"/>
        <v>12343</v>
      </c>
      <c r="AC699" s="157">
        <f t="shared" si="13066"/>
        <v>12172</v>
      </c>
      <c r="AD699" s="202"/>
      <c r="AE699" s="235" t="str">
        <f>$AE$17</f>
        <v>17:00 - 17:59</v>
      </c>
      <c r="AF699" s="125">
        <f t="shared" ref="AF699:AU701" si="13257">SUMIF($A$9:$A$32,$AE699,B$691:B$714)</f>
        <v>1538</v>
      </c>
      <c r="AG699" s="172">
        <f t="shared" si="13257"/>
        <v>1388</v>
      </c>
      <c r="AH699" s="126">
        <f t="shared" si="13257"/>
        <v>501</v>
      </c>
      <c r="AI699" s="166">
        <f t="shared" si="13257"/>
        <v>509</v>
      </c>
      <c r="AJ699" s="125">
        <f t="shared" si="13257"/>
        <v>1002</v>
      </c>
      <c r="AK699" s="127">
        <f t="shared" si="13257"/>
        <v>1094</v>
      </c>
      <c r="AL699" s="126">
        <f t="shared" si="13257"/>
        <v>2167</v>
      </c>
      <c r="AM699" s="166">
        <f t="shared" si="13257"/>
        <v>2499</v>
      </c>
      <c r="AN699" s="125">
        <f t="shared" si="13257"/>
        <v>196</v>
      </c>
      <c r="AO699" s="127">
        <f t="shared" si="13257"/>
        <v>168</v>
      </c>
      <c r="AP699" s="126">
        <f t="shared" si="13257"/>
        <v>917</v>
      </c>
      <c r="AQ699" s="125">
        <f t="shared" si="13257"/>
        <v>646</v>
      </c>
      <c r="AR699" s="165">
        <f t="shared" si="13257"/>
        <v>1801</v>
      </c>
      <c r="AS699" s="167">
        <f t="shared" si="13257"/>
        <v>1762</v>
      </c>
      <c r="AT699" s="125">
        <f t="shared" si="13257"/>
        <v>1150</v>
      </c>
      <c r="AU699" s="127">
        <f t="shared" si="13257"/>
        <v>1097</v>
      </c>
      <c r="AV699" s="126">
        <f t="shared" ref="AP699:BE701" si="13258">SUMIF($A$9:$A$32,$AE699,R$691:R$714)</f>
        <v>1128</v>
      </c>
      <c r="AW699" s="166">
        <f t="shared" si="13258"/>
        <v>1595</v>
      </c>
      <c r="AX699" s="125">
        <f t="shared" si="13258"/>
        <v>174</v>
      </c>
      <c r="AY699" s="127">
        <f t="shared" si="13258"/>
        <v>164</v>
      </c>
      <c r="AZ699" s="126">
        <f t="shared" si="13258"/>
        <v>1166</v>
      </c>
      <c r="BA699" s="166">
        <f t="shared" si="13258"/>
        <v>1120</v>
      </c>
      <c r="BB699" s="125">
        <f t="shared" si="13258"/>
        <v>806</v>
      </c>
      <c r="BC699" s="127">
        <f t="shared" si="13258"/>
        <v>418</v>
      </c>
      <c r="BD699" s="170">
        <f t="shared" si="13258"/>
        <v>2603</v>
      </c>
      <c r="BE699" s="171">
        <f t="shared" si="13258"/>
        <v>2368</v>
      </c>
      <c r="BF699" s="156">
        <f>AF699+AH699+AJ699+AL699+AN699+AP699+AR699+AT699+AV699+AX699+AZ699+BB699+BD699</f>
        <v>15149</v>
      </c>
      <c r="BG699" s="157">
        <f>AG699+AI699+AK699+AM699+AO699+AQ699+AS699+AU699+AW699+AY699+BA699+BC699+BE699</f>
        <v>14828</v>
      </c>
      <c r="BH699" s="202"/>
      <c r="BI699" s="145" t="s">
        <v>24</v>
      </c>
      <c r="BJ699" s="128">
        <f>B699/B715</f>
        <v>6.4613629883090967E-2</v>
      </c>
      <c r="BK699" s="129">
        <f t="shared" ref="BK699" si="13259">C699/C715</f>
        <v>7.2212011620323716E-2</v>
      </c>
      <c r="BL699" s="130">
        <f t="shared" ref="BL699" si="13260">D699/D715</f>
        <v>7.7452153110047842E-2</v>
      </c>
      <c r="BM699" s="131">
        <f t="shared" ref="BM699" si="13261">E699/E715</f>
        <v>4.8203868590727665E-2</v>
      </c>
      <c r="BN699" s="128">
        <f t="shared" ref="BN699" si="13262">F699/F715</f>
        <v>6.822139303482587E-2</v>
      </c>
      <c r="BO699" s="129">
        <f t="shared" ref="BO699" si="13263">G699/G715</f>
        <v>3.6987079369586826E-2</v>
      </c>
      <c r="BP699" s="130">
        <f t="shared" ref="BP699" si="13264">H699/H715</f>
        <v>7.4848302993932123E-2</v>
      </c>
      <c r="BQ699" s="131">
        <f t="shared" ref="BQ699" si="13265">I699/I715</f>
        <v>5.3517075291835303E-2</v>
      </c>
      <c r="BR699" s="128">
        <f t="shared" ref="BR699" si="13266">J699/J715</f>
        <v>4.8518518518518516E-2</v>
      </c>
      <c r="BS699" s="129">
        <f t="shared" ref="BS699" si="13267">K699/K715</f>
        <v>7.2823568354849391E-2</v>
      </c>
      <c r="BT699" s="130">
        <f t="shared" ref="BT699" si="13268">L699/L715</f>
        <v>3.871282301316431E-2</v>
      </c>
      <c r="BU699" s="128">
        <f t="shared" ref="BU699" si="13269">M699/M715</f>
        <v>8.8681757656458055E-2</v>
      </c>
      <c r="BV699" s="132">
        <f t="shared" ref="BV699" si="13270">N699/N715</f>
        <v>5.0785139793182686E-2</v>
      </c>
      <c r="BW699" s="133">
        <f t="shared" ref="BW699" si="13271">O699/O715</f>
        <v>7.4127247997581983E-2</v>
      </c>
      <c r="BX699" s="128">
        <f t="shared" ref="BX699" si="13272">P699/P715</f>
        <v>7.3664825046040522E-2</v>
      </c>
      <c r="BY699" s="129">
        <f t="shared" ref="BY699" si="13273">Q699/Q715</f>
        <v>3.8218311795435798E-2</v>
      </c>
      <c r="BZ699" s="130">
        <f t="shared" ref="BZ699" si="13274">R699/R715</f>
        <v>7.1068291300651745E-2</v>
      </c>
      <c r="CA699" s="131">
        <f t="shared" ref="CA699" si="13275">S699/S715</f>
        <v>5.2685950413223138E-2</v>
      </c>
      <c r="CB699" s="128">
        <f t="shared" ref="CB699" si="13276">T699/T715</f>
        <v>3.8755736868944415E-2</v>
      </c>
      <c r="CC699" s="129">
        <f t="shared" ref="CC699" si="13277">U699/U715</f>
        <v>5.2308949734368615E-2</v>
      </c>
      <c r="CD699" s="130">
        <f t="shared" ref="CD699" si="13278">V699/V715</f>
        <v>3.7789221730615795E-2</v>
      </c>
      <c r="CE699" s="131">
        <f t="shared" ref="CE699" si="13279">W699/W715</f>
        <v>7.8953640805625072E-2</v>
      </c>
      <c r="CF699" s="128">
        <f t="shared" ref="CF699" si="13280">X699/X715</f>
        <v>6.1777525108963428E-2</v>
      </c>
      <c r="CG699" s="129">
        <f t="shared" ref="CG699" si="13281">Y699/Y715</f>
        <v>3.7653999652958528E-2</v>
      </c>
      <c r="CH699" s="130">
        <f t="shared" ref="CH699" si="13282">Z699/Z715</f>
        <v>6.2577690546287215E-2</v>
      </c>
      <c r="CI699" s="128">
        <f t="shared" ref="CI699" si="13283">AA699/AA715</f>
        <v>6.7679383527033857E-2</v>
      </c>
      <c r="CJ699" s="134">
        <f t="shared" ref="CJ699" si="13284">AB699/AB715</f>
        <v>6.2168832477082707E-2</v>
      </c>
      <c r="CK699" s="135">
        <f t="shared" ref="CK699" si="13285">AC699/AC715</f>
        <v>6.1563672779873957E-2</v>
      </c>
    </row>
    <row r="700" spans="1:89" x14ac:dyDescent="0.2">
      <c r="A700" s="136" t="s">
        <v>25</v>
      </c>
      <c r="B700" s="192">
        <v>1123</v>
      </c>
      <c r="C700" s="176">
        <v>1194</v>
      </c>
      <c r="D700" s="177">
        <v>455</v>
      </c>
      <c r="E700" s="178">
        <v>331</v>
      </c>
      <c r="F700" s="175">
        <v>1037</v>
      </c>
      <c r="G700" s="179">
        <v>636</v>
      </c>
      <c r="H700" s="177">
        <v>2095</v>
      </c>
      <c r="I700" s="178">
        <v>1699</v>
      </c>
      <c r="J700" s="175">
        <v>149</v>
      </c>
      <c r="K700" s="176">
        <v>169</v>
      </c>
      <c r="L700" s="177">
        <v>427</v>
      </c>
      <c r="M700" s="175">
        <v>1082</v>
      </c>
      <c r="N700" s="180">
        <v>1361</v>
      </c>
      <c r="O700" s="193">
        <v>1634</v>
      </c>
      <c r="P700" s="175">
        <v>1180</v>
      </c>
      <c r="Q700" s="176">
        <v>721</v>
      </c>
      <c r="R700" s="177">
        <v>1180</v>
      </c>
      <c r="S700" s="178">
        <v>964</v>
      </c>
      <c r="T700" s="184">
        <v>81</v>
      </c>
      <c r="U700" s="175">
        <v>144</v>
      </c>
      <c r="V700" s="177">
        <v>539</v>
      </c>
      <c r="W700" s="194">
        <v>1349</v>
      </c>
      <c r="X700" s="175">
        <v>675</v>
      </c>
      <c r="Y700" s="179">
        <v>263</v>
      </c>
      <c r="Z700" s="177">
        <v>1908</v>
      </c>
      <c r="AA700" s="175">
        <v>2042</v>
      </c>
      <c r="AB700" s="156">
        <f t="shared" si="13065"/>
        <v>12210</v>
      </c>
      <c r="AC700" s="157">
        <f t="shared" si="13066"/>
        <v>12228</v>
      </c>
      <c r="AD700" s="202"/>
      <c r="AE700" s="237" t="str">
        <f>$AE$18</f>
        <v>18:00 - 18:59</v>
      </c>
      <c r="AF700" s="125">
        <f t="shared" si="13257"/>
        <v>1559</v>
      </c>
      <c r="AG700" s="176">
        <f t="shared" si="13257"/>
        <v>1219</v>
      </c>
      <c r="AH700" s="177">
        <f t="shared" si="13257"/>
        <v>395</v>
      </c>
      <c r="AI700" s="178">
        <f t="shared" si="13257"/>
        <v>513</v>
      </c>
      <c r="AJ700" s="238">
        <f t="shared" si="13257"/>
        <v>858</v>
      </c>
      <c r="AK700" s="179">
        <f t="shared" si="13257"/>
        <v>1140</v>
      </c>
      <c r="AL700" s="177">
        <f t="shared" si="13257"/>
        <v>1921</v>
      </c>
      <c r="AM700" s="178">
        <f t="shared" si="13257"/>
        <v>2455</v>
      </c>
      <c r="AN700" s="238">
        <f t="shared" si="13257"/>
        <v>246</v>
      </c>
      <c r="AO700" s="179">
        <f t="shared" si="13257"/>
        <v>138</v>
      </c>
      <c r="AP700" s="177">
        <f t="shared" si="13258"/>
        <v>995</v>
      </c>
      <c r="AQ700" s="238">
        <f t="shared" si="13258"/>
        <v>509</v>
      </c>
      <c r="AR700" s="180">
        <f t="shared" si="13258"/>
        <v>1970</v>
      </c>
      <c r="AS700" s="181">
        <f t="shared" si="13258"/>
        <v>1719</v>
      </c>
      <c r="AT700" s="238">
        <f t="shared" si="13258"/>
        <v>750</v>
      </c>
      <c r="AU700" s="179">
        <f t="shared" si="13258"/>
        <v>1084</v>
      </c>
      <c r="AV700" s="177">
        <f t="shared" si="13258"/>
        <v>967</v>
      </c>
      <c r="AW700" s="178">
        <f t="shared" si="13258"/>
        <v>1610</v>
      </c>
      <c r="AX700" s="238">
        <f t="shared" si="13258"/>
        <v>122</v>
      </c>
      <c r="AY700" s="179">
        <f t="shared" si="13258"/>
        <v>160</v>
      </c>
      <c r="AZ700" s="177">
        <f t="shared" si="13258"/>
        <v>1275</v>
      </c>
      <c r="BA700" s="178">
        <f t="shared" si="13258"/>
        <v>1058</v>
      </c>
      <c r="BB700" s="238">
        <f t="shared" si="13258"/>
        <v>724</v>
      </c>
      <c r="BC700" s="179">
        <f t="shared" si="13258"/>
        <v>513</v>
      </c>
      <c r="BD700" s="177">
        <f t="shared" si="13258"/>
        <v>2238</v>
      </c>
      <c r="BE700" s="238">
        <f t="shared" si="13258"/>
        <v>2144</v>
      </c>
      <c r="BF700" s="158">
        <f>SUM(AF700,AH700,AJ700,AL700,AN700,AP700,AR700,AT700,AV700,AX700,AZ700,BB700,BD700)</f>
        <v>14020</v>
      </c>
      <c r="BG700" s="159">
        <f>SUM(AG700,AI700,AK700,AM700,AO700,AQ700,AS700,AU700,AW700,AY700,BA700,BC700,BE700)</f>
        <v>14262</v>
      </c>
      <c r="BH700" s="202"/>
      <c r="BI700" s="136" t="s">
        <v>25</v>
      </c>
      <c r="BJ700" s="128">
        <f>B700/B715</f>
        <v>6.404334188765326E-2</v>
      </c>
      <c r="BK700" s="129">
        <f t="shared" ref="BK700" si="13286">C700/C715</f>
        <v>7.0789114839627673E-2</v>
      </c>
      <c r="BL700" s="130">
        <f t="shared" ref="BL700" si="13287">D700/D715</f>
        <v>6.8032296650717708E-2</v>
      </c>
      <c r="BM700" s="131">
        <f t="shared" ref="BM700" si="13288">E700/E715</f>
        <v>5.0813632176849859E-2</v>
      </c>
      <c r="BN700" s="128">
        <f t="shared" ref="BN700" si="13289">F700/F715</f>
        <v>6.4490049751243783E-2</v>
      </c>
      <c r="BO700" s="129">
        <f t="shared" ref="BO700" si="13290">G700/G715</f>
        <v>4.5151213971319042E-2</v>
      </c>
      <c r="BP700" s="130">
        <f t="shared" ref="BP700" si="13291">H700/H715</f>
        <v>6.9847302793892105E-2</v>
      </c>
      <c r="BQ700" s="131">
        <f t="shared" ref="BQ700" si="13292">I700/I715</f>
        <v>5.6828444325517612E-2</v>
      </c>
      <c r="BR700" s="128">
        <f t="shared" ref="BR700" si="13293">J700/J715</f>
        <v>5.5185185185185184E-2</v>
      </c>
      <c r="BS700" s="129">
        <f t="shared" ref="BS700" si="13294">K700/K715</f>
        <v>5.5941741145316123E-2</v>
      </c>
      <c r="BT700" s="130">
        <f t="shared" ref="BT700" si="13295">L700/L715</f>
        <v>4.1638225255972695E-2</v>
      </c>
      <c r="BU700" s="128">
        <f t="shared" ref="BU700" si="13296">M700/M715</f>
        <v>9.6049711495783396E-2</v>
      </c>
      <c r="BV700" s="132">
        <f t="shared" ref="BV700" si="13297">N700/N715</f>
        <v>5.2125622366909229E-2</v>
      </c>
      <c r="BW700" s="133">
        <f t="shared" ref="BW700" si="13298">O700/O715</f>
        <v>6.1734925192685509E-2</v>
      </c>
      <c r="BX700" s="128">
        <f t="shared" ref="BX700" si="13299">P700/P715</f>
        <v>8.0485642179933162E-2</v>
      </c>
      <c r="BY700" s="129">
        <f t="shared" ref="BY700" si="13300">Q700/Q715</f>
        <v>4.9560076986527354E-2</v>
      </c>
      <c r="BZ700" s="130">
        <f t="shared" ref="BZ700" si="13301">R700/R715</f>
        <v>6.6874468688013597E-2</v>
      </c>
      <c r="CA700" s="131">
        <f t="shared" ref="CA700" si="13302">S700/S715</f>
        <v>5.2414093083949544E-2</v>
      </c>
      <c r="CB700" s="128">
        <f t="shared" ref="CB700" si="13303">T700/T715</f>
        <v>4.130545639979602E-2</v>
      </c>
      <c r="CC700" s="129">
        <f t="shared" ref="CC700" si="13304">U700/U715</f>
        <v>5.8847568451164692E-2</v>
      </c>
      <c r="CD700" s="130">
        <f t="shared" ref="CD700" si="13305">V700/V715</f>
        <v>3.9094799448756073E-2</v>
      </c>
      <c r="CE700" s="131">
        <f t="shared" ref="CE700" si="13306">W700/W715</f>
        <v>8.0383744488142062E-2</v>
      </c>
      <c r="CF700" s="128">
        <f t="shared" ref="CF700" si="13307">X700/X715</f>
        <v>6.3956793632745881E-2</v>
      </c>
      <c r="CG700" s="129">
        <f t="shared" ref="CG700" si="13308">Y700/Y715</f>
        <v>4.5635953496442824E-2</v>
      </c>
      <c r="CH700" s="130">
        <f t="shared" ref="CH700" si="13309">Z700/Z715</f>
        <v>6.2414131501472028E-2</v>
      </c>
      <c r="CI700" s="128">
        <f t="shared" ref="CI700" si="13310">AA700/AA715</f>
        <v>6.4489641232945927E-2</v>
      </c>
      <c r="CJ700" s="134">
        <f t="shared" ref="CJ700" si="13311">AB700/AB715</f>
        <v>6.1498942278634026E-2</v>
      </c>
      <c r="CK700" s="135">
        <f t="shared" ref="CK700" si="13312">AC700/AC715</f>
        <v>6.184691018339622E-2</v>
      </c>
    </row>
    <row r="701" spans="1:89" ht="13.5" thickBot="1" x14ac:dyDescent="0.25">
      <c r="A701" s="145" t="s">
        <v>26</v>
      </c>
      <c r="B701" s="189">
        <v>1039</v>
      </c>
      <c r="C701" s="183">
        <v>1128</v>
      </c>
      <c r="D701" s="184">
        <v>421</v>
      </c>
      <c r="E701" s="185">
        <v>378</v>
      </c>
      <c r="F701" s="182">
        <v>828</v>
      </c>
      <c r="G701" s="186">
        <v>635</v>
      </c>
      <c r="H701" s="184">
        <v>2075</v>
      </c>
      <c r="I701" s="185">
        <v>1616</v>
      </c>
      <c r="J701" s="182">
        <v>129</v>
      </c>
      <c r="K701" s="183">
        <v>150</v>
      </c>
      <c r="L701" s="184">
        <v>495</v>
      </c>
      <c r="M701" s="182">
        <v>829</v>
      </c>
      <c r="N701" s="187">
        <v>1431</v>
      </c>
      <c r="O701" s="190">
        <v>1566</v>
      </c>
      <c r="P701" s="182">
        <v>1147</v>
      </c>
      <c r="Q701" s="183">
        <v>823</v>
      </c>
      <c r="R701" s="184">
        <v>1130</v>
      </c>
      <c r="S701" s="185">
        <v>949</v>
      </c>
      <c r="T701" s="182">
        <v>79</v>
      </c>
      <c r="U701" s="186">
        <v>123</v>
      </c>
      <c r="V701" s="184">
        <v>701</v>
      </c>
      <c r="W701" s="191">
        <v>1054</v>
      </c>
      <c r="X701" s="182">
        <v>672</v>
      </c>
      <c r="Y701" s="186">
        <v>289</v>
      </c>
      <c r="Z701" s="184">
        <v>1923</v>
      </c>
      <c r="AA701" s="182">
        <v>2317</v>
      </c>
      <c r="AB701" s="156">
        <f t="shared" si="13065"/>
        <v>12070</v>
      </c>
      <c r="AC701" s="157">
        <f t="shared" si="13066"/>
        <v>11857</v>
      </c>
      <c r="AD701" s="202"/>
      <c r="AE701" s="235">
        <f>$AE$19</f>
        <v>0</v>
      </c>
      <c r="AF701" s="125">
        <f t="shared" si="13257"/>
        <v>0</v>
      </c>
      <c r="AG701" s="183">
        <f t="shared" si="13257"/>
        <v>0</v>
      </c>
      <c r="AH701" s="184">
        <f t="shared" si="13257"/>
        <v>0</v>
      </c>
      <c r="AI701" s="185">
        <f t="shared" si="13257"/>
        <v>0</v>
      </c>
      <c r="AJ701" s="182">
        <f t="shared" si="13257"/>
        <v>0</v>
      </c>
      <c r="AK701" s="186">
        <f t="shared" si="13257"/>
        <v>0</v>
      </c>
      <c r="AL701" s="184">
        <f t="shared" si="13257"/>
        <v>0</v>
      </c>
      <c r="AM701" s="185">
        <f t="shared" si="13257"/>
        <v>0</v>
      </c>
      <c r="AN701" s="182">
        <f t="shared" si="13257"/>
        <v>0</v>
      </c>
      <c r="AO701" s="186">
        <f t="shared" si="13257"/>
        <v>0</v>
      </c>
      <c r="AP701" s="184">
        <f t="shared" si="13258"/>
        <v>0</v>
      </c>
      <c r="AQ701" s="182">
        <f t="shared" si="13258"/>
        <v>0</v>
      </c>
      <c r="AR701" s="187">
        <f t="shared" si="13258"/>
        <v>0</v>
      </c>
      <c r="AS701" s="188">
        <f t="shared" si="13258"/>
        <v>0</v>
      </c>
      <c r="AT701" s="182">
        <f t="shared" si="13258"/>
        <v>0</v>
      </c>
      <c r="AU701" s="186">
        <f t="shared" si="13258"/>
        <v>0</v>
      </c>
      <c r="AV701" s="184">
        <f t="shared" si="13258"/>
        <v>0</v>
      </c>
      <c r="AW701" s="185">
        <f t="shared" si="13258"/>
        <v>0</v>
      </c>
      <c r="AX701" s="182">
        <f t="shared" si="13258"/>
        <v>0</v>
      </c>
      <c r="AY701" s="186">
        <f t="shared" si="13258"/>
        <v>0</v>
      </c>
      <c r="AZ701" s="184">
        <f t="shared" si="13258"/>
        <v>0</v>
      </c>
      <c r="BA701" s="185">
        <f t="shared" si="13258"/>
        <v>0</v>
      </c>
      <c r="BB701" s="182">
        <f t="shared" si="13258"/>
        <v>0</v>
      </c>
      <c r="BC701" s="186">
        <f t="shared" si="13258"/>
        <v>0</v>
      </c>
      <c r="BD701" s="184">
        <f t="shared" si="13258"/>
        <v>0</v>
      </c>
      <c r="BE701" s="182">
        <f t="shared" si="13258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5.9252922725976619E-2</v>
      </c>
      <c r="BK701" s="129">
        <f t="shared" ref="BK701" si="13313">C701/C715</f>
        <v>6.6876148692713577E-2</v>
      </c>
      <c r="BL701" s="130">
        <f t="shared" ref="BL701" si="13314">D701/D715</f>
        <v>6.2948564593301434E-2</v>
      </c>
      <c r="BM701" s="131">
        <f t="shared" ref="BM701" si="13315">E701/E715</f>
        <v>5.8028860914952407E-2</v>
      </c>
      <c r="BN701" s="128">
        <f t="shared" ref="BN701" si="13316">F701/F715</f>
        <v>5.1492537313432833E-2</v>
      </c>
      <c r="BO701" s="129">
        <f t="shared" ref="BO701" si="13317">G701/G715</f>
        <v>4.5080221496521369E-2</v>
      </c>
      <c r="BP701" s="130">
        <f t="shared" ref="BP701" si="13318">H701/H715</f>
        <v>6.9180502767220112E-2</v>
      </c>
      <c r="BQ701" s="131">
        <f t="shared" ref="BQ701" si="13319">I701/I715</f>
        <v>5.4052246044753657E-2</v>
      </c>
      <c r="BR701" s="128">
        <f t="shared" ref="BR701" si="13320">J701/J715</f>
        <v>4.777777777777778E-2</v>
      </c>
      <c r="BS701" s="129">
        <f t="shared" ref="BS701" si="13321">K701/K715</f>
        <v>4.9652432969215489E-2</v>
      </c>
      <c r="BT701" s="130">
        <f t="shared" ref="BT701" si="13322">L701/L715</f>
        <v>4.8269137006338371E-2</v>
      </c>
      <c r="BU701" s="128">
        <f t="shared" ref="BU701" si="13323">M701/M715</f>
        <v>7.3590767865068796E-2</v>
      </c>
      <c r="BV701" s="132">
        <f t="shared" ref="BV701" si="13324">N701/N715</f>
        <v>5.4806587514362314E-2</v>
      </c>
      <c r="BW701" s="133">
        <f t="shared" ref="BW701" si="13325">O701/O715</f>
        <v>5.9165785098987456E-2</v>
      </c>
      <c r="BX701" s="128">
        <f t="shared" ref="BX701" si="13326">P701/P715</f>
        <v>7.8234772525748592E-2</v>
      </c>
      <c r="BY701" s="129">
        <f t="shared" ref="BY701" si="13327">Q701/Q715</f>
        <v>5.6571350013747593E-2</v>
      </c>
      <c r="BZ701" s="130">
        <f t="shared" ref="BZ701" si="13328">R701/R715</f>
        <v>6.4040804760555403E-2</v>
      </c>
      <c r="CA701" s="131">
        <f t="shared" ref="CA701" si="13329">S701/S715</f>
        <v>5.1598521096128752E-2</v>
      </c>
      <c r="CB701" s="128">
        <f t="shared" ref="CB701" si="13330">T701/T715</f>
        <v>4.0285568587455377E-2</v>
      </c>
      <c r="CC701" s="129">
        <f t="shared" ref="CC701" si="13331">U701/U715</f>
        <v>5.0265631385369838E-2</v>
      </c>
      <c r="CD701" s="130">
        <f t="shared" ref="CD701" si="13332">V701/V715</f>
        <v>5.0844998912018567E-2</v>
      </c>
      <c r="CE701" s="131">
        <f t="shared" ref="CE701" si="13333">W701/W715</f>
        <v>6.2805386723870815E-2</v>
      </c>
      <c r="CF701" s="128">
        <f t="shared" ref="CF701" si="13334">X701/X715</f>
        <v>6.3672541216600348E-2</v>
      </c>
      <c r="CG701" s="129">
        <f t="shared" ref="CG701" si="13335">Y701/Y715</f>
        <v>5.0147492625368731E-2</v>
      </c>
      <c r="CH701" s="130">
        <f t="shared" ref="CH701" si="13336">Z701/Z715</f>
        <v>6.2904808635917561E-2</v>
      </c>
      <c r="CI701" s="128">
        <f t="shared" ref="CI701" si="13337">AA701/AA715</f>
        <v>7.3174583122789294E-2</v>
      </c>
      <c r="CJ701" s="134">
        <f t="shared" ref="CJ701" si="13338">AB701/AB715</f>
        <v>6.0793794701319633E-2</v>
      </c>
      <c r="CK701" s="135">
        <f t="shared" ref="CK701" si="13339">AC701/AC715</f>
        <v>5.9970462385061249E-2</v>
      </c>
    </row>
    <row r="702" spans="1:89" ht="14.25" thickTop="1" thickBot="1" x14ac:dyDescent="0.25">
      <c r="A702" s="136" t="s">
        <v>27</v>
      </c>
      <c r="B702" s="192">
        <v>1164</v>
      </c>
      <c r="C702" s="176">
        <v>1201</v>
      </c>
      <c r="D702" s="177">
        <v>408</v>
      </c>
      <c r="E702" s="178">
        <v>368</v>
      </c>
      <c r="F702" s="175">
        <v>775</v>
      </c>
      <c r="G702" s="179">
        <v>759</v>
      </c>
      <c r="H702" s="177">
        <v>1917</v>
      </c>
      <c r="I702" s="178">
        <v>1796</v>
      </c>
      <c r="J702" s="175">
        <v>132</v>
      </c>
      <c r="K702" s="176">
        <v>192</v>
      </c>
      <c r="L702" s="177">
        <v>464</v>
      </c>
      <c r="M702" s="175">
        <v>707</v>
      </c>
      <c r="N702" s="180">
        <v>1520</v>
      </c>
      <c r="O702" s="193">
        <v>1435</v>
      </c>
      <c r="P702" s="175">
        <v>1178</v>
      </c>
      <c r="Q702" s="176">
        <v>759</v>
      </c>
      <c r="R702" s="177">
        <v>1127</v>
      </c>
      <c r="S702" s="178">
        <v>1145</v>
      </c>
      <c r="T702" s="175">
        <v>127</v>
      </c>
      <c r="U702" s="179">
        <v>86</v>
      </c>
      <c r="V702" s="177">
        <v>844</v>
      </c>
      <c r="W702" s="194">
        <v>955</v>
      </c>
      <c r="X702" s="175">
        <v>557</v>
      </c>
      <c r="Y702" s="179">
        <v>321</v>
      </c>
      <c r="Z702" s="177">
        <v>2013</v>
      </c>
      <c r="AA702" s="175">
        <v>2123</v>
      </c>
      <c r="AB702" s="156">
        <f t="shared" si="13065"/>
        <v>12226</v>
      </c>
      <c r="AC702" s="157">
        <f t="shared" si="13066"/>
        <v>11847</v>
      </c>
      <c r="AD702" s="202"/>
      <c r="AE702" s="229" t="s">
        <v>13</v>
      </c>
      <c r="AF702" s="20">
        <f t="shared" ref="AF702:BG702" si="13340">SUM(AF699:AF701)</f>
        <v>3097</v>
      </c>
      <c r="AG702" s="21">
        <f t="shared" si="13340"/>
        <v>2607</v>
      </c>
      <c r="AH702" s="20">
        <f t="shared" si="13340"/>
        <v>896</v>
      </c>
      <c r="AI702" s="21">
        <f t="shared" si="13340"/>
        <v>1022</v>
      </c>
      <c r="AJ702" s="20">
        <f t="shared" si="13340"/>
        <v>1860</v>
      </c>
      <c r="AK702" s="21">
        <f t="shared" si="13340"/>
        <v>2234</v>
      </c>
      <c r="AL702" s="20">
        <f t="shared" si="13340"/>
        <v>4088</v>
      </c>
      <c r="AM702" s="21">
        <f t="shared" si="13340"/>
        <v>4954</v>
      </c>
      <c r="AN702" s="20">
        <f t="shared" si="13340"/>
        <v>442</v>
      </c>
      <c r="AO702" s="21">
        <f t="shared" si="13340"/>
        <v>306</v>
      </c>
      <c r="AP702" s="20">
        <f t="shared" si="13340"/>
        <v>1912</v>
      </c>
      <c r="AQ702" s="21">
        <f t="shared" si="13340"/>
        <v>1155</v>
      </c>
      <c r="AR702" s="20">
        <f t="shared" si="13340"/>
        <v>3771</v>
      </c>
      <c r="AS702" s="21">
        <f t="shared" si="13340"/>
        <v>3481</v>
      </c>
      <c r="AT702" s="20">
        <f t="shared" si="13340"/>
        <v>1900</v>
      </c>
      <c r="AU702" s="21">
        <f t="shared" si="13340"/>
        <v>2181</v>
      </c>
      <c r="AV702" s="20">
        <f t="shared" si="13340"/>
        <v>2095</v>
      </c>
      <c r="AW702" s="21">
        <f t="shared" si="13340"/>
        <v>3205</v>
      </c>
      <c r="AX702" s="20">
        <f t="shared" si="13340"/>
        <v>296</v>
      </c>
      <c r="AY702" s="21">
        <f t="shared" si="13340"/>
        <v>324</v>
      </c>
      <c r="AZ702" s="20">
        <f t="shared" si="13340"/>
        <v>2441</v>
      </c>
      <c r="BA702" s="21">
        <f t="shared" si="13340"/>
        <v>2178</v>
      </c>
      <c r="BB702" s="20">
        <f t="shared" si="13340"/>
        <v>1530</v>
      </c>
      <c r="BC702" s="21">
        <f t="shared" si="13340"/>
        <v>931</v>
      </c>
      <c r="BD702" s="20">
        <f t="shared" si="13340"/>
        <v>4841</v>
      </c>
      <c r="BE702" s="21">
        <f t="shared" si="13340"/>
        <v>4512</v>
      </c>
      <c r="BF702" s="160">
        <f t="shared" si="13340"/>
        <v>29169</v>
      </c>
      <c r="BG702" s="161">
        <f t="shared" si="13340"/>
        <v>29090</v>
      </c>
      <c r="BH702" s="202"/>
      <c r="BI702" s="136" t="s">
        <v>27</v>
      </c>
      <c r="BJ702" s="128">
        <f>B702/B715</f>
        <v>6.6381522668947812E-2</v>
      </c>
      <c r="BK702" s="129">
        <f t="shared" ref="BK702" si="13341">C702/C715</f>
        <v>7.1204126400664022E-2</v>
      </c>
      <c r="BL702" s="130">
        <f t="shared" ref="BL702" si="13342">D702/D715</f>
        <v>6.1004784688995214E-2</v>
      </c>
      <c r="BM702" s="131">
        <f t="shared" ref="BM702" si="13343">E702/E715</f>
        <v>5.6493705864292296E-2</v>
      </c>
      <c r="BN702" s="128">
        <f t="shared" ref="BN702" si="13344">F702/F715</f>
        <v>4.8196517412935326E-2</v>
      </c>
      <c r="BO702" s="129">
        <f t="shared" ref="BO702" si="13345">G702/G715</f>
        <v>5.3883288371432629E-2</v>
      </c>
      <c r="BP702" s="130">
        <f t="shared" ref="BP702" si="13346">H702/H715</f>
        <v>6.3912782556511297E-2</v>
      </c>
      <c r="BQ702" s="131">
        <f t="shared" ref="BQ702" si="13347">I702/I715</f>
        <v>6.0072917015085124E-2</v>
      </c>
      <c r="BR702" s="128">
        <f t="shared" ref="BR702" si="13348">J702/J715</f>
        <v>4.8888888888888891E-2</v>
      </c>
      <c r="BS702" s="129">
        <f t="shared" ref="BS702" si="13349">K702/K715</f>
        <v>6.3555114200595828E-2</v>
      </c>
      <c r="BT702" s="130">
        <f t="shared" ref="BT702" si="13350">L702/L715</f>
        <v>4.5246221355436371E-2</v>
      </c>
      <c r="BU702" s="128">
        <f t="shared" ref="BU702" si="13351">M702/M715</f>
        <v>6.2760763426542382E-2</v>
      </c>
      <c r="BV702" s="132">
        <f t="shared" ref="BV702" si="13352">N702/N715</f>
        <v>5.8215243201838379E-2</v>
      </c>
      <c r="BW702" s="133">
        <f t="shared" ref="BW702" si="13353">O702/O715</f>
        <v>5.4216412271422092E-2</v>
      </c>
      <c r="BX702" s="128">
        <f t="shared" ref="BX702" si="13354">P702/P715</f>
        <v>8.0349225837255303E-2</v>
      </c>
      <c r="BY702" s="129">
        <f t="shared" ref="BY702" si="13355">Q702/Q715</f>
        <v>5.2172119879021171E-2</v>
      </c>
      <c r="BZ702" s="130">
        <f t="shared" ref="BZ702" si="13356">R702/R715</f>
        <v>6.38707849249079E-2</v>
      </c>
      <c r="CA702" s="131">
        <f t="shared" ref="CA702" si="13357">S702/S715</f>
        <v>6.2255328403653762E-2</v>
      </c>
      <c r="CB702" s="128">
        <f t="shared" ref="CB702" si="13358">T702/T715</f>
        <v>6.4762876083630794E-2</v>
      </c>
      <c r="CC702" s="129">
        <f t="shared" ref="CC702" si="13359">U702/U715</f>
        <v>3.5145075602778915E-2</v>
      </c>
      <c r="CD702" s="130">
        <f t="shared" ref="CD702" si="13360">V702/V715</f>
        <v>6.1217088561688546E-2</v>
      </c>
      <c r="CE702" s="131">
        <f t="shared" ref="CE702" si="13361">W702/W715</f>
        <v>5.690620903348826E-2</v>
      </c>
      <c r="CF702" s="128">
        <f t="shared" ref="CF702" si="13362">X702/X715</f>
        <v>5.2776198597688083E-2</v>
      </c>
      <c r="CG702" s="129">
        <f t="shared" ref="CG702" si="13363">Y702/Y715</f>
        <v>5.5700156168662154E-2</v>
      </c>
      <c r="CH702" s="130">
        <f t="shared" ref="CH702" si="13364">Z702/Z715</f>
        <v>6.5848871442590773E-2</v>
      </c>
      <c r="CI702" s="128">
        <f t="shared" ref="CI702" si="13365">AA702/AA715</f>
        <v>6.7047751389590696E-2</v>
      </c>
      <c r="CJ702" s="134">
        <f t="shared" ref="CJ702" si="13366">AB702/AB715</f>
        <v>6.1579530573184244E-2</v>
      </c>
      <c r="CK702" s="135">
        <f t="shared" ref="CK702" si="13367">AC702/AC715</f>
        <v>5.991988427728942E-2</v>
      </c>
    </row>
    <row r="703" spans="1:89" ht="13.5" thickTop="1" x14ac:dyDescent="0.2">
      <c r="A703" s="145" t="s">
        <v>28</v>
      </c>
      <c r="B703" s="189">
        <v>1195</v>
      </c>
      <c r="C703" s="183">
        <v>1133</v>
      </c>
      <c r="D703" s="184">
        <v>478</v>
      </c>
      <c r="E703" s="185">
        <v>412</v>
      </c>
      <c r="F703" s="182">
        <v>956</v>
      </c>
      <c r="G703" s="186">
        <v>1012</v>
      </c>
      <c r="H703" s="184">
        <v>2052</v>
      </c>
      <c r="I703" s="185">
        <v>2186</v>
      </c>
      <c r="J703" s="182">
        <v>205</v>
      </c>
      <c r="K703" s="183">
        <v>157</v>
      </c>
      <c r="L703" s="184">
        <v>797</v>
      </c>
      <c r="M703" s="182">
        <v>690</v>
      </c>
      <c r="N703" s="187">
        <v>1889</v>
      </c>
      <c r="O703" s="190">
        <v>1531</v>
      </c>
      <c r="P703" s="182">
        <v>1094</v>
      </c>
      <c r="Q703" s="183">
        <v>849</v>
      </c>
      <c r="R703" s="184">
        <v>1201</v>
      </c>
      <c r="S703" s="185">
        <v>1301</v>
      </c>
      <c r="T703" s="182">
        <v>120</v>
      </c>
      <c r="U703" s="186">
        <v>137</v>
      </c>
      <c r="V703" s="184">
        <v>1000</v>
      </c>
      <c r="W703" s="191">
        <v>1091</v>
      </c>
      <c r="X703" s="182">
        <v>654</v>
      </c>
      <c r="Y703" s="186">
        <v>350</v>
      </c>
      <c r="Z703" s="184">
        <v>2111</v>
      </c>
      <c r="AA703" s="182">
        <v>2681</v>
      </c>
      <c r="AB703" s="156">
        <f t="shared" si="13065"/>
        <v>13752</v>
      </c>
      <c r="AC703" s="157">
        <f t="shared" si="13066"/>
        <v>13530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6.8149415454804671E-2</v>
      </c>
      <c r="BK703" s="129">
        <f t="shared" ref="BK703" si="13368">C703/C715</f>
        <v>6.7172585522025263E-2</v>
      </c>
      <c r="BL703" s="130">
        <f t="shared" ref="BL703" si="13369">D703/D715</f>
        <v>7.1471291866028713E-2</v>
      </c>
      <c r="BM703" s="131">
        <f t="shared" ref="BM703" si="13370">E703/E715</f>
        <v>6.3248388087196808E-2</v>
      </c>
      <c r="BN703" s="128">
        <f t="shared" ref="BN703" si="13371">F703/F715</f>
        <v>5.9452736318407959E-2</v>
      </c>
      <c r="BO703" s="129">
        <f t="shared" ref="BO703" si="13372">G703/G715</f>
        <v>7.184438449524351E-2</v>
      </c>
      <c r="BP703" s="130">
        <f t="shared" ref="BP703" si="13373">H703/H715</f>
        <v>6.8413682736547313E-2</v>
      </c>
      <c r="BQ703" s="131">
        <f t="shared" ref="BQ703" si="13374">I703/I715</f>
        <v>7.3117704117469984E-2</v>
      </c>
      <c r="BR703" s="128">
        <f t="shared" ref="BR703" si="13375">J703/J715</f>
        <v>7.5925925925925924E-2</v>
      </c>
      <c r="BS703" s="129">
        <f t="shared" ref="BS703" si="13376">K703/K715</f>
        <v>5.196954650777888E-2</v>
      </c>
      <c r="BT703" s="130">
        <f t="shared" ref="BT703" si="13377">L703/L715</f>
        <v>7.7718186250609458E-2</v>
      </c>
      <c r="BU703" s="128">
        <f t="shared" ref="BU703" si="13378">M703/M715</f>
        <v>6.1251664447403459E-2</v>
      </c>
      <c r="BV703" s="132">
        <f t="shared" ref="BV703" si="13379">N703/N715</f>
        <v>7.2347759479126778E-2</v>
      </c>
      <c r="BW703" s="133">
        <f t="shared" ref="BW703" si="13380">O703/O715</f>
        <v>5.7843433580172285E-2</v>
      </c>
      <c r="BX703" s="128">
        <f t="shared" ref="BX703" si="13381">P703/P715</f>
        <v>7.4619739444785491E-2</v>
      </c>
      <c r="BY703" s="129">
        <f t="shared" ref="BY703" si="13382">Q703/Q715</f>
        <v>5.8358537255980204E-2</v>
      </c>
      <c r="BZ703" s="130">
        <f t="shared" ref="BZ703" si="13383">R703/R715</f>
        <v>6.8064607537546049E-2</v>
      </c>
      <c r="CA703" s="131">
        <f t="shared" ref="CA703" si="13384">S703/S715</f>
        <v>7.0737277076989999E-2</v>
      </c>
      <c r="CB703" s="128">
        <f t="shared" ref="CB703" si="13385">T703/T715</f>
        <v>6.1193268740438553E-2</v>
      </c>
      <c r="CC703" s="129">
        <f t="shared" ref="CC703" si="13386">U703/U715</f>
        <v>5.5986922762566407E-2</v>
      </c>
      <c r="CD703" s="130">
        <f t="shared" ref="CD703" si="13387">V703/V715</f>
        <v>7.2532095452237613E-2</v>
      </c>
      <c r="CE703" s="131">
        <f t="shared" ref="CE703" si="13388">W703/W715</f>
        <v>6.5010129901084499E-2</v>
      </c>
      <c r="CF703" s="128">
        <f t="shared" ref="CF703" si="13389">X703/X715</f>
        <v>6.196702671972712E-2</v>
      </c>
      <c r="CG703" s="129">
        <f t="shared" ref="CG703" si="13390">Y703/Y715</f>
        <v>6.0732257504771819E-2</v>
      </c>
      <c r="CH703" s="130">
        <f t="shared" ref="CH703" si="13391">Z703/Z715</f>
        <v>6.9054628720968264E-2</v>
      </c>
      <c r="CI703" s="128">
        <f t="shared" ref="CI703" si="13392">AA703/AA715</f>
        <v>8.4670288024254678E-2</v>
      </c>
      <c r="CJ703" s="134">
        <f t="shared" ref="CJ703" si="13393">AB703/AB715</f>
        <v>6.926563916591115E-2</v>
      </c>
      <c r="CK703" s="135">
        <f t="shared" ref="CK703" si="13394">AC703/AC715</f>
        <v>6.8432179815288749E-2</v>
      </c>
    </row>
    <row r="704" spans="1:89" x14ac:dyDescent="0.2">
      <c r="A704" s="136" t="s">
        <v>29</v>
      </c>
      <c r="B704" s="192">
        <v>1354</v>
      </c>
      <c r="C704" s="176">
        <v>1383</v>
      </c>
      <c r="D704" s="177">
        <v>418</v>
      </c>
      <c r="E704" s="178">
        <v>455</v>
      </c>
      <c r="F704" s="175">
        <v>931</v>
      </c>
      <c r="G704" s="179">
        <v>1164</v>
      </c>
      <c r="H704" s="177">
        <v>2175</v>
      </c>
      <c r="I704" s="178">
        <v>2372</v>
      </c>
      <c r="J704" s="175">
        <v>231</v>
      </c>
      <c r="K704" s="176">
        <v>143</v>
      </c>
      <c r="L704" s="177">
        <v>885</v>
      </c>
      <c r="M704" s="175">
        <v>571</v>
      </c>
      <c r="N704" s="180">
        <v>1851</v>
      </c>
      <c r="O704" s="193">
        <v>1639</v>
      </c>
      <c r="P704" s="175">
        <v>1063</v>
      </c>
      <c r="Q704" s="176">
        <v>827</v>
      </c>
      <c r="R704" s="177">
        <v>1081</v>
      </c>
      <c r="S704" s="178">
        <v>1396</v>
      </c>
      <c r="T704" s="175">
        <v>174</v>
      </c>
      <c r="U704" s="179">
        <v>152</v>
      </c>
      <c r="V704" s="177">
        <v>1008</v>
      </c>
      <c r="W704" s="194">
        <v>1135</v>
      </c>
      <c r="X704" s="175">
        <v>737</v>
      </c>
      <c r="Y704" s="179">
        <v>364</v>
      </c>
      <c r="Z704" s="177">
        <v>2139</v>
      </c>
      <c r="AA704" s="175">
        <v>2261</v>
      </c>
      <c r="AB704" s="156">
        <f t="shared" si="13065"/>
        <v>14047</v>
      </c>
      <c r="AC704" s="157">
        <f t="shared" si="13066"/>
        <v>13862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7.721699458226404E-2</v>
      </c>
      <c r="BK704" s="129">
        <f t="shared" ref="BK704" si="13395">C704/C715</f>
        <v>8.1994426987608934E-2</v>
      </c>
      <c r="BL704" s="130">
        <f t="shared" ref="BL704" si="13396">D704/D715</f>
        <v>6.25E-2</v>
      </c>
      <c r="BM704" s="131">
        <f t="shared" ref="BM704" si="13397">E704/E715</f>
        <v>6.984955480503531E-2</v>
      </c>
      <c r="BN704" s="128">
        <f t="shared" ref="BN704" si="13398">F704/F715</f>
        <v>5.7898009950248755E-2</v>
      </c>
      <c r="BO704" s="129">
        <f t="shared" ref="BO704" si="13399">G704/G715</f>
        <v>8.2635240664489559E-2</v>
      </c>
      <c r="BP704" s="130">
        <f t="shared" ref="BP704" si="13400">H704/H715</f>
        <v>7.2514502900580119E-2</v>
      </c>
      <c r="BQ704" s="131">
        <f t="shared" ref="BQ704" si="13401">I704/I715</f>
        <v>7.9339064120145839E-2</v>
      </c>
      <c r="BR704" s="128">
        <f t="shared" ref="BR704" si="13402">J704/J715</f>
        <v>8.5555555555555551E-2</v>
      </c>
      <c r="BS704" s="129">
        <f t="shared" ref="BS704" si="13403">K704/K715</f>
        <v>4.7335319430652105E-2</v>
      </c>
      <c r="BT704" s="130">
        <f t="shared" ref="BT704" si="13404">L704/L715</f>
        <v>8.6299366162847391E-2</v>
      </c>
      <c r="BU704" s="128">
        <f t="shared" ref="BU704" si="13405">M704/M715</f>
        <v>5.0687971593430983E-2</v>
      </c>
      <c r="BV704" s="132">
        <f t="shared" ref="BV704" si="13406">N704/N715</f>
        <v>7.0892378399080816E-2</v>
      </c>
      <c r="BW704" s="133">
        <f t="shared" ref="BW704" si="13407">O704/O715</f>
        <v>6.1923832552516246E-2</v>
      </c>
      <c r="BX704" s="128">
        <f t="shared" ref="BX704" si="13408">P704/P715</f>
        <v>7.2505286133278765E-2</v>
      </c>
      <c r="BY704" s="129">
        <f t="shared" ref="BY704" si="13409">Q704/Q715</f>
        <v>5.6846301897167995E-2</v>
      </c>
      <c r="BZ704" s="130">
        <f t="shared" ref="BZ704" si="13410">R704/R715</f>
        <v>6.1263814111646359E-2</v>
      </c>
      <c r="CA704" s="131">
        <f t="shared" ref="CA704" si="13411">S704/S715</f>
        <v>7.5902566333188343E-2</v>
      </c>
      <c r="CB704" s="128">
        <f t="shared" ref="CB704" si="13412">T704/T715</f>
        <v>8.8730239673635899E-2</v>
      </c>
      <c r="CC704" s="129">
        <f t="shared" ref="CC704" si="13413">U704/U715</f>
        <v>6.211687780956273E-2</v>
      </c>
      <c r="CD704" s="130">
        <f t="shared" ref="CD704" si="13414">V704/V715</f>
        <v>7.3112352215855519E-2</v>
      </c>
      <c r="CE704" s="131">
        <f t="shared" ref="CE704" si="13415">W704/W715</f>
        <v>6.7631986652365625E-2</v>
      </c>
      <c r="CF704" s="128">
        <f t="shared" ref="CF704" si="13416">X704/X715</f>
        <v>6.9831343566420317E-2</v>
      </c>
      <c r="CG704" s="129">
        <f t="shared" ref="CG704" si="13417">Y704/Y715</f>
        <v>6.3161547804962692E-2</v>
      </c>
      <c r="CH704" s="130">
        <f t="shared" ref="CH704" si="13418">Z704/Z715</f>
        <v>6.9970559371933264E-2</v>
      </c>
      <c r="CI704" s="128">
        <f t="shared" ref="CI704" si="13419">AA704/AA715</f>
        <v>7.1406013137948462E-2</v>
      </c>
      <c r="CJ704" s="134">
        <f t="shared" ref="CJ704" si="13420">AB704/AB715</f>
        <v>7.075148584668077E-2</v>
      </c>
      <c r="CK704" s="135">
        <f t="shared" ref="CK704" si="13421">AC704/AC715</f>
        <v>7.0111372993313575E-2</v>
      </c>
    </row>
    <row r="705" spans="1:89" x14ac:dyDescent="0.2">
      <c r="A705" s="145" t="s">
        <v>30</v>
      </c>
      <c r="B705" s="189">
        <v>1538</v>
      </c>
      <c r="C705" s="183">
        <v>1388</v>
      </c>
      <c r="D705" s="184">
        <v>501</v>
      </c>
      <c r="E705" s="185">
        <v>509</v>
      </c>
      <c r="F705" s="182">
        <v>1002</v>
      </c>
      <c r="G705" s="186">
        <v>1094</v>
      </c>
      <c r="H705" s="184">
        <v>2167</v>
      </c>
      <c r="I705" s="185">
        <v>2499</v>
      </c>
      <c r="J705" s="182">
        <v>196</v>
      </c>
      <c r="K705" s="183">
        <v>168</v>
      </c>
      <c r="L705" s="184">
        <v>917</v>
      </c>
      <c r="M705" s="182">
        <v>646</v>
      </c>
      <c r="N705" s="187">
        <v>1801</v>
      </c>
      <c r="O705" s="190">
        <v>1762</v>
      </c>
      <c r="P705" s="182">
        <v>1150</v>
      </c>
      <c r="Q705" s="183">
        <v>1097</v>
      </c>
      <c r="R705" s="184">
        <v>1128</v>
      </c>
      <c r="S705" s="185">
        <v>1595</v>
      </c>
      <c r="T705" s="182">
        <v>174</v>
      </c>
      <c r="U705" s="186">
        <v>164</v>
      </c>
      <c r="V705" s="184">
        <v>1166</v>
      </c>
      <c r="W705" s="191">
        <v>1120</v>
      </c>
      <c r="X705" s="182">
        <v>806</v>
      </c>
      <c r="Y705" s="186">
        <v>418</v>
      </c>
      <c r="Z705" s="184">
        <v>2603</v>
      </c>
      <c r="AA705" s="182">
        <v>2368</v>
      </c>
      <c r="AB705" s="156">
        <f t="shared" si="13065"/>
        <v>15149</v>
      </c>
      <c r="AC705" s="157">
        <f t="shared" si="13066"/>
        <v>14828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8.7710293698317648E-2</v>
      </c>
      <c r="BK705" s="129">
        <f t="shared" ref="BK705" si="13422">C705/C715</f>
        <v>8.229086381692062E-2</v>
      </c>
      <c r="BL705" s="130">
        <f t="shared" ref="BL705" si="13423">D705/D715</f>
        <v>7.4910287081339719E-2</v>
      </c>
      <c r="BM705" s="131">
        <f t="shared" ref="BM705" si="13424">E705/E715</f>
        <v>7.8139392078599934E-2</v>
      </c>
      <c r="BN705" s="128">
        <f t="shared" ref="BN705" si="13425">F705/F715</f>
        <v>6.2313432835820894E-2</v>
      </c>
      <c r="BO705" s="129">
        <f t="shared" ref="BO705" si="13426">G705/G715</f>
        <v>7.7665767428652568E-2</v>
      </c>
      <c r="BP705" s="130">
        <f t="shared" ref="BP705" si="13427">H705/H715</f>
        <v>7.2247782889911322E-2</v>
      </c>
      <c r="BQ705" s="131">
        <f t="shared" ref="BQ705" si="13428">I705/I715</f>
        <v>8.3586981971435256E-2</v>
      </c>
      <c r="BR705" s="128">
        <f t="shared" ref="BR705" si="13429">J705/J715</f>
        <v>7.2592592592592597E-2</v>
      </c>
      <c r="BS705" s="129">
        <f t="shared" ref="BS705" si="13430">K705/K715</f>
        <v>5.5610724925521347E-2</v>
      </c>
      <c r="BT705" s="130">
        <f t="shared" ref="BT705" si="13431">L705/L715</f>
        <v>8.9419795221842999E-2</v>
      </c>
      <c r="BU705" s="128">
        <f t="shared" ref="BU705" si="13432">M705/M715</f>
        <v>5.7345761207279182E-2</v>
      </c>
      <c r="BV705" s="132">
        <f t="shared" ref="BV705" si="13433">N705/N715</f>
        <v>6.8977403293757178E-2</v>
      </c>
      <c r="BW705" s="133">
        <f t="shared" ref="BW705" si="13434">O705/O715</f>
        <v>6.6570953604352431E-2</v>
      </c>
      <c r="BX705" s="128">
        <f t="shared" ref="BX705" si="13435">P705/P715</f>
        <v>7.8439397039765366E-2</v>
      </c>
      <c r="BY705" s="129">
        <f t="shared" ref="BY705" si="13436">Q705/Q715</f>
        <v>7.5405554028045094E-2</v>
      </c>
      <c r="BZ705" s="130">
        <f t="shared" ref="BZ705" si="13437">R705/R715</f>
        <v>6.3927458203457063E-2</v>
      </c>
      <c r="CA705" s="131">
        <f t="shared" ref="CA705" si="13438">S705/S715</f>
        <v>8.6722488038277507E-2</v>
      </c>
      <c r="CB705" s="128">
        <f t="shared" ref="CB705" si="13439">T705/T715</f>
        <v>8.8730239673635899E-2</v>
      </c>
      <c r="CC705" s="129">
        <f t="shared" ref="CC705" si="13440">U705/U715</f>
        <v>6.7020841847159784E-2</v>
      </c>
      <c r="CD705" s="130">
        <f t="shared" ref="CD705" si="13441">V705/V715</f>
        <v>8.457242329730906E-2</v>
      </c>
      <c r="CE705" s="131">
        <f t="shared" ref="CE705" si="13442">W705/W715</f>
        <v>6.6738171850792519E-2</v>
      </c>
      <c r="CF705" s="128">
        <f t="shared" ref="CF705" si="13443">X705/X715</f>
        <v>7.636914913776767E-2</v>
      </c>
      <c r="CG705" s="129">
        <f t="shared" ref="CG705" si="13444">Y705/Y715</f>
        <v>7.2531667534270344E-2</v>
      </c>
      <c r="CH705" s="130">
        <f t="shared" ref="CH705" si="13445">Z705/Z715</f>
        <v>8.5148838730781815E-2</v>
      </c>
      <c r="CI705" s="128">
        <f t="shared" ref="CI705" si="13446">AA705/AA715</f>
        <v>7.4785245073269321E-2</v>
      </c>
      <c r="CJ705" s="134">
        <f t="shared" ref="CJ705" si="13447">AB705/AB715</f>
        <v>7.6302004633826942E-2</v>
      </c>
      <c r="CK705" s="135">
        <f t="shared" ref="CK705" si="13448">AC705/AC715</f>
        <v>7.4997218204072555E-2</v>
      </c>
    </row>
    <row r="706" spans="1:89" x14ac:dyDescent="0.2">
      <c r="A706" s="136" t="s">
        <v>31</v>
      </c>
      <c r="B706" s="192">
        <v>1559</v>
      </c>
      <c r="C706" s="176">
        <v>1219</v>
      </c>
      <c r="D706" s="177">
        <v>395</v>
      </c>
      <c r="E706" s="178">
        <v>513</v>
      </c>
      <c r="F706" s="175">
        <v>858</v>
      </c>
      <c r="G706" s="179">
        <v>1140</v>
      </c>
      <c r="H706" s="177">
        <v>1921</v>
      </c>
      <c r="I706" s="178">
        <v>2455</v>
      </c>
      <c r="J706" s="175">
        <v>246</v>
      </c>
      <c r="K706" s="176">
        <v>138</v>
      </c>
      <c r="L706" s="177">
        <v>995</v>
      </c>
      <c r="M706" s="175">
        <v>509</v>
      </c>
      <c r="N706" s="180">
        <v>1970</v>
      </c>
      <c r="O706" s="193">
        <v>1719</v>
      </c>
      <c r="P706" s="175">
        <v>750</v>
      </c>
      <c r="Q706" s="176">
        <v>1084</v>
      </c>
      <c r="R706" s="177">
        <v>967</v>
      </c>
      <c r="S706" s="178">
        <v>1610</v>
      </c>
      <c r="T706" s="175">
        <v>122</v>
      </c>
      <c r="U706" s="179">
        <v>160</v>
      </c>
      <c r="V706" s="177">
        <v>1275</v>
      </c>
      <c r="W706" s="194">
        <v>1058</v>
      </c>
      <c r="X706" s="175">
        <v>724</v>
      </c>
      <c r="Y706" s="179">
        <v>513</v>
      </c>
      <c r="Z706" s="177">
        <v>2238</v>
      </c>
      <c r="AA706" s="175">
        <v>2144</v>
      </c>
      <c r="AB706" s="156">
        <f t="shared" si="13065"/>
        <v>14020</v>
      </c>
      <c r="AC706" s="157">
        <f t="shared" si="13066"/>
        <v>14262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8.8907898488736814E-2</v>
      </c>
      <c r="BK706" s="129">
        <f t="shared" ref="BK706" si="13449">C706/C715</f>
        <v>7.2271298986186047E-2</v>
      </c>
      <c r="BL706" s="130">
        <f t="shared" ref="BL706" si="13450">D706/D715</f>
        <v>5.9061004784688995E-2</v>
      </c>
      <c r="BM706" s="131">
        <f t="shared" ref="BM706" si="13451">E706/E715</f>
        <v>7.8753454098863987E-2</v>
      </c>
      <c r="BN706" s="128">
        <f t="shared" ref="BN706" si="13452">F706/F715</f>
        <v>5.3358208955223883E-2</v>
      </c>
      <c r="BO706" s="129">
        <f t="shared" ref="BO706" si="13453">G706/G715</f>
        <v>8.0931421269345452E-2</v>
      </c>
      <c r="BP706" s="130">
        <f t="shared" ref="BP706" si="13454">H706/H715</f>
        <v>6.4046142561845709E-2</v>
      </c>
      <c r="BQ706" s="131">
        <f t="shared" ref="BQ706" si="13455">I706/I715</f>
        <v>8.2115262400909786E-2</v>
      </c>
      <c r="BR706" s="128">
        <f t="shared" ref="BR706" si="13456">J706/J715</f>
        <v>9.1111111111111115E-2</v>
      </c>
      <c r="BS706" s="129">
        <f t="shared" ref="BS706" si="13457">K706/K715</f>
        <v>4.5680238331678252E-2</v>
      </c>
      <c r="BT706" s="130">
        <f t="shared" ref="BT706" si="13458">L706/L715</f>
        <v>9.702584105314481E-2</v>
      </c>
      <c r="BU706" s="128">
        <f t="shared" ref="BU706" si="13459">M706/M715</f>
        <v>4.5184198845983133E-2</v>
      </c>
      <c r="BV706" s="132">
        <f t="shared" ref="BV706" si="13460">N706/N715</f>
        <v>7.5450019149751052E-2</v>
      </c>
      <c r="BW706" s="133">
        <f t="shared" ref="BW706" si="13461">O706/O715</f>
        <v>6.4946350309808068E-2</v>
      </c>
      <c r="BX706" s="128">
        <f t="shared" ref="BX706" si="13462">P706/P715</f>
        <v>5.1156128504194799E-2</v>
      </c>
      <c r="BY706" s="129">
        <f t="shared" ref="BY706" si="13463">Q706/Q715</f>
        <v>7.4511960406928784E-2</v>
      </c>
      <c r="BZ706" s="130">
        <f t="shared" ref="BZ706" si="13464">R706/R715</f>
        <v>5.4803060357041654E-2</v>
      </c>
      <c r="CA706" s="131">
        <f t="shared" ref="CA706" si="13465">S706/S715</f>
        <v>8.7538060026098305E-2</v>
      </c>
      <c r="CB706" s="128">
        <f t="shared" ref="CB706" si="13466">T706/T715</f>
        <v>6.2213156552779196E-2</v>
      </c>
      <c r="CC706" s="129">
        <f t="shared" ref="CC706" si="13467">U706/U715</f>
        <v>6.5386187167960769E-2</v>
      </c>
      <c r="CD706" s="130">
        <f t="shared" ref="CD706" si="13468">V706/V715</f>
        <v>9.2478421701602961E-2</v>
      </c>
      <c r="CE706" s="131">
        <f t="shared" ref="CE706" si="13469">W706/W715</f>
        <v>6.304373733762364E-2</v>
      </c>
      <c r="CF706" s="128">
        <f t="shared" ref="CF706" si="13470">X706/X715</f>
        <v>6.8599583096456321E-2</v>
      </c>
      <c r="CG706" s="129">
        <f t="shared" ref="CG706" si="13471">Y706/Y715</f>
        <v>8.9016137428422695E-2</v>
      </c>
      <c r="CH706" s="130">
        <f t="shared" ref="CH706" si="13472">Z706/Z715</f>
        <v>7.3209028459273795E-2</v>
      </c>
      <c r="CI706" s="128">
        <f t="shared" ref="CI706" si="13473">AA706/AA715</f>
        <v>6.7710965133906009E-2</v>
      </c>
      <c r="CJ706" s="134">
        <f t="shared" ref="CJ706" si="13474">AB706/AB715</f>
        <v>7.061549309962728E-2</v>
      </c>
      <c r="CK706" s="135">
        <f t="shared" ref="CK706" si="13475">AC706/AC715</f>
        <v>7.2134497304186862E-2</v>
      </c>
    </row>
    <row r="707" spans="1:89" x14ac:dyDescent="0.2">
      <c r="A707" s="145" t="s">
        <v>32</v>
      </c>
      <c r="B707" s="189">
        <v>1446</v>
      </c>
      <c r="C707" s="183">
        <v>1051</v>
      </c>
      <c r="D707" s="184">
        <v>410</v>
      </c>
      <c r="E707" s="185">
        <v>488</v>
      </c>
      <c r="F707" s="182">
        <v>860</v>
      </c>
      <c r="G707" s="186">
        <v>962</v>
      </c>
      <c r="H707" s="184">
        <v>1910</v>
      </c>
      <c r="I707" s="185">
        <v>2206</v>
      </c>
      <c r="J707" s="182">
        <v>229</v>
      </c>
      <c r="K707" s="183">
        <v>123</v>
      </c>
      <c r="L707" s="184">
        <v>962</v>
      </c>
      <c r="M707" s="182">
        <v>450</v>
      </c>
      <c r="N707" s="187">
        <v>1864</v>
      </c>
      <c r="O707" s="190">
        <v>1923</v>
      </c>
      <c r="P707" s="182">
        <v>551</v>
      </c>
      <c r="Q707" s="183">
        <v>1393</v>
      </c>
      <c r="R707" s="184">
        <v>943</v>
      </c>
      <c r="S707" s="185">
        <v>1542</v>
      </c>
      <c r="T707" s="182">
        <v>106</v>
      </c>
      <c r="U707" s="186">
        <v>153</v>
      </c>
      <c r="V707" s="184">
        <v>1469</v>
      </c>
      <c r="W707" s="191">
        <v>896</v>
      </c>
      <c r="X707" s="182">
        <v>628</v>
      </c>
      <c r="Y707" s="186">
        <v>475</v>
      </c>
      <c r="Z707" s="184">
        <v>2152</v>
      </c>
      <c r="AA707" s="182">
        <v>2022</v>
      </c>
      <c r="AB707" s="156">
        <f t="shared" si="13065"/>
        <v>13530</v>
      </c>
      <c r="AC707" s="157">
        <f t="shared" si="13066"/>
        <v>13684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8.2463644140290851E-2</v>
      </c>
      <c r="BK707" s="129">
        <f t="shared" ref="BK707" si="13476">C707/C715</f>
        <v>6.2311021521313806E-2</v>
      </c>
      <c r="BL707" s="130">
        <f t="shared" ref="BL707" si="13477">D707/D715</f>
        <v>6.1303827751196173E-2</v>
      </c>
      <c r="BM707" s="131">
        <f t="shared" ref="BM707" si="13478">E707/E715</f>
        <v>7.4915566472213688E-2</v>
      </c>
      <c r="BN707" s="128">
        <f t="shared" ref="BN707" si="13479">F707/F715</f>
        <v>5.3482587064676616E-2</v>
      </c>
      <c r="BO707" s="129">
        <f t="shared" ref="BO707" si="13480">G707/G715</f>
        <v>6.8294760755359937E-2</v>
      </c>
      <c r="BP707" s="130">
        <f t="shared" ref="BP707" si="13481">H707/H715</f>
        <v>6.3679402547176106E-2</v>
      </c>
      <c r="BQ707" s="131">
        <f t="shared" ref="BQ707" si="13482">I707/I715</f>
        <v>7.3786667558617916E-2</v>
      </c>
      <c r="BR707" s="128">
        <f t="shared" ref="BR707" si="13483">J707/J715</f>
        <v>8.4814814814814815E-2</v>
      </c>
      <c r="BS707" s="129">
        <f t="shared" ref="BS707" si="13484">K707/K715</f>
        <v>4.0714995034756701E-2</v>
      </c>
      <c r="BT707" s="130">
        <f t="shared" ref="BT707" si="13485">L707/L715</f>
        <v>9.380789858605558E-2</v>
      </c>
      <c r="BU707" s="128">
        <f t="shared" ref="BU707" si="13486">M707/M715</f>
        <v>3.9946737683089213E-2</v>
      </c>
      <c r="BV707" s="132">
        <f t="shared" ref="BV707" si="13487">N707/N715</f>
        <v>7.1390271926464952E-2</v>
      </c>
      <c r="BW707" s="133">
        <f t="shared" ref="BW707" si="13488">O707/O715</f>
        <v>7.2653770590902222E-2</v>
      </c>
      <c r="BX707" s="128">
        <f t="shared" ref="BX707" si="13489">P707/P715</f>
        <v>3.7582702407748449E-2</v>
      </c>
      <c r="BY707" s="129">
        <f t="shared" ref="BY707" si="13490">Q707/Q715</f>
        <v>9.5751993401154797E-2</v>
      </c>
      <c r="BZ707" s="130">
        <f t="shared" ref="BZ707" si="13491">R707/R715</f>
        <v>5.344290167186172E-2</v>
      </c>
      <c r="CA707" s="131">
        <f t="shared" ref="CA707" si="13492">S707/S715</f>
        <v>8.3840800347977376E-2</v>
      </c>
      <c r="CB707" s="128">
        <f t="shared" ref="CB707" si="13493">T707/T715</f>
        <v>5.4054054054054057E-2</v>
      </c>
      <c r="CC707" s="129">
        <f t="shared" ref="CC707" si="13494">U707/U715</f>
        <v>6.2525541479362484E-2</v>
      </c>
      <c r="CD707" s="130">
        <f t="shared" ref="CD707" si="13495">V707/V715</f>
        <v>0.10654964821933706</v>
      </c>
      <c r="CE707" s="131">
        <f t="shared" ref="CE707" si="13496">W707/W715</f>
        <v>5.3390537480634014E-2</v>
      </c>
      <c r="CF707" s="128">
        <f t="shared" ref="CF707" si="13497">X707/X715</f>
        <v>5.9503505779799126E-2</v>
      </c>
      <c r="CG707" s="129">
        <f t="shared" ref="CG707" si="13498">Y707/Y715</f>
        <v>8.2422349470761755E-2</v>
      </c>
      <c r="CH707" s="130">
        <f t="shared" ref="CH707" si="13499">Z707/Z715</f>
        <v>7.039581288845273E-2</v>
      </c>
      <c r="CI707" s="128">
        <f t="shared" ref="CI707" si="13500">AA707/AA715</f>
        <v>6.385800909550278E-2</v>
      </c>
      <c r="CJ707" s="134">
        <f t="shared" ref="CJ707" si="13501">AB707/AB715</f>
        <v>6.8147476579026894E-2</v>
      </c>
      <c r="CK707" s="135">
        <f t="shared" ref="CK707" si="13502">AC707/AC715</f>
        <v>6.9211082674974958E-2</v>
      </c>
    </row>
    <row r="708" spans="1:89" x14ac:dyDescent="0.2">
      <c r="A708" s="136" t="s">
        <v>33</v>
      </c>
      <c r="B708" s="192">
        <v>1233</v>
      </c>
      <c r="C708" s="176">
        <v>972</v>
      </c>
      <c r="D708" s="177">
        <v>298</v>
      </c>
      <c r="E708" s="178">
        <v>486</v>
      </c>
      <c r="F708" s="175">
        <v>757</v>
      </c>
      <c r="G708" s="179">
        <v>1103</v>
      </c>
      <c r="H708" s="177">
        <v>1636</v>
      </c>
      <c r="I708" s="178">
        <v>1958</v>
      </c>
      <c r="J708" s="175">
        <v>207</v>
      </c>
      <c r="K708" s="176">
        <v>108</v>
      </c>
      <c r="L708" s="177">
        <v>765</v>
      </c>
      <c r="M708" s="175">
        <v>414</v>
      </c>
      <c r="N708" s="180">
        <v>1601</v>
      </c>
      <c r="O708" s="193">
        <v>1521</v>
      </c>
      <c r="P708" s="175">
        <v>479</v>
      </c>
      <c r="Q708" s="176">
        <v>1120</v>
      </c>
      <c r="R708" s="177">
        <v>746</v>
      </c>
      <c r="S708" s="178">
        <v>1271</v>
      </c>
      <c r="T708" s="175">
        <v>90</v>
      </c>
      <c r="U708" s="179">
        <v>157</v>
      </c>
      <c r="V708" s="177">
        <v>1266</v>
      </c>
      <c r="W708" s="194">
        <v>806</v>
      </c>
      <c r="X708" s="175">
        <v>489</v>
      </c>
      <c r="Y708" s="179">
        <v>387</v>
      </c>
      <c r="Z708" s="177">
        <v>1683</v>
      </c>
      <c r="AA708" s="175">
        <v>1715</v>
      </c>
      <c r="AB708" s="156">
        <f t="shared" si="13065"/>
        <v>11250</v>
      </c>
      <c r="AC708" s="157">
        <f t="shared" si="13066"/>
        <v>12018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7.0316509837467928E-2</v>
      </c>
      <c r="BK708" s="129">
        <f t="shared" ref="BK708" si="13503">C708/C715</f>
        <v>5.7627319618189364E-2</v>
      </c>
      <c r="BL708" s="130">
        <f t="shared" ref="BL708" si="13504">D708/D715</f>
        <v>4.455741626794258E-2</v>
      </c>
      <c r="BM708" s="131">
        <f t="shared" ref="BM708" si="13505">E708/E715</f>
        <v>7.4608535462081668E-2</v>
      </c>
      <c r="BN708" s="128">
        <f t="shared" ref="BN708" si="13506">F708/F715</f>
        <v>4.7077114427860695E-2</v>
      </c>
      <c r="BO708" s="129">
        <f t="shared" ref="BO708" si="13507">G708/G715</f>
        <v>7.8304699701831612E-2</v>
      </c>
      <c r="BP708" s="130">
        <f t="shared" ref="BP708" si="13508">H708/H715</f>
        <v>5.4544242181769689E-2</v>
      </c>
      <c r="BQ708" s="131">
        <f t="shared" ref="BQ708" si="13509">I708/I715</f>
        <v>6.5491520888383448E-2</v>
      </c>
      <c r="BR708" s="128">
        <f t="shared" ref="BR708" si="13510">J708/J715</f>
        <v>7.6666666666666661E-2</v>
      </c>
      <c r="BS708" s="129">
        <f t="shared" ref="BS708" si="13511">K708/K715</f>
        <v>3.5749751737835157E-2</v>
      </c>
      <c r="BT708" s="130">
        <f t="shared" ref="BT708" si="13512">L708/L715</f>
        <v>7.459775719161385E-2</v>
      </c>
      <c r="BU708" s="128">
        <f t="shared" ref="BU708" si="13513">M708/M715</f>
        <v>3.6750998668442079E-2</v>
      </c>
      <c r="BV708" s="132">
        <f t="shared" ref="BV708" si="13514">N708/N715</f>
        <v>6.1317502872462661E-2</v>
      </c>
      <c r="BW708" s="133">
        <f t="shared" ref="BW708" si="13515">O708/O715</f>
        <v>5.7465618860510805E-2</v>
      </c>
      <c r="BX708" s="128">
        <f t="shared" ref="BX708" si="13516">P708/P715</f>
        <v>3.2671714071345746E-2</v>
      </c>
      <c r="BY708" s="129">
        <f t="shared" ref="BY708" si="13517">Q708/Q715</f>
        <v>7.69865273577124E-2</v>
      </c>
      <c r="BZ708" s="130">
        <f t="shared" ref="BZ708" si="13518">R708/R715</f>
        <v>4.2278265797676393E-2</v>
      </c>
      <c r="CA708" s="131">
        <f t="shared" ref="CA708" si="13519">S708/S715</f>
        <v>6.9106133101348416E-2</v>
      </c>
      <c r="CB708" s="128">
        <f t="shared" ref="CB708" si="13520">T708/T715</f>
        <v>4.5894951555328911E-2</v>
      </c>
      <c r="CC708" s="129">
        <f t="shared" ref="CC708" si="13521">U708/U715</f>
        <v>6.41601961585615E-2</v>
      </c>
      <c r="CD708" s="130">
        <f t="shared" ref="CD708" si="13522">V708/V715</f>
        <v>9.1825632842532826E-2</v>
      </c>
      <c r="CE708" s="131">
        <f t="shared" ref="CE708" si="13523">W708/W715</f>
        <v>4.8027648671195328E-2</v>
      </c>
      <c r="CF708" s="128">
        <f t="shared" ref="CF708" si="13524">X708/X715</f>
        <v>4.6333143831722573E-2</v>
      </c>
      <c r="CG708" s="129">
        <f t="shared" ref="CG708" si="13525">Y708/Y715</f>
        <v>6.715252472670484E-2</v>
      </c>
      <c r="CH708" s="130">
        <f t="shared" ref="CH708" si="13526">Z708/Z715</f>
        <v>5.5053974484789006E-2</v>
      </c>
      <c r="CI708" s="128">
        <f t="shared" ref="CI708" si="13527">AA708/AA715</f>
        <v>5.416245578575038E-2</v>
      </c>
      <c r="CJ708" s="134">
        <f t="shared" ref="CJ708" si="13528">AB708/AB715</f>
        <v>5.6663644605621032E-2</v>
      </c>
      <c r="CK708" s="135">
        <f t="shared" ref="CK708" si="13529">AC708/AC715</f>
        <v>6.0784769920187748E-2</v>
      </c>
    </row>
    <row r="709" spans="1:89" x14ac:dyDescent="0.2">
      <c r="A709" s="145" t="s">
        <v>34</v>
      </c>
      <c r="B709" s="189">
        <v>398</v>
      </c>
      <c r="C709" s="183">
        <v>719</v>
      </c>
      <c r="D709" s="184">
        <v>120</v>
      </c>
      <c r="E709" s="185">
        <v>408</v>
      </c>
      <c r="F709" s="182">
        <v>312</v>
      </c>
      <c r="G709" s="186">
        <v>995</v>
      </c>
      <c r="H709" s="184">
        <v>863</v>
      </c>
      <c r="I709" s="185">
        <v>1658</v>
      </c>
      <c r="J709" s="182">
        <v>215</v>
      </c>
      <c r="K709" s="183">
        <v>75</v>
      </c>
      <c r="L709" s="184">
        <v>663</v>
      </c>
      <c r="M709" s="182">
        <v>288</v>
      </c>
      <c r="N709" s="187">
        <v>1526</v>
      </c>
      <c r="O709" s="190">
        <v>1252</v>
      </c>
      <c r="P709" s="182">
        <v>348</v>
      </c>
      <c r="Q709" s="183">
        <v>1014</v>
      </c>
      <c r="R709" s="184">
        <v>611</v>
      </c>
      <c r="S709" s="185">
        <v>1148</v>
      </c>
      <c r="T709" s="182">
        <v>81</v>
      </c>
      <c r="U709" s="186">
        <v>114</v>
      </c>
      <c r="V709" s="184">
        <v>1128</v>
      </c>
      <c r="W709" s="191">
        <v>618</v>
      </c>
      <c r="X709" s="182">
        <v>308</v>
      </c>
      <c r="Y709" s="186">
        <v>353</v>
      </c>
      <c r="Z709" s="184">
        <v>1304</v>
      </c>
      <c r="AA709" s="182">
        <v>1488</v>
      </c>
      <c r="AB709" s="156">
        <f t="shared" si="13065"/>
        <v>7877</v>
      </c>
      <c r="AC709" s="157">
        <f t="shared" si="13066"/>
        <v>10130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2.2697462218420301E-2</v>
      </c>
      <c r="BK709" s="129">
        <f t="shared" ref="BK709" si="13530">C709/C715</f>
        <v>4.2627616055018677E-2</v>
      </c>
      <c r="BL709" s="130">
        <f t="shared" ref="BL709" si="13531">D709/D715</f>
        <v>1.7942583732057416E-2</v>
      </c>
      <c r="BM709" s="131">
        <f t="shared" ref="BM709" si="13532">E709/E715</f>
        <v>6.2634326066932755E-2</v>
      </c>
      <c r="BN709" s="128">
        <f t="shared" ref="BN709" si="13533">F709/F715</f>
        <v>1.9402985074626865E-2</v>
      </c>
      <c r="BO709" s="129">
        <f t="shared" ref="BO709" si="13534">G709/G715</f>
        <v>7.0637512423683088E-2</v>
      </c>
      <c r="BP709" s="130">
        <f t="shared" ref="BP709" si="13535">H709/H715</f>
        <v>2.8772421150896847E-2</v>
      </c>
      <c r="BQ709" s="131">
        <f t="shared" ref="BQ709" si="13536">I709/I715</f>
        <v>5.5457069271164332E-2</v>
      </c>
      <c r="BR709" s="128">
        <f t="shared" ref="BR709" si="13537">J709/J715</f>
        <v>7.9629629629629634E-2</v>
      </c>
      <c r="BS709" s="129">
        <f t="shared" ref="BS709" si="13538">K709/K715</f>
        <v>2.4826216484607744E-2</v>
      </c>
      <c r="BT709" s="130">
        <f t="shared" ref="BT709" si="13539">L709/L715</f>
        <v>6.4651389566065337E-2</v>
      </c>
      <c r="BU709" s="128">
        <f t="shared" ref="BU709" si="13540">M709/M715</f>
        <v>2.5565912117177098E-2</v>
      </c>
      <c r="BV709" s="132">
        <f t="shared" ref="BV709" si="13541">N709/N715</f>
        <v>5.844504021447721E-2</v>
      </c>
      <c r="BW709" s="133">
        <f t="shared" ref="BW709" si="13542">O709/O715</f>
        <v>4.7302402901617045E-2</v>
      </c>
      <c r="BX709" s="128">
        <f t="shared" ref="BX709" si="13543">P709/P715</f>
        <v>2.3736443625946388E-2</v>
      </c>
      <c r="BY709" s="129">
        <f t="shared" ref="BY709" si="13544">Q709/Q715</f>
        <v>6.970030244707176E-2</v>
      </c>
      <c r="BZ709" s="130">
        <f t="shared" ref="BZ709" si="13545">R709/R715</f>
        <v>3.4627373193539243E-2</v>
      </c>
      <c r="CA709" s="131">
        <f t="shared" ref="CA709" si="13546">S709/S715</f>
        <v>6.2418442801217923E-2</v>
      </c>
      <c r="CB709" s="128">
        <f t="shared" ref="CB709" si="13547">T709/T715</f>
        <v>4.130545639979602E-2</v>
      </c>
      <c r="CC709" s="129">
        <f t="shared" ref="CC709" si="13548">U709/U715</f>
        <v>4.6587658357172046E-2</v>
      </c>
      <c r="CD709" s="130">
        <f t="shared" ref="CD709" si="13549">V709/V715</f>
        <v>8.181620367012403E-2</v>
      </c>
      <c r="CE709" s="131">
        <f t="shared" ref="CE709" si="13550">W709/W715</f>
        <v>3.68251698248123E-2</v>
      </c>
      <c r="CF709" s="128">
        <f t="shared" ref="CF709" si="13551">X709/X715</f>
        <v>2.9183248057608489E-2</v>
      </c>
      <c r="CG709" s="129">
        <f t="shared" ref="CG709" si="13552">Y709/Y715</f>
        <v>6.1252819711955578E-2</v>
      </c>
      <c r="CH709" s="130">
        <f t="shared" ref="CH709" si="13553">Z709/Z715</f>
        <v>4.2656198887798494E-2</v>
      </c>
      <c r="CI709" s="128">
        <f t="shared" ref="CI709" si="13554">AA709/AA715</f>
        <v>4.6993431025770589E-2</v>
      </c>
      <c r="CJ709" s="134">
        <f t="shared" ref="CJ709" si="13555">AB709/AB715</f>
        <v>3.96746247607535E-2</v>
      </c>
      <c r="CK709" s="135">
        <f t="shared" ref="CK709" si="13556">AC709/AC715</f>
        <v>5.1235623172865855E-2</v>
      </c>
    </row>
    <row r="710" spans="1:89" x14ac:dyDescent="0.2">
      <c r="A710" s="136" t="s">
        <v>35</v>
      </c>
      <c r="B710" s="192">
        <v>0</v>
      </c>
      <c r="C710" s="176">
        <v>361</v>
      </c>
      <c r="D710" s="177">
        <v>1</v>
      </c>
      <c r="E710" s="178">
        <v>244</v>
      </c>
      <c r="F710" s="175">
        <v>13</v>
      </c>
      <c r="G710" s="179">
        <v>564</v>
      </c>
      <c r="H710" s="177">
        <v>62</v>
      </c>
      <c r="I710" s="178">
        <v>681</v>
      </c>
      <c r="J710" s="175">
        <v>55</v>
      </c>
      <c r="K710" s="176">
        <v>38</v>
      </c>
      <c r="L710" s="177">
        <v>501</v>
      </c>
      <c r="M710" s="175">
        <v>57</v>
      </c>
      <c r="N710" s="180">
        <v>342</v>
      </c>
      <c r="O710" s="193">
        <v>235</v>
      </c>
      <c r="P710" s="175">
        <v>63</v>
      </c>
      <c r="Q710" s="176">
        <v>167</v>
      </c>
      <c r="R710" s="177">
        <v>140</v>
      </c>
      <c r="S710" s="178">
        <v>110</v>
      </c>
      <c r="T710" s="175">
        <v>8</v>
      </c>
      <c r="U710" s="179">
        <v>6</v>
      </c>
      <c r="V710" s="177">
        <v>297</v>
      </c>
      <c r="W710" s="194">
        <v>20</v>
      </c>
      <c r="X710" s="175">
        <v>36</v>
      </c>
      <c r="Y710" s="179">
        <v>7</v>
      </c>
      <c r="Z710" s="177">
        <v>60</v>
      </c>
      <c r="AA710" s="175">
        <v>28</v>
      </c>
      <c r="AB710" s="156">
        <f t="shared" si="13065"/>
        <v>1578</v>
      </c>
      <c r="AC710" s="157">
        <f t="shared" si="13066"/>
        <v>2518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7">C710/C715</f>
        <v>2.140273907630284E-2</v>
      </c>
      <c r="BL710" s="130">
        <f t="shared" ref="BL710" si="13558">D710/D715</f>
        <v>1.4952153110047846E-4</v>
      </c>
      <c r="BM710" s="131">
        <f t="shared" ref="BM710" si="13559">E710/E715</f>
        <v>3.7457783236106844E-2</v>
      </c>
      <c r="BN710" s="128">
        <f t="shared" ref="BN710" si="13560">F710/F715</f>
        <v>8.0845771144278603E-4</v>
      </c>
      <c r="BO710" s="129">
        <f t="shared" ref="BO710" si="13561">G710/G715</f>
        <v>4.0039755785886699E-2</v>
      </c>
      <c r="BP710" s="130">
        <f t="shared" ref="BP710" si="13562">H710/H715</f>
        <v>2.0670800826832034E-3</v>
      </c>
      <c r="BQ710" s="131">
        <f t="shared" ref="BQ710" si="13563">I710/I715</f>
        <v>2.27782051710874E-2</v>
      </c>
      <c r="BR710" s="128">
        <f t="shared" ref="BR710" si="13564">J710/J715</f>
        <v>2.0370370370370372E-2</v>
      </c>
      <c r="BS710" s="129">
        <f t="shared" ref="BS710" si="13565">K710/K715</f>
        <v>1.2578616352201259E-2</v>
      </c>
      <c r="BT710" s="130">
        <f t="shared" ref="BT710" si="13566">L710/L715</f>
        <v>4.8854217454900047E-2</v>
      </c>
      <c r="BU710" s="128">
        <f t="shared" ref="BU710" si="13567">M710/M715</f>
        <v>5.0599201065246336E-3</v>
      </c>
      <c r="BV710" s="132">
        <f t="shared" ref="BV710" si="13568">N710/N715</f>
        <v>1.3098429720413635E-2</v>
      </c>
      <c r="BW710" s="133">
        <f t="shared" ref="BW710" si="13569">O710/O715</f>
        <v>8.8786459120447341E-3</v>
      </c>
      <c r="BX710" s="128">
        <f t="shared" ref="BX710" si="13570">P710/P715</f>
        <v>4.2971147943523637E-3</v>
      </c>
      <c r="BY710" s="129">
        <f t="shared" ref="BY710" si="13571">Q710/Q715</f>
        <v>1.147924113280176E-2</v>
      </c>
      <c r="BZ710" s="130">
        <f t="shared" ref="BZ710" si="13572">R710/R715</f>
        <v>7.9342589968829699E-3</v>
      </c>
      <c r="CA710" s="131">
        <f t="shared" ref="CA710" si="13573">S710/S715</f>
        <v>5.9808612440191387E-3</v>
      </c>
      <c r="CB710" s="128">
        <f t="shared" ref="CB710" si="13574">T710/T715</f>
        <v>4.0795512493625704E-3</v>
      </c>
      <c r="CC710" s="129">
        <f t="shared" ref="CC710" si="13575">U710/U715</f>
        <v>2.4519820187985288E-3</v>
      </c>
      <c r="CD710" s="130">
        <f t="shared" ref="CD710" si="13576">V710/V715</f>
        <v>2.1542032349314573E-2</v>
      </c>
      <c r="CE710" s="131">
        <f t="shared" ref="CE710" si="13577">W710/W715</f>
        <v>1.191753068764152E-3</v>
      </c>
      <c r="CF710" s="128">
        <f t="shared" ref="CF710" si="13578">X710/X715</f>
        <v>3.4110289937464467E-3</v>
      </c>
      <c r="CG710" s="129">
        <f t="shared" ref="CG710" si="13579">Y710/Y715</f>
        <v>1.2146451500954364E-3</v>
      </c>
      <c r="CH710" s="130">
        <f t="shared" ref="CH710" si="13580">Z710/Z715</f>
        <v>1.9627085377821392E-3</v>
      </c>
      <c r="CI710" s="128">
        <f t="shared" ref="CI710" si="13581">AA710/AA715</f>
        <v>8.8428499242041434E-4</v>
      </c>
      <c r="CJ710" s="134">
        <f t="shared" ref="CJ710" si="13582">AB710/AB715</f>
        <v>7.9480205500151099E-3</v>
      </c>
      <c r="CK710" s="135">
        <f t="shared" ref="CK710" si="13583">AC710/AC715</f>
        <v>1.2735567536947308E-2</v>
      </c>
    </row>
    <row r="711" spans="1:89" x14ac:dyDescent="0.2">
      <c r="A711" s="145" t="s">
        <v>36</v>
      </c>
      <c r="B711" s="189">
        <v>0</v>
      </c>
      <c r="C711" s="183">
        <v>0</v>
      </c>
      <c r="D711" s="184">
        <v>0</v>
      </c>
      <c r="E711" s="185">
        <v>0</v>
      </c>
      <c r="F711" s="182">
        <v>0</v>
      </c>
      <c r="G711" s="186">
        <v>0</v>
      </c>
      <c r="H711" s="184">
        <v>0</v>
      </c>
      <c r="I711" s="185">
        <v>0</v>
      </c>
      <c r="J711" s="182">
        <v>0</v>
      </c>
      <c r="K711" s="186">
        <v>0</v>
      </c>
      <c r="L711" s="184">
        <v>0</v>
      </c>
      <c r="M711" s="182">
        <v>0</v>
      </c>
      <c r="N711" s="187">
        <v>0</v>
      </c>
      <c r="O711" s="190">
        <v>0</v>
      </c>
      <c r="P711" s="182">
        <v>0</v>
      </c>
      <c r="Q711" s="186">
        <v>0</v>
      </c>
      <c r="R711" s="184">
        <v>0</v>
      </c>
      <c r="S711" s="185">
        <v>0</v>
      </c>
      <c r="T711" s="182">
        <v>0</v>
      </c>
      <c r="U711" s="186">
        <v>0</v>
      </c>
      <c r="V711" s="184">
        <v>0</v>
      </c>
      <c r="W711" s="185">
        <v>0</v>
      </c>
      <c r="X711" s="182">
        <v>0</v>
      </c>
      <c r="Y711" s="186">
        <v>0</v>
      </c>
      <c r="Z711" s="184">
        <v>0</v>
      </c>
      <c r="AA711" s="182">
        <v>0</v>
      </c>
      <c r="AB711" s="156">
        <f t="shared" si="13065"/>
        <v>0</v>
      </c>
      <c r="AC711" s="157">
        <f t="shared" si="13066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1">SUM(B712,D712,F712,H712,J712,L712,N712,P712,R712,T712,V712,X712,Z712)</f>
        <v>0</v>
      </c>
      <c r="AC712" s="159">
        <f t="shared" ref="AC712:AC714" si="13612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1"/>
        <v>0</v>
      </c>
      <c r="AC713" s="159">
        <f t="shared" si="13612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1"/>
        <v>0</v>
      </c>
      <c r="AC714" s="159">
        <f t="shared" si="13612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4">SUM(B692:B714)</f>
        <v>17535</v>
      </c>
      <c r="C715" s="21">
        <f t="shared" si="13694"/>
        <v>16867</v>
      </c>
      <c r="D715" s="20">
        <f t="shared" si="13694"/>
        <v>6688</v>
      </c>
      <c r="E715" s="21">
        <f t="shared" si="13694"/>
        <v>6514</v>
      </c>
      <c r="F715" s="20">
        <f t="shared" si="13694"/>
        <v>16080</v>
      </c>
      <c r="G715" s="21">
        <f t="shared" si="13694"/>
        <v>14086</v>
      </c>
      <c r="H715" s="20">
        <f t="shared" si="13694"/>
        <v>29994</v>
      </c>
      <c r="I715" s="21">
        <f t="shared" si="13694"/>
        <v>29897</v>
      </c>
      <c r="J715" s="20">
        <f t="shared" si="13694"/>
        <v>2700</v>
      </c>
      <c r="K715" s="21">
        <f t="shared" si="13694"/>
        <v>3021</v>
      </c>
      <c r="L715" s="20">
        <f t="shared" si="13694"/>
        <v>10255</v>
      </c>
      <c r="M715" s="21">
        <f t="shared" si="13694"/>
        <v>11265</v>
      </c>
      <c r="N715" s="20">
        <f t="shared" si="13694"/>
        <v>26110</v>
      </c>
      <c r="O715" s="21">
        <f t="shared" si="13694"/>
        <v>26468</v>
      </c>
      <c r="P715" s="20">
        <f t="shared" si="13694"/>
        <v>14661</v>
      </c>
      <c r="Q715" s="21">
        <f t="shared" si="13694"/>
        <v>14548</v>
      </c>
      <c r="R715" s="20">
        <f t="shared" si="13694"/>
        <v>17645</v>
      </c>
      <c r="S715" s="21">
        <f t="shared" si="13694"/>
        <v>18392</v>
      </c>
      <c r="T715" s="20">
        <f t="shared" si="13694"/>
        <v>1961</v>
      </c>
      <c r="U715" s="21">
        <f t="shared" si="13694"/>
        <v>2447</v>
      </c>
      <c r="V715" s="20">
        <f t="shared" si="13694"/>
        <v>13787</v>
      </c>
      <c r="W715" s="21">
        <f t="shared" si="13694"/>
        <v>16782</v>
      </c>
      <c r="X715" s="20">
        <f t="shared" si="13694"/>
        <v>10554</v>
      </c>
      <c r="Y715" s="21">
        <f t="shared" si="13694"/>
        <v>5763</v>
      </c>
      <c r="Z715" s="20">
        <f t="shared" si="13694"/>
        <v>30570</v>
      </c>
      <c r="AA715" s="21">
        <f t="shared" si="13694"/>
        <v>31664</v>
      </c>
      <c r="AB715" s="160">
        <f t="shared" ref="AB715:AC715" si="13695">SUM(AB691:AB714)</f>
        <v>198540</v>
      </c>
      <c r="AC715" s="161">
        <f t="shared" si="13695"/>
        <v>197714</v>
      </c>
      <c r="BI715" s="229" t="s">
        <v>13</v>
      </c>
      <c r="BJ715" s="154">
        <f>SUM(BJ691:BJ714)</f>
        <v>1</v>
      </c>
      <c r="BK715" s="155">
        <f t="shared" ref="BK715:CK715" si="13696">SUM(BK691:BK714)</f>
        <v>1</v>
      </c>
      <c r="BL715" s="154">
        <f t="shared" si="13696"/>
        <v>1</v>
      </c>
      <c r="BM715" s="155">
        <f t="shared" si="13696"/>
        <v>1</v>
      </c>
      <c r="BN715" s="154">
        <f t="shared" si="13696"/>
        <v>1</v>
      </c>
      <c r="BO715" s="155">
        <f t="shared" si="13696"/>
        <v>1</v>
      </c>
      <c r="BP715" s="154">
        <f t="shared" si="13696"/>
        <v>1.0000000000000002</v>
      </c>
      <c r="BQ715" s="155">
        <f t="shared" si="13696"/>
        <v>1</v>
      </c>
      <c r="BR715" s="154">
        <f t="shared" si="13696"/>
        <v>1</v>
      </c>
      <c r="BS715" s="155">
        <f t="shared" si="13696"/>
        <v>0.99999999999999978</v>
      </c>
      <c r="BT715" s="154">
        <f t="shared" si="13696"/>
        <v>0.99999999999999989</v>
      </c>
      <c r="BU715" s="155">
        <f t="shared" si="13696"/>
        <v>1</v>
      </c>
      <c r="BV715" s="154">
        <f t="shared" si="13696"/>
        <v>0.99999999999999978</v>
      </c>
      <c r="BW715" s="155">
        <f t="shared" si="13696"/>
        <v>1</v>
      </c>
      <c r="BX715" s="154">
        <f t="shared" si="13696"/>
        <v>1</v>
      </c>
      <c r="BY715" s="155">
        <f t="shared" si="13696"/>
        <v>0.99999999999999978</v>
      </c>
      <c r="BZ715" s="154">
        <f t="shared" si="13696"/>
        <v>0.99999999999999989</v>
      </c>
      <c r="CA715" s="155">
        <f t="shared" si="13696"/>
        <v>1</v>
      </c>
      <c r="CB715" s="154">
        <f t="shared" si="13696"/>
        <v>0.99999999999999989</v>
      </c>
      <c r="CC715" s="155">
        <f t="shared" si="13696"/>
        <v>1.0000000000000002</v>
      </c>
      <c r="CD715" s="154">
        <f t="shared" si="13696"/>
        <v>1</v>
      </c>
      <c r="CE715" s="155">
        <f t="shared" si="13696"/>
        <v>1</v>
      </c>
      <c r="CF715" s="154">
        <f t="shared" si="13696"/>
        <v>1</v>
      </c>
      <c r="CG715" s="155">
        <f t="shared" si="13696"/>
        <v>1</v>
      </c>
      <c r="CH715" s="154">
        <f t="shared" si="13696"/>
        <v>1</v>
      </c>
      <c r="CI715" s="155">
        <f t="shared" si="13696"/>
        <v>1</v>
      </c>
      <c r="CJ715" s="154">
        <f t="shared" si="13696"/>
        <v>0.99999999999999989</v>
      </c>
      <c r="CK715" s="155">
        <f t="shared" si="13696"/>
        <v>1.0000000000000002</v>
      </c>
    </row>
    <row r="716" spans="1:89" ht="13.5" thickTop="1" x14ac:dyDescent="0.2">
      <c r="A716" s="173"/>
    </row>
    <row r="718" spans="1:89" x14ac:dyDescent="0.2">
      <c r="A718" s="303">
        <f>+A687+1</f>
        <v>44858</v>
      </c>
      <c r="B718" s="303"/>
      <c r="C718" s="303"/>
      <c r="D718" s="303"/>
      <c r="BI718" s="308">
        <f>+BI656+2</f>
        <v>44858</v>
      </c>
      <c r="BJ718" s="308"/>
      <c r="BK718" s="308"/>
      <c r="BL718" s="308"/>
    </row>
    <row r="719" spans="1:89" ht="13.5" thickBot="1" x14ac:dyDescent="0.25">
      <c r="AE719" s="232" t="s">
        <v>84</v>
      </c>
    </row>
    <row r="720" spans="1:89" ht="14.25" thickTop="1" thickBot="1" x14ac:dyDescent="0.25">
      <c r="A720" s="299" t="s">
        <v>0</v>
      </c>
      <c r="B720" s="301" t="s">
        <v>1</v>
      </c>
      <c r="C720" s="302"/>
      <c r="D720" s="301" t="s">
        <v>2</v>
      </c>
      <c r="E720" s="302"/>
      <c r="F720" s="301" t="s">
        <v>3</v>
      </c>
      <c r="G720" s="302"/>
      <c r="H720" s="301" t="s">
        <v>4</v>
      </c>
      <c r="I720" s="302"/>
      <c r="J720" s="301" t="s">
        <v>5</v>
      </c>
      <c r="K720" s="302"/>
      <c r="L720" s="301" t="s">
        <v>6</v>
      </c>
      <c r="M720" s="302"/>
      <c r="N720" s="301" t="s">
        <v>7</v>
      </c>
      <c r="O720" s="302"/>
      <c r="P720" s="301" t="s">
        <v>8</v>
      </c>
      <c r="Q720" s="302"/>
      <c r="R720" s="301" t="s">
        <v>9</v>
      </c>
      <c r="S720" s="302"/>
      <c r="T720" s="301" t="s">
        <v>10</v>
      </c>
      <c r="U720" s="302"/>
      <c r="V720" s="301" t="s">
        <v>11</v>
      </c>
      <c r="W720" s="302"/>
      <c r="X720" s="301" t="s">
        <v>12</v>
      </c>
      <c r="Y720" s="302"/>
      <c r="Z720" s="304" t="s">
        <v>40</v>
      </c>
      <c r="AA720" s="305"/>
      <c r="AB720" s="306" t="s">
        <v>41</v>
      </c>
      <c r="AC720" s="307"/>
      <c r="AE720" s="299" t="s">
        <v>0</v>
      </c>
      <c r="AF720" s="301" t="s">
        <v>1</v>
      </c>
      <c r="AG720" s="302"/>
      <c r="AH720" s="301" t="s">
        <v>2</v>
      </c>
      <c r="AI720" s="302"/>
      <c r="AJ720" s="301" t="s">
        <v>3</v>
      </c>
      <c r="AK720" s="302"/>
      <c r="AL720" s="301" t="s">
        <v>4</v>
      </c>
      <c r="AM720" s="302"/>
      <c r="AN720" s="301" t="s">
        <v>5</v>
      </c>
      <c r="AO720" s="302"/>
      <c r="AP720" s="301" t="s">
        <v>6</v>
      </c>
      <c r="AQ720" s="302"/>
      <c r="AR720" s="301" t="s">
        <v>7</v>
      </c>
      <c r="AS720" s="302"/>
      <c r="AT720" s="301" t="s">
        <v>8</v>
      </c>
      <c r="AU720" s="302"/>
      <c r="AV720" s="301" t="s">
        <v>9</v>
      </c>
      <c r="AW720" s="302"/>
      <c r="AX720" s="301" t="s">
        <v>10</v>
      </c>
      <c r="AY720" s="302"/>
      <c r="AZ720" s="301" t="s">
        <v>11</v>
      </c>
      <c r="BA720" s="302"/>
      <c r="BB720" s="301" t="s">
        <v>12</v>
      </c>
      <c r="BC720" s="302"/>
      <c r="BD720" s="304" t="s">
        <v>40</v>
      </c>
      <c r="BE720" s="305"/>
      <c r="BF720" s="306" t="s">
        <v>41</v>
      </c>
      <c r="BG720" s="307"/>
      <c r="BI720" s="299" t="s">
        <v>0</v>
      </c>
      <c r="BJ720" s="301" t="s">
        <v>1</v>
      </c>
      <c r="BK720" s="302"/>
      <c r="BL720" s="301" t="s">
        <v>2</v>
      </c>
      <c r="BM720" s="302"/>
      <c r="BN720" s="301" t="s">
        <v>3</v>
      </c>
      <c r="BO720" s="302"/>
      <c r="BP720" s="301" t="s">
        <v>4</v>
      </c>
      <c r="BQ720" s="302"/>
      <c r="BR720" s="301" t="s">
        <v>5</v>
      </c>
      <c r="BS720" s="302"/>
      <c r="BT720" s="301" t="s">
        <v>6</v>
      </c>
      <c r="BU720" s="302"/>
      <c r="BV720" s="301" t="s">
        <v>7</v>
      </c>
      <c r="BW720" s="302"/>
      <c r="BX720" s="301" t="s">
        <v>8</v>
      </c>
      <c r="BY720" s="302"/>
      <c r="BZ720" s="301" t="s">
        <v>9</v>
      </c>
      <c r="CA720" s="302"/>
      <c r="CB720" s="301" t="s">
        <v>10</v>
      </c>
      <c r="CC720" s="302"/>
      <c r="CD720" s="301" t="s">
        <v>11</v>
      </c>
      <c r="CE720" s="302"/>
      <c r="CF720" s="301" t="s">
        <v>12</v>
      </c>
      <c r="CG720" s="302"/>
      <c r="CH720" s="304" t="s">
        <v>40</v>
      </c>
      <c r="CI720" s="305"/>
      <c r="CJ720" s="301" t="s">
        <v>41</v>
      </c>
      <c r="CK720" s="302"/>
    </row>
    <row r="721" spans="1:89" ht="15" thickTop="1" thickBot="1" x14ac:dyDescent="0.3">
      <c r="A721" s="300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0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0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3391</v>
      </c>
      <c r="AG722" s="172">
        <f t="shared" ref="AG722:AV724" si="13697">SUMIF($A$9:$A$32,$AE722,C$722:C$745)</f>
        <v>1053</v>
      </c>
      <c r="AH722" s="126">
        <f t="shared" si="13697"/>
        <v>1429</v>
      </c>
      <c r="AI722" s="166">
        <f t="shared" si="13697"/>
        <v>1018</v>
      </c>
      <c r="AJ722" s="125">
        <f t="shared" si="13697"/>
        <v>3345</v>
      </c>
      <c r="AK722" s="127">
        <f t="shared" si="13697"/>
        <v>1132</v>
      </c>
      <c r="AL722" s="126">
        <f t="shared" si="13697"/>
        <v>3838</v>
      </c>
      <c r="AM722" s="166">
        <f t="shared" si="13697"/>
        <v>2127</v>
      </c>
      <c r="AN722" s="125">
        <f t="shared" si="13697"/>
        <v>296</v>
      </c>
      <c r="AO722" s="127">
        <f t="shared" si="13697"/>
        <v>1017</v>
      </c>
      <c r="AP722" s="126">
        <f t="shared" si="13697"/>
        <v>912</v>
      </c>
      <c r="AQ722" s="125">
        <f t="shared" si="13697"/>
        <v>3319</v>
      </c>
      <c r="AR722" s="165">
        <f t="shared" si="13697"/>
        <v>2597</v>
      </c>
      <c r="AS722" s="167">
        <f t="shared" si="13697"/>
        <v>4296</v>
      </c>
      <c r="AT722" s="125">
        <f t="shared" si="13697"/>
        <v>2007</v>
      </c>
      <c r="AU722" s="127">
        <f t="shared" si="13697"/>
        <v>2065</v>
      </c>
      <c r="AV722" s="126">
        <f t="shared" si="13697"/>
        <v>2504</v>
      </c>
      <c r="AW722" s="166">
        <f t="shared" ref="AW722:BE724" si="13698">SUMIF($A$9:$A$32,$AE722,S$722:S$745)</f>
        <v>1786</v>
      </c>
      <c r="AX722" s="125">
        <f t="shared" si="13698"/>
        <v>255</v>
      </c>
      <c r="AY722" s="127">
        <f t="shared" si="13698"/>
        <v>1503</v>
      </c>
      <c r="AZ722" s="126">
        <f t="shared" si="13698"/>
        <v>816</v>
      </c>
      <c r="BA722" s="166">
        <f t="shared" si="13698"/>
        <v>2952</v>
      </c>
      <c r="BB722" s="125">
        <f t="shared" si="13698"/>
        <v>2051</v>
      </c>
      <c r="BC722" s="127">
        <f t="shared" si="13698"/>
        <v>1817</v>
      </c>
      <c r="BD722" s="170">
        <f t="shared" si="13698"/>
        <v>3969</v>
      </c>
      <c r="BE722" s="171">
        <f t="shared" si="13698"/>
        <v>2396</v>
      </c>
      <c r="BF722" s="156">
        <f>AF722+AH722+AJ722+AL722+AN722+AP722+AR722+AT722+AV722+AX722+AZ722+BB722+BD722</f>
        <v>27410</v>
      </c>
      <c r="BG722" s="157">
        <f>AG722+AI722+AK722+AM722+AO722+AQ722+AS722+AU722+AW722+AY722+BA722+BC722+BE722</f>
        <v>26481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2">
      <c r="A723" s="136" t="s">
        <v>17</v>
      </c>
      <c r="B723" s="175">
        <v>537</v>
      </c>
      <c r="C723" s="176">
        <v>0</v>
      </c>
      <c r="D723" s="177">
        <v>445</v>
      </c>
      <c r="E723" s="178">
        <v>6</v>
      </c>
      <c r="F723" s="175">
        <v>1189</v>
      </c>
      <c r="G723" s="179">
        <v>7</v>
      </c>
      <c r="H723" s="177">
        <v>794</v>
      </c>
      <c r="I723" s="178">
        <v>50</v>
      </c>
      <c r="J723" s="175">
        <v>14</v>
      </c>
      <c r="K723" s="179">
        <v>43</v>
      </c>
      <c r="L723" s="177">
        <v>69</v>
      </c>
      <c r="M723" s="175">
        <v>98</v>
      </c>
      <c r="N723" s="180">
        <v>396</v>
      </c>
      <c r="O723" s="181">
        <v>301</v>
      </c>
      <c r="P723" s="175">
        <v>84</v>
      </c>
      <c r="Q723" s="179">
        <v>104</v>
      </c>
      <c r="R723" s="177">
        <v>32</v>
      </c>
      <c r="S723" s="178">
        <v>131</v>
      </c>
      <c r="T723" s="175">
        <v>3</v>
      </c>
      <c r="U723" s="179">
        <v>31</v>
      </c>
      <c r="V723" s="177">
        <v>6</v>
      </c>
      <c r="W723" s="178">
        <v>0</v>
      </c>
      <c r="X723" s="175">
        <v>2</v>
      </c>
      <c r="Y723" s="179">
        <v>0</v>
      </c>
      <c r="Z723" s="177">
        <v>0</v>
      </c>
      <c r="AA723" s="175">
        <v>0</v>
      </c>
      <c r="AB723" s="156">
        <f t="shared" ref="AB723:AB742" si="13726">B723+D723+F723+H723+J723+L723+N723+P723+R723+T723+V723+X723+Z723</f>
        <v>3571</v>
      </c>
      <c r="AC723" s="157">
        <f t="shared" ref="AC723:AC742" si="13727">C723+E723+G723+I723+K723+M723+O723+Q723+S723+U723+W723+Y723+AA723</f>
        <v>771</v>
      </c>
      <c r="AE723" s="237" t="str">
        <f>$AE$10</f>
        <v>08:00 - 08:59</v>
      </c>
      <c r="AF723" s="125">
        <f>SUMIF($A$9:$A$32,$AE723,B$722:B$745)</f>
        <v>2851</v>
      </c>
      <c r="AG723" s="176">
        <f t="shared" si="13697"/>
        <v>867</v>
      </c>
      <c r="AH723" s="177">
        <f t="shared" si="13697"/>
        <v>1369</v>
      </c>
      <c r="AI723" s="178">
        <f t="shared" si="13697"/>
        <v>813</v>
      </c>
      <c r="AJ723" s="238">
        <f t="shared" si="13697"/>
        <v>3028</v>
      </c>
      <c r="AK723" s="179">
        <f t="shared" si="13697"/>
        <v>920</v>
      </c>
      <c r="AL723" s="177">
        <f t="shared" si="13697"/>
        <v>3459</v>
      </c>
      <c r="AM723" s="178">
        <f t="shared" si="13697"/>
        <v>2001</v>
      </c>
      <c r="AN723" s="238">
        <f t="shared" si="13697"/>
        <v>195</v>
      </c>
      <c r="AO723" s="179">
        <f t="shared" si="13697"/>
        <v>936</v>
      </c>
      <c r="AP723" s="177">
        <f t="shared" si="13697"/>
        <v>797</v>
      </c>
      <c r="AQ723" s="238">
        <f t="shared" si="13697"/>
        <v>3259</v>
      </c>
      <c r="AR723" s="180">
        <f t="shared" si="13697"/>
        <v>2121</v>
      </c>
      <c r="AS723" s="181">
        <f t="shared" si="13697"/>
        <v>4370</v>
      </c>
      <c r="AT723" s="238">
        <f t="shared" si="13697"/>
        <v>1648</v>
      </c>
      <c r="AU723" s="179">
        <f t="shared" si="13697"/>
        <v>1942</v>
      </c>
      <c r="AV723" s="177">
        <f t="shared" si="13697"/>
        <v>2039</v>
      </c>
      <c r="AW723" s="178">
        <f t="shared" si="13698"/>
        <v>1694</v>
      </c>
      <c r="AX723" s="238">
        <f t="shared" si="13698"/>
        <v>196</v>
      </c>
      <c r="AY723" s="179">
        <f t="shared" si="13698"/>
        <v>1289</v>
      </c>
      <c r="AZ723" s="177">
        <f t="shared" si="13698"/>
        <v>677</v>
      </c>
      <c r="BA723" s="178">
        <f t="shared" si="13698"/>
        <v>2732</v>
      </c>
      <c r="BB723" s="238">
        <f t="shared" si="13698"/>
        <v>1535</v>
      </c>
      <c r="BC723" s="179">
        <f t="shared" si="13698"/>
        <v>1776</v>
      </c>
      <c r="BD723" s="177">
        <f t="shared" si="13698"/>
        <v>3360</v>
      </c>
      <c r="BE723" s="238">
        <f t="shared" si="13698"/>
        <v>2362</v>
      </c>
      <c r="BF723" s="158">
        <f>SUM(AF723,AH723,AJ723,AL723,AN723,AP723,AR723,AT723,AV723,AX723,AZ723,BB723,BD723)</f>
        <v>23275</v>
      </c>
      <c r="BG723" s="159">
        <f>SUM(AG723,AI723,AK723,AM723,AO723,AQ723,AS723,AU723,AW723,AY723,BA723,BC723,BE723)</f>
        <v>24961</v>
      </c>
      <c r="BI723" s="136" t="s">
        <v>17</v>
      </c>
      <c r="BJ723" s="128">
        <f>B723/B746</f>
        <v>1.882427174255968E-2</v>
      </c>
      <c r="BK723" s="129">
        <f t="shared" ref="BK723" si="13728">C723/C746</f>
        <v>0</v>
      </c>
      <c r="BL723" s="130">
        <f t="shared" ref="BL723" si="13729">D723/D746</f>
        <v>3.1569239500567538E-2</v>
      </c>
      <c r="BM723" s="131">
        <f t="shared" ref="BM723" si="13730">E723/E746</f>
        <v>4.8935649620748714E-4</v>
      </c>
      <c r="BN723" s="128">
        <f t="shared" ref="BN723" si="13731">F723/F746</f>
        <v>3.9383901954289501E-2</v>
      </c>
      <c r="BO723" s="129">
        <f t="shared" ref="BO723" si="13732">G723/G746</f>
        <v>3.2032215256486526E-4</v>
      </c>
      <c r="BP723" s="130">
        <f t="shared" ref="BP723" si="13733">H723/H746</f>
        <v>1.9232632496851081E-2</v>
      </c>
      <c r="BQ723" s="131">
        <f t="shared" ref="BQ723" si="13734">I723/I746</f>
        <v>1.2192742879438159E-3</v>
      </c>
      <c r="BR723" s="128">
        <f t="shared" ref="BR723" si="13735">J723/J746</f>
        <v>2.3773136355917813E-3</v>
      </c>
      <c r="BS723" s="129">
        <f t="shared" ref="BS723" si="13736">K723/K746</f>
        <v>6.1578118287269083E-3</v>
      </c>
      <c r="BT723" s="130">
        <f t="shared" ref="BT723" si="13737">L723/L746</f>
        <v>3.1649924315398374E-3</v>
      </c>
      <c r="BU723" s="128">
        <f t="shared" ref="BU723" si="13738">M723/M746</f>
        <v>4.1360682029205707E-3</v>
      </c>
      <c r="BV723" s="132">
        <f t="shared" ref="BV723" si="13739">N723/N746</f>
        <v>9.8419325976737242E-3</v>
      </c>
      <c r="BW723" s="133">
        <f t="shared" ref="BW723" si="13740">O723/O746</f>
        <v>6.848224239528587E-3</v>
      </c>
      <c r="BX723" s="128">
        <f t="shared" ref="BX723" si="13741">P723/P746</f>
        <v>3.8378946406542698E-3</v>
      </c>
      <c r="BY723" s="129">
        <f t="shared" ref="BY723" si="13742">Q723/Q746</f>
        <v>4.3531036792097445E-3</v>
      </c>
      <c r="BZ723" s="130">
        <f t="shared" ref="BZ723" si="13743">R723/R746</f>
        <v>1.303249979636719E-3</v>
      </c>
      <c r="CA723" s="131">
        <f t="shared" ref="CA723" si="13744">S723/S746</f>
        <v>4.8762330169365344E-3</v>
      </c>
      <c r="CB723" s="128">
        <f t="shared" ref="CB723" si="13745">T723/T746</f>
        <v>4.5228403437358661E-4</v>
      </c>
      <c r="CC723" s="129">
        <f t="shared" ref="CC723" si="13746">U723/U746</f>
        <v>3.6113699906803356E-3</v>
      </c>
      <c r="CD723" s="130">
        <f t="shared" ref="CD723" si="13747">V723/V746</f>
        <v>2.6633522727272725E-4</v>
      </c>
      <c r="CE723" s="131">
        <f t="shared" ref="CE723" si="13748">W723/W746</f>
        <v>0</v>
      </c>
      <c r="CF723" s="128">
        <f t="shared" ref="CF723" si="13749">X723/X746</f>
        <v>8.9035302497440241E-5</v>
      </c>
      <c r="CG723" s="129">
        <f t="shared" ref="CG723" si="13750">Y723/Y746</f>
        <v>0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1.108909784242364E-2</v>
      </c>
      <c r="CK723" s="135">
        <f t="shared" ref="CK723" si="13754">AC723/AC746</f>
        <v>2.4010837576493669E-3</v>
      </c>
    </row>
    <row r="724" spans="1:89" ht="13.5" thickBot="1" x14ac:dyDescent="0.25">
      <c r="A724" s="145" t="s">
        <v>18</v>
      </c>
      <c r="B724" s="182">
        <v>2169</v>
      </c>
      <c r="C724" s="183">
        <v>228</v>
      </c>
      <c r="D724" s="184">
        <v>1180</v>
      </c>
      <c r="E724" s="185">
        <v>231</v>
      </c>
      <c r="F724" s="182">
        <v>3269</v>
      </c>
      <c r="G724" s="186">
        <v>332</v>
      </c>
      <c r="H724" s="184">
        <v>2683</v>
      </c>
      <c r="I724" s="185">
        <v>756</v>
      </c>
      <c r="J724" s="182">
        <v>101</v>
      </c>
      <c r="K724" s="186">
        <v>398</v>
      </c>
      <c r="L724" s="184">
        <v>393</v>
      </c>
      <c r="M724" s="182">
        <v>1222</v>
      </c>
      <c r="N724" s="187">
        <v>1799</v>
      </c>
      <c r="O724" s="188">
        <v>2694</v>
      </c>
      <c r="P724" s="182">
        <v>692</v>
      </c>
      <c r="Q724" s="186">
        <v>1183</v>
      </c>
      <c r="R724" s="184">
        <v>1044</v>
      </c>
      <c r="S724" s="185">
        <v>1330</v>
      </c>
      <c r="T724" s="182">
        <v>88</v>
      </c>
      <c r="U724" s="186">
        <v>579</v>
      </c>
      <c r="V724" s="184">
        <v>432</v>
      </c>
      <c r="W724" s="185">
        <v>1767</v>
      </c>
      <c r="X724" s="182">
        <v>1100</v>
      </c>
      <c r="Y724" s="186">
        <v>951</v>
      </c>
      <c r="Z724" s="184">
        <v>2320</v>
      </c>
      <c r="AA724" s="182">
        <v>1640</v>
      </c>
      <c r="AB724" s="156">
        <f t="shared" si="13726"/>
        <v>17270</v>
      </c>
      <c r="AC724" s="157">
        <f t="shared" si="13727"/>
        <v>13311</v>
      </c>
      <c r="AE724" s="235">
        <f>$AE$11</f>
        <v>0</v>
      </c>
      <c r="AF724" s="125">
        <f>SUMIF($A$9:$A$32,$AE724,B$722:B$745)</f>
        <v>0</v>
      </c>
      <c r="AG724" s="183">
        <f t="shared" si="13697"/>
        <v>0</v>
      </c>
      <c r="AH724" s="184">
        <f t="shared" si="13697"/>
        <v>0</v>
      </c>
      <c r="AI724" s="185">
        <f t="shared" si="13697"/>
        <v>0</v>
      </c>
      <c r="AJ724" s="182">
        <f t="shared" si="13697"/>
        <v>0</v>
      </c>
      <c r="AK724" s="186">
        <f t="shared" si="13697"/>
        <v>0</v>
      </c>
      <c r="AL724" s="184">
        <f t="shared" si="13697"/>
        <v>0</v>
      </c>
      <c r="AM724" s="185">
        <f t="shared" si="13697"/>
        <v>0</v>
      </c>
      <c r="AN724" s="182">
        <f t="shared" si="13697"/>
        <v>0</v>
      </c>
      <c r="AO724" s="186">
        <f t="shared" si="13697"/>
        <v>0</v>
      </c>
      <c r="AP724" s="184">
        <f t="shared" si="13697"/>
        <v>0</v>
      </c>
      <c r="AQ724" s="182">
        <f t="shared" si="13697"/>
        <v>0</v>
      </c>
      <c r="AR724" s="187">
        <f t="shared" si="13697"/>
        <v>0</v>
      </c>
      <c r="AS724" s="188">
        <f t="shared" si="13697"/>
        <v>0</v>
      </c>
      <c r="AT724" s="182">
        <f t="shared" si="13697"/>
        <v>0</v>
      </c>
      <c r="AU724" s="186">
        <f t="shared" si="13697"/>
        <v>0</v>
      </c>
      <c r="AV724" s="184">
        <f t="shared" si="13697"/>
        <v>0</v>
      </c>
      <c r="AW724" s="185">
        <f t="shared" si="13698"/>
        <v>0</v>
      </c>
      <c r="AX724" s="182">
        <f t="shared" si="13698"/>
        <v>0</v>
      </c>
      <c r="AY724" s="186">
        <f t="shared" si="13698"/>
        <v>0</v>
      </c>
      <c r="AZ724" s="184">
        <f t="shared" si="13698"/>
        <v>0</v>
      </c>
      <c r="BA724" s="185">
        <f t="shared" si="13698"/>
        <v>0</v>
      </c>
      <c r="BB724" s="182">
        <f t="shared" si="13698"/>
        <v>0</v>
      </c>
      <c r="BC724" s="186">
        <f t="shared" si="13698"/>
        <v>0</v>
      </c>
      <c r="BD724" s="184">
        <f t="shared" si="13698"/>
        <v>0</v>
      </c>
      <c r="BE724" s="182">
        <f t="shared" si="13698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7.6033231675255025E-2</v>
      </c>
      <c r="BK724" s="129">
        <f t="shared" ref="BK724" si="13755">C724/C746</f>
        <v>9.1232843823776562E-3</v>
      </c>
      <c r="BL724" s="130">
        <f t="shared" ref="BL724" si="13756">D724/D746</f>
        <v>8.37116912599319E-2</v>
      </c>
      <c r="BM724" s="131">
        <f t="shared" ref="BM724" si="13757">E724/E746</f>
        <v>1.8840225103988254E-2</v>
      </c>
      <c r="BN724" s="128">
        <f t="shared" ref="BN724" si="13758">F724/F746</f>
        <v>0.10828088771116264</v>
      </c>
      <c r="BO724" s="129">
        <f t="shared" ref="BO724" si="13759">G724/G746</f>
        <v>1.5192422093076466E-2</v>
      </c>
      <c r="BP724" s="130">
        <f t="shared" ref="BP724" si="13760">H724/H746</f>
        <v>6.4988857668830544E-2</v>
      </c>
      <c r="BQ724" s="131">
        <f t="shared" ref="BQ724" si="13761">I724/I746</f>
        <v>1.8435427233710496E-2</v>
      </c>
      <c r="BR724" s="128">
        <f t="shared" ref="BR724" si="13762">J724/J746</f>
        <v>1.7150619799626423E-2</v>
      </c>
      <c r="BS724" s="129">
        <f t="shared" ref="BS724" si="13763">K724/K746</f>
        <v>5.6995560647286267E-2</v>
      </c>
      <c r="BT724" s="130">
        <f t="shared" ref="BT724" si="13764">L724/L746</f>
        <v>1.8026696023118207E-2</v>
      </c>
      <c r="BU724" s="128">
        <f t="shared" ref="BU724" si="13765">M724/M746</f>
        <v>5.1574238203764666E-2</v>
      </c>
      <c r="BV724" s="132">
        <f t="shared" ref="BV724" si="13766">N724/N746</f>
        <v>4.4711203897007654E-2</v>
      </c>
      <c r="BW724" s="133">
        <f t="shared" ref="BW724" si="13767">O724/O746</f>
        <v>6.1292744522558187E-2</v>
      </c>
      <c r="BX724" s="128">
        <f t="shared" ref="BX724" si="13768">P724/P746</f>
        <v>3.1616941563485171E-2</v>
      </c>
      <c r="BY724" s="129">
        <f t="shared" ref="BY724" si="13769">Q724/Q746</f>
        <v>4.9516554351010843E-2</v>
      </c>
      <c r="BZ724" s="130">
        <f t="shared" ref="BZ724" si="13770">R724/R746</f>
        <v>4.251853058564796E-2</v>
      </c>
      <c r="CA724" s="131">
        <f t="shared" ref="CA724" si="13771">S724/S746</f>
        <v>4.9506793225386189E-2</v>
      </c>
      <c r="CB724" s="128">
        <f t="shared" ref="CB724" si="13772">T724/T746</f>
        <v>1.3266998341625208E-2</v>
      </c>
      <c r="CC724" s="129">
        <f t="shared" ref="CC724" si="13773">U724/U746</f>
        <v>6.7451071761416584E-2</v>
      </c>
      <c r="CD724" s="130">
        <f t="shared" ref="CD724" si="13774">V724/V746</f>
        <v>1.9176136363636364E-2</v>
      </c>
      <c r="CE724" s="131">
        <f t="shared" ref="CE724" si="13775">W724/W746</f>
        <v>6.0746699669967E-2</v>
      </c>
      <c r="CF724" s="128">
        <f t="shared" ref="CF724" si="13776">X724/X746</f>
        <v>4.8969416373592131E-2</v>
      </c>
      <c r="CG724" s="129">
        <f t="shared" ref="CG724" si="13777">Y724/Y746</f>
        <v>6.5744901486346347E-2</v>
      </c>
      <c r="CH724" s="130">
        <f t="shared" ref="CH724" si="13778">Z724/Z746</f>
        <v>5.5317119694802096E-2</v>
      </c>
      <c r="CI724" s="128">
        <f t="shared" ref="CI724" si="13779">AA724/AA746</f>
        <v>3.772803607168327E-2</v>
      </c>
      <c r="CJ724" s="134">
        <f t="shared" ref="CJ724" si="13780">AB724/AB746</f>
        <v>5.3628876992062799E-2</v>
      </c>
      <c r="CK724" s="135">
        <f t="shared" ref="CK724" si="13781">AC724/AC746</f>
        <v>4.1453730088288877E-2</v>
      </c>
    </row>
    <row r="725" spans="1:89" ht="14.25" thickTop="1" thickBot="1" x14ac:dyDescent="0.25">
      <c r="A725" s="136" t="s">
        <v>19</v>
      </c>
      <c r="B725" s="175">
        <v>2959</v>
      </c>
      <c r="C725" s="176">
        <v>862</v>
      </c>
      <c r="D725" s="177">
        <v>1369</v>
      </c>
      <c r="E725" s="178">
        <v>823</v>
      </c>
      <c r="F725" s="175">
        <v>3164</v>
      </c>
      <c r="G725" s="179">
        <v>985</v>
      </c>
      <c r="H725" s="177">
        <v>3644</v>
      </c>
      <c r="I725" s="178">
        <v>1697</v>
      </c>
      <c r="J725" s="175">
        <v>218</v>
      </c>
      <c r="K725" s="179">
        <v>750</v>
      </c>
      <c r="L725" s="177">
        <v>711</v>
      </c>
      <c r="M725" s="175">
        <v>2283</v>
      </c>
      <c r="N725" s="180">
        <v>2561</v>
      </c>
      <c r="O725" s="181">
        <v>3597</v>
      </c>
      <c r="P725" s="175">
        <v>1541</v>
      </c>
      <c r="Q725" s="179">
        <v>1751</v>
      </c>
      <c r="R725" s="177">
        <v>2073</v>
      </c>
      <c r="S725" s="178">
        <v>1898</v>
      </c>
      <c r="T725" s="175">
        <v>189</v>
      </c>
      <c r="U725" s="179">
        <v>1239</v>
      </c>
      <c r="V725" s="177">
        <v>736</v>
      </c>
      <c r="W725" s="178">
        <v>2883</v>
      </c>
      <c r="X725" s="175">
        <v>1932</v>
      </c>
      <c r="Y725" s="179">
        <v>1428</v>
      </c>
      <c r="Z725" s="177">
        <v>3098</v>
      </c>
      <c r="AA725" s="175">
        <v>2291</v>
      </c>
      <c r="AB725" s="156">
        <f t="shared" si="13726"/>
        <v>24195</v>
      </c>
      <c r="AC725" s="157">
        <f t="shared" si="13727"/>
        <v>22487</v>
      </c>
      <c r="AE725" s="229" t="s">
        <v>13</v>
      </c>
      <c r="AF725" s="20">
        <f t="shared" ref="AF725:BG725" si="13782">SUM(AF722:AF724)</f>
        <v>6242</v>
      </c>
      <c r="AG725" s="21">
        <f t="shared" si="13782"/>
        <v>1920</v>
      </c>
      <c r="AH725" s="20">
        <f t="shared" si="13782"/>
        <v>2798</v>
      </c>
      <c r="AI725" s="21">
        <f t="shared" si="13782"/>
        <v>1831</v>
      </c>
      <c r="AJ725" s="20">
        <f t="shared" si="13782"/>
        <v>6373</v>
      </c>
      <c r="AK725" s="21">
        <f t="shared" si="13782"/>
        <v>2052</v>
      </c>
      <c r="AL725" s="20">
        <f t="shared" si="13782"/>
        <v>7297</v>
      </c>
      <c r="AM725" s="21">
        <f t="shared" si="13782"/>
        <v>4128</v>
      </c>
      <c r="AN725" s="20">
        <f t="shared" si="13782"/>
        <v>491</v>
      </c>
      <c r="AO725" s="21">
        <f t="shared" si="13782"/>
        <v>1953</v>
      </c>
      <c r="AP725" s="20">
        <f t="shared" si="13782"/>
        <v>1709</v>
      </c>
      <c r="AQ725" s="21">
        <f t="shared" si="13782"/>
        <v>6578</v>
      </c>
      <c r="AR725" s="20">
        <f t="shared" si="13782"/>
        <v>4718</v>
      </c>
      <c r="AS725" s="21">
        <f t="shared" si="13782"/>
        <v>8666</v>
      </c>
      <c r="AT725" s="20">
        <f t="shared" si="13782"/>
        <v>3655</v>
      </c>
      <c r="AU725" s="21">
        <f t="shared" si="13782"/>
        <v>4007</v>
      </c>
      <c r="AV725" s="20">
        <f t="shared" si="13782"/>
        <v>4543</v>
      </c>
      <c r="AW725" s="21">
        <f t="shared" si="13782"/>
        <v>3480</v>
      </c>
      <c r="AX725" s="20">
        <f t="shared" si="13782"/>
        <v>451</v>
      </c>
      <c r="AY725" s="21">
        <f t="shared" si="13782"/>
        <v>2792</v>
      </c>
      <c r="AZ725" s="20">
        <f t="shared" si="13782"/>
        <v>1493</v>
      </c>
      <c r="BA725" s="21">
        <f t="shared" si="13782"/>
        <v>5684</v>
      </c>
      <c r="BB725" s="20">
        <f t="shared" si="13782"/>
        <v>3586</v>
      </c>
      <c r="BC725" s="21">
        <f t="shared" si="13782"/>
        <v>3593</v>
      </c>
      <c r="BD725" s="20">
        <f t="shared" si="13782"/>
        <v>7329</v>
      </c>
      <c r="BE725" s="21">
        <f t="shared" si="13782"/>
        <v>4758</v>
      </c>
      <c r="BF725" s="160">
        <f t="shared" si="13782"/>
        <v>50685</v>
      </c>
      <c r="BG725" s="161">
        <f t="shared" si="13782"/>
        <v>51442</v>
      </c>
      <c r="BI725" s="136" t="s">
        <v>19</v>
      </c>
      <c r="BJ725" s="128">
        <f>B725/B746</f>
        <v>0.10372629438777299</v>
      </c>
      <c r="BK725" s="129">
        <f t="shared" ref="BK725" si="13783">C725/C746</f>
        <v>3.4492417270217277E-2</v>
      </c>
      <c r="BL725" s="130">
        <f t="shared" ref="BL725" si="13784">D725/D746</f>
        <v>9.7119750283768444E-2</v>
      </c>
      <c r="BM725" s="131">
        <f t="shared" ref="BM725" si="13785">E725/E746</f>
        <v>6.7123399396460323E-2</v>
      </c>
      <c r="BN725" s="128">
        <f t="shared" ref="BN725" si="13786">F725/F746</f>
        <v>0.10480291487247433</v>
      </c>
      <c r="BO725" s="129">
        <f t="shared" ref="BO725" si="13787">G725/G746</f>
        <v>4.5073902896627466E-2</v>
      </c>
      <c r="BP725" s="130">
        <f t="shared" ref="BP725" si="13788">H725/H746</f>
        <v>8.8266640829377005E-2</v>
      </c>
      <c r="BQ725" s="131">
        <f t="shared" ref="BQ725" si="13789">I725/I746</f>
        <v>4.1382169332813107E-2</v>
      </c>
      <c r="BR725" s="128">
        <f t="shared" ref="BR725" si="13790">J725/J746</f>
        <v>3.7018169468500596E-2</v>
      </c>
      <c r="BS725" s="129">
        <f t="shared" ref="BS725" si="13791">K725/K746</f>
        <v>0.10740369468709723</v>
      </c>
      <c r="BT725" s="130">
        <f t="shared" ref="BT725" si="13792">L725/L746</f>
        <v>3.2613182881519195E-2</v>
      </c>
      <c r="BU725" s="128">
        <f t="shared" ref="BU725" si="13793">M725/M746</f>
        <v>9.6353507217016965E-2</v>
      </c>
      <c r="BV725" s="132">
        <f t="shared" ref="BV725" si="13794">N725/N746</f>
        <v>6.3649468137985887E-2</v>
      </c>
      <c r="BW725" s="133">
        <f t="shared" ref="BW725" si="13795">O725/O746</f>
        <v>8.1837417241143948E-2</v>
      </c>
      <c r="BX725" s="128">
        <f t="shared" ref="BX725" si="13796">P725/P746</f>
        <v>7.0407090967240835E-2</v>
      </c>
      <c r="BY725" s="129">
        <f t="shared" ref="BY725" si="13797">Q725/Q746</f>
        <v>7.3291197522079438E-2</v>
      </c>
      <c r="BZ725" s="130">
        <f t="shared" ref="BZ725" si="13798">R725/R746</f>
        <v>8.4426162743341207E-2</v>
      </c>
      <c r="CA725" s="131">
        <f t="shared" ref="CA725" si="13799">S725/S746</f>
        <v>7.0649544016378185E-2</v>
      </c>
      <c r="CB725" s="128">
        <f t="shared" ref="CB725" si="13800">T725/T746</f>
        <v>2.8493894165535955E-2</v>
      </c>
      <c r="CC725" s="129">
        <f t="shared" ref="CC725" si="13801">U725/U746</f>
        <v>0.14433830382106244</v>
      </c>
      <c r="CD725" s="130">
        <f t="shared" ref="CD725" si="13802">V725/V746</f>
        <v>3.2670454545454544E-2</v>
      </c>
      <c r="CE725" s="131">
        <f t="shared" ref="CE725" si="13803">W725/W746</f>
        <v>9.9113036303630359E-2</v>
      </c>
      <c r="CF725" s="128">
        <f t="shared" ref="CF725" si="13804">X725/X746</f>
        <v>8.6008102212527263E-2</v>
      </c>
      <c r="CG725" s="129">
        <f t="shared" ref="CG725" si="13805">Y725/Y746</f>
        <v>9.8721050812305561E-2</v>
      </c>
      <c r="CH725" s="130">
        <f t="shared" ref="CH725" si="13806">Z725/Z746</f>
        <v>7.3867429661421083E-2</v>
      </c>
      <c r="CI725" s="128">
        <f t="shared" ref="CI725" si="13807">AA725/AA746</f>
        <v>5.2704226000138028E-2</v>
      </c>
      <c r="CJ725" s="134">
        <f t="shared" ref="CJ725" si="13808">AB725/AB746</f>
        <v>7.5133218229470736E-2</v>
      </c>
      <c r="CK725" s="135">
        <f t="shared" ref="CK725" si="13809">AC725/AC746</f>
        <v>7.0030052475047108E-2</v>
      </c>
    </row>
    <row r="726" spans="1:89" ht="13.5" thickTop="1" x14ac:dyDescent="0.2">
      <c r="A726" s="145" t="s">
        <v>20</v>
      </c>
      <c r="B726" s="182">
        <v>3391</v>
      </c>
      <c r="C726" s="183">
        <v>1053</v>
      </c>
      <c r="D726" s="184">
        <v>1429</v>
      </c>
      <c r="E726" s="185">
        <v>1018</v>
      </c>
      <c r="F726" s="182">
        <v>3345</v>
      </c>
      <c r="G726" s="186">
        <v>1132</v>
      </c>
      <c r="H726" s="184">
        <v>3838</v>
      </c>
      <c r="I726" s="185">
        <v>2127</v>
      </c>
      <c r="J726" s="182">
        <v>296</v>
      </c>
      <c r="K726" s="186">
        <v>1017</v>
      </c>
      <c r="L726" s="184">
        <v>912</v>
      </c>
      <c r="M726" s="182">
        <v>3319</v>
      </c>
      <c r="N726" s="187">
        <v>2597</v>
      </c>
      <c r="O726" s="188">
        <v>4296</v>
      </c>
      <c r="P726" s="182">
        <v>2007</v>
      </c>
      <c r="Q726" s="186">
        <v>2065</v>
      </c>
      <c r="R726" s="184">
        <v>2504</v>
      </c>
      <c r="S726" s="185">
        <v>1786</v>
      </c>
      <c r="T726" s="182">
        <v>255</v>
      </c>
      <c r="U726" s="186">
        <v>1503</v>
      </c>
      <c r="V726" s="184">
        <v>816</v>
      </c>
      <c r="W726" s="185">
        <v>2952</v>
      </c>
      <c r="X726" s="182">
        <v>2051</v>
      </c>
      <c r="Y726" s="186">
        <v>1817</v>
      </c>
      <c r="Z726" s="184">
        <v>3969</v>
      </c>
      <c r="AA726" s="182">
        <v>2396</v>
      </c>
      <c r="AB726" s="156">
        <f t="shared" si="13726"/>
        <v>27410</v>
      </c>
      <c r="AC726" s="157">
        <f t="shared" si="13727"/>
        <v>26481</v>
      </c>
      <c r="BI726" s="145" t="s">
        <v>20</v>
      </c>
      <c r="BJ726" s="128">
        <f>B726/B746</f>
        <v>0.11886984260525117</v>
      </c>
      <c r="BK726" s="129">
        <f t="shared" ref="BK726" si="13810">C726/C746</f>
        <v>4.2135168660717856E-2</v>
      </c>
      <c r="BL726" s="130">
        <f t="shared" ref="BL726" si="13811">D726/D746</f>
        <v>0.10137627695800228</v>
      </c>
      <c r="BM726" s="131">
        <f t="shared" ref="BM726" si="13812">E726/E746</f>
        <v>8.3027485523203659E-2</v>
      </c>
      <c r="BN726" s="128">
        <f t="shared" ref="BN726" si="13813">F726/F746</f>
        <v>0.11079827757535608</v>
      </c>
      <c r="BO726" s="129">
        <f t="shared" ref="BO726" si="13814">G726/G746</f>
        <v>5.1800668100489639E-2</v>
      </c>
      <c r="BP726" s="130">
        <f t="shared" ref="BP726" si="13815">H726/H746</f>
        <v>9.2965797887801571E-2</v>
      </c>
      <c r="BQ726" s="131">
        <f t="shared" ref="BQ726" si="13816">I726/I746</f>
        <v>5.1867928209129929E-2</v>
      </c>
      <c r="BR726" s="128">
        <f t="shared" ref="BR726" si="13817">J726/J746</f>
        <v>5.0263202581083376E-2</v>
      </c>
      <c r="BS726" s="129">
        <f t="shared" ref="BS726" si="13818">K726/K746</f>
        <v>0.14563940999570385</v>
      </c>
      <c r="BT726" s="130">
        <f t="shared" ref="BT726" si="13819">L726/L746</f>
        <v>4.1832943442961332E-2</v>
      </c>
      <c r="BU726" s="128">
        <f t="shared" ref="BU726" si="13820">M726/M746</f>
        <v>0.14007765679074871</v>
      </c>
      <c r="BV726" s="132">
        <f t="shared" ref="BV726" si="13821">N726/N746</f>
        <v>6.4544189283228956E-2</v>
      </c>
      <c r="BW726" s="133">
        <f t="shared" ref="BW726" si="13822">O726/O746</f>
        <v>9.774076854822196E-2</v>
      </c>
      <c r="BX726" s="128">
        <f t="shared" ref="BX726" si="13823">P726/P746</f>
        <v>9.1698268378489517E-2</v>
      </c>
      <c r="BY726" s="129">
        <f t="shared" ref="BY726" si="13824">Q726/Q746</f>
        <v>8.6434222092001176E-2</v>
      </c>
      <c r="BZ726" s="130">
        <f t="shared" ref="BZ726" si="13825">R726/R746</f>
        <v>0.10197931090657326</v>
      </c>
      <c r="CA726" s="131">
        <f t="shared" ref="CA726" si="13826">S726/S746</f>
        <v>6.6480550902661459E-2</v>
      </c>
      <c r="CB726" s="128">
        <f t="shared" ref="CB726" si="13827">T726/T746</f>
        <v>3.8444142921754861E-2</v>
      </c>
      <c r="CC726" s="129">
        <f t="shared" ref="CC726" si="13828">U726/U746</f>
        <v>0.17509319664492079</v>
      </c>
      <c r="CD726" s="130">
        <f t="shared" ref="CD726" si="13829">V726/V746</f>
        <v>3.6221590909090912E-2</v>
      </c>
      <c r="CE726" s="131">
        <f t="shared" ref="CE726" si="13830">W726/W746</f>
        <v>0.10148514851485149</v>
      </c>
      <c r="CF726" s="128">
        <f t="shared" ref="CF726" si="13831">X726/X746</f>
        <v>9.1305702711124967E-2</v>
      </c>
      <c r="CG726" s="129">
        <f t="shared" ref="CG726" si="13832">Y726/Y746</f>
        <v>0.12561354994815072</v>
      </c>
      <c r="CH726" s="130">
        <f t="shared" ref="CH726" si="13833">Z726/Z746</f>
        <v>9.4635193133047205E-2</v>
      </c>
      <c r="CI726" s="128">
        <f t="shared" ref="CI726" si="13834">AA726/AA746</f>
        <v>5.511974050472751E-2</v>
      </c>
      <c r="CJ726" s="134">
        <f t="shared" ref="CJ726" si="13835">AB726/AB746</f>
        <v>8.5116822139689713E-2</v>
      </c>
      <c r="CK726" s="135">
        <f t="shared" ref="CK726" si="13836">AC726/AC746</f>
        <v>8.2468351473816981E-2</v>
      </c>
    </row>
    <row r="727" spans="1:89" ht="13.5" thickBot="1" x14ac:dyDescent="0.25">
      <c r="A727" s="136" t="s">
        <v>21</v>
      </c>
      <c r="B727" s="175">
        <v>2851</v>
      </c>
      <c r="C727" s="176">
        <v>867</v>
      </c>
      <c r="D727" s="177">
        <v>1369</v>
      </c>
      <c r="E727" s="178">
        <v>813</v>
      </c>
      <c r="F727" s="175">
        <v>3028</v>
      </c>
      <c r="G727" s="179">
        <v>920</v>
      </c>
      <c r="H727" s="177">
        <v>3459</v>
      </c>
      <c r="I727" s="178">
        <v>2001</v>
      </c>
      <c r="J727" s="175">
        <v>195</v>
      </c>
      <c r="K727" s="179">
        <v>936</v>
      </c>
      <c r="L727" s="177">
        <v>797</v>
      </c>
      <c r="M727" s="175">
        <v>3259</v>
      </c>
      <c r="N727" s="180">
        <v>2121</v>
      </c>
      <c r="O727" s="181">
        <v>4370</v>
      </c>
      <c r="P727" s="175">
        <v>1648</v>
      </c>
      <c r="Q727" s="179">
        <v>1942</v>
      </c>
      <c r="R727" s="177">
        <v>2039</v>
      </c>
      <c r="S727" s="178">
        <v>1694</v>
      </c>
      <c r="T727" s="175">
        <v>196</v>
      </c>
      <c r="U727" s="179">
        <v>1289</v>
      </c>
      <c r="V727" s="177">
        <v>677</v>
      </c>
      <c r="W727" s="178">
        <v>2732</v>
      </c>
      <c r="X727" s="175">
        <v>1535</v>
      </c>
      <c r="Y727" s="179">
        <v>1776</v>
      </c>
      <c r="Z727" s="177">
        <v>3360</v>
      </c>
      <c r="AA727" s="175">
        <v>2362</v>
      </c>
      <c r="AB727" s="156">
        <f t="shared" si="13726"/>
        <v>23275</v>
      </c>
      <c r="AC727" s="157">
        <f t="shared" si="13727"/>
        <v>24961</v>
      </c>
      <c r="AE727" s="232" t="s">
        <v>85</v>
      </c>
      <c r="BI727" s="136" t="s">
        <v>21</v>
      </c>
      <c r="BJ727" s="128">
        <f>B727/B746</f>
        <v>9.9940407333403439E-2</v>
      </c>
      <c r="BK727" s="129">
        <f t="shared" ref="BK727" si="13837">C727/C746</f>
        <v>3.4692489296146614E-2</v>
      </c>
      <c r="BL727" s="130">
        <f t="shared" ref="BL727" si="13838">D727/D746</f>
        <v>9.7119750283768444E-2</v>
      </c>
      <c r="BM727" s="131">
        <f t="shared" ref="BM727" si="13839">E727/E746</f>
        <v>6.6307805236114514E-2</v>
      </c>
      <c r="BN727" s="128">
        <f t="shared" ref="BN727" si="13840">F727/F746</f>
        <v>0.10029811195760185</v>
      </c>
      <c r="BO727" s="129">
        <f t="shared" ref="BO727" si="13841">G727/G746</f>
        <v>4.2099482908525145E-2</v>
      </c>
      <c r="BP727" s="130">
        <f t="shared" ref="BP727" si="13842">H727/H746</f>
        <v>8.3785485902528822E-2</v>
      </c>
      <c r="BQ727" s="131">
        <f t="shared" ref="BQ727" si="13843">I727/I746</f>
        <v>4.8795357003511508E-2</v>
      </c>
      <c r="BR727" s="128">
        <f t="shared" ref="BR727" si="13844">J727/J746</f>
        <v>3.3112582781456956E-2</v>
      </c>
      <c r="BS727" s="129">
        <f t="shared" ref="BS727" si="13845">K727/K746</f>
        <v>0.13403981096949735</v>
      </c>
      <c r="BT727" s="130">
        <f t="shared" ref="BT727" si="13846">L727/L746</f>
        <v>3.6557956057061601E-2</v>
      </c>
      <c r="BU727" s="128">
        <f t="shared" ref="BU727" si="13847">M727/M746</f>
        <v>0.13754537013589938</v>
      </c>
      <c r="BV727" s="132">
        <f t="shared" ref="BV727" si="13848">N727/N746</f>
        <v>5.2713987473903968E-2</v>
      </c>
      <c r="BW727" s="133">
        <f t="shared" ref="BW727" si="13849">O727/O746</f>
        <v>9.9424385138670857E-2</v>
      </c>
      <c r="BX727" s="128">
        <f t="shared" ref="BX727" si="13850">P727/P746</f>
        <v>7.5295837711883765E-2</v>
      </c>
      <c r="BY727" s="129">
        <f t="shared" ref="BY727" si="13851">Q727/Q746</f>
        <v>8.1285839856012718E-2</v>
      </c>
      <c r="BZ727" s="130">
        <f t="shared" ref="BZ727" si="13852">R727/R746</f>
        <v>8.3041459639977194E-2</v>
      </c>
      <c r="CA727" s="131">
        <f t="shared" ref="CA727" si="13853">S727/S746</f>
        <v>6.3056020844965574E-2</v>
      </c>
      <c r="CB727" s="128">
        <f t="shared" ref="CB727" si="13854">T727/T746</f>
        <v>2.9549223579074326E-2</v>
      </c>
      <c r="CC727" s="129">
        <f t="shared" ref="CC727" si="13855">U727/U746</f>
        <v>0.15016309412861137</v>
      </c>
      <c r="CD727" s="130">
        <f t="shared" ref="CD727" si="13856">V727/V746</f>
        <v>3.0051491477272728E-2</v>
      </c>
      <c r="CE727" s="131">
        <f t="shared" ref="CE727" si="13857">W727/W746</f>
        <v>9.3921892189218925E-2</v>
      </c>
      <c r="CF727" s="128">
        <f t="shared" ref="CF727" si="13858">X727/X746</f>
        <v>6.8334594666785375E-2</v>
      </c>
      <c r="CG727" s="129">
        <f t="shared" ref="CG727" si="13859">Y727/Y746</f>
        <v>0.12277912201866574</v>
      </c>
      <c r="CH727" s="130">
        <f t="shared" ref="CH727" si="13860">Z727/Z746</f>
        <v>8.0114449213161659E-2</v>
      </c>
      <c r="CI727" s="128">
        <f t="shared" ref="CI727" si="13861">AA727/AA746</f>
        <v>5.4337573903241392E-2</v>
      </c>
      <c r="CJ727" s="134">
        <f t="shared" ref="CJ727" si="13862">AB727/AB746</f>
        <v>7.2276323797930614E-2</v>
      </c>
      <c r="CK727" s="135">
        <f t="shared" ref="CK727" si="13863">AC727/AC746</f>
        <v>7.7734697373133405E-2</v>
      </c>
    </row>
    <row r="728" spans="1:89" ht="14.25" thickTop="1" thickBot="1" x14ac:dyDescent="0.25">
      <c r="A728" s="145" t="s">
        <v>22</v>
      </c>
      <c r="B728" s="182">
        <v>1898</v>
      </c>
      <c r="C728" s="183">
        <v>920</v>
      </c>
      <c r="D728" s="184">
        <v>899</v>
      </c>
      <c r="E728" s="185">
        <v>563</v>
      </c>
      <c r="F728" s="182">
        <v>2017</v>
      </c>
      <c r="G728" s="186">
        <v>810</v>
      </c>
      <c r="H728" s="184">
        <v>2684</v>
      </c>
      <c r="I728" s="185">
        <v>1951</v>
      </c>
      <c r="J728" s="182">
        <v>207</v>
      </c>
      <c r="K728" s="186">
        <v>785</v>
      </c>
      <c r="L728" s="184">
        <v>745</v>
      </c>
      <c r="M728" s="182">
        <v>2157</v>
      </c>
      <c r="N728" s="187">
        <v>1812</v>
      </c>
      <c r="O728" s="188">
        <v>3492</v>
      </c>
      <c r="P728" s="182">
        <v>1171</v>
      </c>
      <c r="Q728" s="186">
        <v>1403</v>
      </c>
      <c r="R728" s="184">
        <v>1659</v>
      </c>
      <c r="S728" s="185">
        <v>1401</v>
      </c>
      <c r="T728" s="182">
        <v>209</v>
      </c>
      <c r="U728" s="186">
        <v>701</v>
      </c>
      <c r="V728" s="184">
        <v>605</v>
      </c>
      <c r="W728" s="185">
        <v>2447</v>
      </c>
      <c r="X728" s="182">
        <v>1245</v>
      </c>
      <c r="Y728" s="186">
        <v>1154</v>
      </c>
      <c r="Z728" s="184">
        <v>2927</v>
      </c>
      <c r="AA728" s="182">
        <v>2530</v>
      </c>
      <c r="AB728" s="156">
        <f t="shared" si="13726"/>
        <v>18078</v>
      </c>
      <c r="AC728" s="157">
        <f t="shared" si="13727"/>
        <v>20314</v>
      </c>
      <c r="AE728" s="299" t="s">
        <v>0</v>
      </c>
      <c r="AF728" s="301" t="s">
        <v>1</v>
      </c>
      <c r="AG728" s="302"/>
      <c r="AH728" s="301" t="s">
        <v>2</v>
      </c>
      <c r="AI728" s="302"/>
      <c r="AJ728" s="301" t="s">
        <v>3</v>
      </c>
      <c r="AK728" s="302"/>
      <c r="AL728" s="301" t="s">
        <v>4</v>
      </c>
      <c r="AM728" s="302"/>
      <c r="AN728" s="301" t="s">
        <v>5</v>
      </c>
      <c r="AO728" s="302"/>
      <c r="AP728" s="301" t="s">
        <v>6</v>
      </c>
      <c r="AQ728" s="302"/>
      <c r="AR728" s="301" t="s">
        <v>7</v>
      </c>
      <c r="AS728" s="302"/>
      <c r="AT728" s="301" t="s">
        <v>8</v>
      </c>
      <c r="AU728" s="302"/>
      <c r="AV728" s="301" t="s">
        <v>9</v>
      </c>
      <c r="AW728" s="302"/>
      <c r="AX728" s="301" t="s">
        <v>10</v>
      </c>
      <c r="AY728" s="302"/>
      <c r="AZ728" s="301" t="s">
        <v>11</v>
      </c>
      <c r="BA728" s="302"/>
      <c r="BB728" s="301" t="s">
        <v>12</v>
      </c>
      <c r="BC728" s="302"/>
      <c r="BD728" s="304" t="s">
        <v>40</v>
      </c>
      <c r="BE728" s="305"/>
      <c r="BF728" s="306" t="s">
        <v>41</v>
      </c>
      <c r="BG728" s="307"/>
      <c r="BI728" s="145" t="s">
        <v>22</v>
      </c>
      <c r="BJ728" s="128">
        <f>B728/B746</f>
        <v>6.6533459529568476E-2</v>
      </c>
      <c r="BK728" s="129">
        <f t="shared" ref="BK728" si="13864">C728/C746</f>
        <v>3.6813252770997562E-2</v>
      </c>
      <c r="BL728" s="130">
        <f t="shared" ref="BL728" si="13865">D728/D746</f>
        <v>6.3776958002270151E-2</v>
      </c>
      <c r="BM728" s="131">
        <f t="shared" ref="BM728" si="13866">E728/E746</f>
        <v>4.5917951227469209E-2</v>
      </c>
      <c r="BN728" s="128">
        <f t="shared" ref="BN728" si="13867">F728/F746</f>
        <v>6.6810202053660159E-2</v>
      </c>
      <c r="BO728" s="129">
        <f t="shared" ref="BO728" si="13868">G728/G746</f>
        <v>3.7065849082505833E-2</v>
      </c>
      <c r="BP728" s="130">
        <f t="shared" ref="BP728" si="13869">H728/H746</f>
        <v>6.5013080127894585E-2</v>
      </c>
      <c r="BQ728" s="131">
        <f t="shared" ref="BQ728" si="13870">I728/I746</f>
        <v>4.7576082715567694E-2</v>
      </c>
      <c r="BR728" s="128">
        <f t="shared" ref="BR728" si="13871">J728/J746</f>
        <v>3.5150280183392765E-2</v>
      </c>
      <c r="BS728" s="129">
        <f t="shared" ref="BS728" si="13872">K728/K746</f>
        <v>0.11241586710582845</v>
      </c>
      <c r="BT728" s="130">
        <f t="shared" ref="BT728" si="13873">L728/L746</f>
        <v>3.4172744369524333E-2</v>
      </c>
      <c r="BU728" s="128">
        <f t="shared" ref="BU728" si="13874">M728/M746</f>
        <v>9.1035705241833381E-2</v>
      </c>
      <c r="BV728" s="132">
        <f t="shared" ref="BV728" si="13875">N728/N746</f>
        <v>4.5034297643900982E-2</v>
      </c>
      <c r="BW728" s="133">
        <f t="shared" ref="BW728" si="13876">O728/O746</f>
        <v>7.9448501808750252E-2</v>
      </c>
      <c r="BX728" s="128">
        <f t="shared" ref="BX728" si="13877">P728/P746</f>
        <v>5.350207885959702E-2</v>
      </c>
      <c r="BY728" s="129">
        <f t="shared" ref="BY728" si="13878">Q728/Q746</f>
        <v>5.8725042903185302E-2</v>
      </c>
      <c r="BZ728" s="130">
        <f t="shared" ref="BZ728" si="13879">R728/R746</f>
        <v>6.7565366131791149E-2</v>
      </c>
      <c r="CA728" s="131">
        <f t="shared" ref="CA728" si="13880">S728/S746</f>
        <v>5.2149637074260187E-2</v>
      </c>
      <c r="CB728" s="128">
        <f t="shared" ref="CB728" si="13881">T728/T746</f>
        <v>3.150912106135987E-2</v>
      </c>
      <c r="CC728" s="129">
        <f t="shared" ref="CC728" si="13882">U728/U746</f>
        <v>8.1663560111835967E-2</v>
      </c>
      <c r="CD728" s="130">
        <f t="shared" ref="CD728" si="13883">V728/V746</f>
        <v>2.685546875E-2</v>
      </c>
      <c r="CE728" s="131">
        <f t="shared" ref="CE728" si="13884">W728/W746</f>
        <v>8.4124037403740373E-2</v>
      </c>
      <c r="CF728" s="128">
        <f t="shared" ref="CF728" si="13885">X728/X746</f>
        <v>5.5424475804656544E-2</v>
      </c>
      <c r="CG728" s="129">
        <f t="shared" ref="CG728" si="13886">Y728/Y746</f>
        <v>7.9778776356723119E-2</v>
      </c>
      <c r="CH728" s="130">
        <f t="shared" ref="CH728" si="13887">Z728/Z746</f>
        <v>6.9790176442536961E-2</v>
      </c>
      <c r="CI728" s="128">
        <f t="shared" ref="CI728" si="13888">AA728/AA746</f>
        <v>5.8202397110584551E-2</v>
      </c>
      <c r="CJ728" s="134">
        <f t="shared" ref="CJ728" si="13889">AB728/AB746</f>
        <v>5.6137975579763251E-2</v>
      </c>
      <c r="CK728" s="135">
        <f t="shared" ref="CK728" si="13890">AC728/AC746</f>
        <v>6.3262795658740906E-2</v>
      </c>
    </row>
    <row r="729" spans="1:89" ht="15" thickTop="1" thickBot="1" x14ac:dyDescent="0.3">
      <c r="A729" s="136" t="s">
        <v>23</v>
      </c>
      <c r="B729" s="175">
        <v>1387</v>
      </c>
      <c r="C729" s="176">
        <v>955</v>
      </c>
      <c r="D729" s="177">
        <v>517</v>
      </c>
      <c r="E729" s="178">
        <v>559</v>
      </c>
      <c r="F729" s="175">
        <v>1496</v>
      </c>
      <c r="G729" s="179">
        <v>782</v>
      </c>
      <c r="H729" s="177">
        <v>2183</v>
      </c>
      <c r="I729" s="178">
        <v>1607</v>
      </c>
      <c r="J729" s="175">
        <v>245</v>
      </c>
      <c r="K729" s="179">
        <v>495</v>
      </c>
      <c r="L729" s="177">
        <v>668</v>
      </c>
      <c r="M729" s="175">
        <v>1416</v>
      </c>
      <c r="N729" s="180">
        <v>1547</v>
      </c>
      <c r="O729" s="181">
        <v>2193</v>
      </c>
      <c r="P729" s="175">
        <v>966</v>
      </c>
      <c r="Q729" s="179">
        <v>932</v>
      </c>
      <c r="R729" s="177">
        <v>1312</v>
      </c>
      <c r="S729" s="178">
        <v>1121</v>
      </c>
      <c r="T729" s="175">
        <v>179</v>
      </c>
      <c r="U729" s="179">
        <v>352</v>
      </c>
      <c r="V729" s="177">
        <v>620</v>
      </c>
      <c r="W729" s="178">
        <v>1603</v>
      </c>
      <c r="X729" s="175">
        <v>920</v>
      </c>
      <c r="Y729" s="179">
        <v>796</v>
      </c>
      <c r="Z729" s="177">
        <v>2192</v>
      </c>
      <c r="AA729" s="175">
        <v>2245</v>
      </c>
      <c r="AB729" s="156">
        <f t="shared" si="13726"/>
        <v>14232</v>
      </c>
      <c r="AC729" s="157">
        <f t="shared" si="13727"/>
        <v>15056</v>
      </c>
      <c r="AE729" s="300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4.8620605040838503E-2</v>
      </c>
      <c r="BK729" s="129">
        <f t="shared" ref="BK729" si="13891">C729/C746</f>
        <v>3.8213756952502904E-2</v>
      </c>
      <c r="BL729" s="130">
        <f t="shared" ref="BL729" si="13892">D729/D746</f>
        <v>3.6677071509648128E-2</v>
      </c>
      <c r="BM729" s="131">
        <f t="shared" ref="BM729" si="13893">E729/E746</f>
        <v>4.5591713563330888E-2</v>
      </c>
      <c r="BN729" s="128">
        <f t="shared" ref="BN729" si="13894">F729/F746</f>
        <v>4.9552832063597216E-2</v>
      </c>
      <c r="BO729" s="129">
        <f t="shared" ref="BO729" si="13895">G729/G746</f>
        <v>3.5784560472246374E-2</v>
      </c>
      <c r="BP729" s="130">
        <f t="shared" ref="BP729" si="13896">H729/H746</f>
        <v>5.2877628136808449E-2</v>
      </c>
      <c r="BQ729" s="131">
        <f t="shared" ref="BQ729" si="13897">I729/I746</f>
        <v>3.9187475614514244E-2</v>
      </c>
      <c r="BR729" s="128">
        <f t="shared" ref="BR729" si="13898">J729/J746</f>
        <v>4.160298862285617E-2</v>
      </c>
      <c r="BS729" s="129">
        <f t="shared" ref="BS729" si="13899">K729/K746</f>
        <v>7.088643849348418E-2</v>
      </c>
      <c r="BT729" s="130">
        <f t="shared" ref="BT729" si="13900">L729/L746</f>
        <v>3.0640796293747993E-2</v>
      </c>
      <c r="BU729" s="128">
        <f t="shared" ref="BU729" si="13901">M729/M746</f>
        <v>5.9761965054444165E-2</v>
      </c>
      <c r="BV729" s="132">
        <f t="shared" ref="BV729" si="13902">N729/N746</f>
        <v>3.8448155880306194E-2</v>
      </c>
      <c r="BW729" s="133">
        <f t="shared" ref="BW729" si="13903">O729/O746</f>
        <v>4.9894205173708281E-2</v>
      </c>
      <c r="BX729" s="128">
        <f t="shared" ref="BX729" si="13904">P729/P746</f>
        <v>4.4135788367524104E-2</v>
      </c>
      <c r="BY729" s="129">
        <f t="shared" ref="BY729" si="13905">Q729/Q746</f>
        <v>3.9010506048302709E-2</v>
      </c>
      <c r="BZ729" s="130">
        <f t="shared" ref="BZ729" si="13906">R729/R746</f>
        <v>5.343324916510548E-2</v>
      </c>
      <c r="CA729" s="131">
        <f t="shared" ref="CA729" si="13907">S729/S746</f>
        <v>4.1727154289968357E-2</v>
      </c>
      <c r="CB729" s="128">
        <f t="shared" ref="CB729" si="13908">T729/T746</f>
        <v>2.6986280717624E-2</v>
      </c>
      <c r="CC729" s="129">
        <f t="shared" ref="CC729" si="13909">U729/U746</f>
        <v>4.1006523765144458E-2</v>
      </c>
      <c r="CD729" s="130">
        <f t="shared" ref="CD729" si="13910">V729/V746</f>
        <v>2.752130681818182E-2</v>
      </c>
      <c r="CE729" s="131">
        <f t="shared" ref="CE729" si="13911">W729/W746</f>
        <v>5.5108635863586358E-2</v>
      </c>
      <c r="CF729" s="128">
        <f t="shared" ref="CF729" si="13912">X729/X746</f>
        <v>4.0956239148822508E-2</v>
      </c>
      <c r="CG729" s="129">
        <f t="shared" ref="CG729" si="13913">Y729/Y746</f>
        <v>5.5029381265122711E-2</v>
      </c>
      <c r="CH729" s="130">
        <f t="shared" ref="CH729" si="13914">Z729/Z746</f>
        <v>5.2265140677157845E-2</v>
      </c>
      <c r="CI729" s="128">
        <f t="shared" ref="CI729" si="13915">AA729/AA746</f>
        <v>5.1646000598127399E-2</v>
      </c>
      <c r="CJ729" s="134">
        <f t="shared" ref="CJ729" si="13916">AB729/AB746</f>
        <v>4.4194914727911858E-2</v>
      </c>
      <c r="CK729" s="135">
        <f t="shared" ref="CK729" si="13917">AC729/AC746</f>
        <v>4.6888089565718376E-2</v>
      </c>
    </row>
    <row r="730" spans="1:89" ht="13.5" thickTop="1" x14ac:dyDescent="0.2">
      <c r="A730" s="145" t="s">
        <v>24</v>
      </c>
      <c r="B730" s="189">
        <v>1293</v>
      </c>
      <c r="C730" s="183">
        <v>1134</v>
      </c>
      <c r="D730" s="184">
        <v>574</v>
      </c>
      <c r="E730" s="185">
        <v>528</v>
      </c>
      <c r="F730" s="182">
        <v>1560</v>
      </c>
      <c r="G730" s="186">
        <v>759</v>
      </c>
      <c r="H730" s="184">
        <v>2199</v>
      </c>
      <c r="I730" s="185">
        <v>1863</v>
      </c>
      <c r="J730" s="182">
        <v>250</v>
      </c>
      <c r="K730" s="186">
        <v>338</v>
      </c>
      <c r="L730" s="184">
        <v>759</v>
      </c>
      <c r="M730" s="182">
        <v>1232</v>
      </c>
      <c r="N730" s="187">
        <v>1633</v>
      </c>
      <c r="O730" s="190">
        <v>2217</v>
      </c>
      <c r="P730" s="182">
        <v>976</v>
      </c>
      <c r="Q730" s="186">
        <v>931</v>
      </c>
      <c r="R730" s="184">
        <v>1236</v>
      </c>
      <c r="S730" s="185">
        <v>1124</v>
      </c>
      <c r="T730" s="182">
        <v>225</v>
      </c>
      <c r="U730" s="186">
        <v>313</v>
      </c>
      <c r="V730" s="184">
        <v>777</v>
      </c>
      <c r="W730" s="191">
        <v>1570</v>
      </c>
      <c r="X730" s="182">
        <v>924</v>
      </c>
      <c r="Y730" s="186">
        <v>678</v>
      </c>
      <c r="Z730" s="184">
        <v>2145</v>
      </c>
      <c r="AA730" s="182">
        <v>2372</v>
      </c>
      <c r="AB730" s="156">
        <f t="shared" si="13726"/>
        <v>14551</v>
      </c>
      <c r="AC730" s="157">
        <f t="shared" si="13727"/>
        <v>15059</v>
      </c>
      <c r="AE730" s="235" t="str">
        <f>$AE$17</f>
        <v>17:00 - 17:59</v>
      </c>
      <c r="AF730" s="125">
        <f t="shared" ref="AF730:AU732" si="13918">SUMIF($A$9:$A$32,$AE730,B$722:B$745)</f>
        <v>1382</v>
      </c>
      <c r="AG730" s="172">
        <f t="shared" si="13918"/>
        <v>3168</v>
      </c>
      <c r="AH730" s="126">
        <f t="shared" si="13918"/>
        <v>1219</v>
      </c>
      <c r="AI730" s="166">
        <f t="shared" si="13918"/>
        <v>1013</v>
      </c>
      <c r="AJ730" s="125">
        <f t="shared" si="13918"/>
        <v>1422</v>
      </c>
      <c r="AK730" s="127">
        <f t="shared" si="13918"/>
        <v>2469</v>
      </c>
      <c r="AL730" s="126">
        <f t="shared" si="13918"/>
        <v>2472</v>
      </c>
      <c r="AM730" s="166">
        <f t="shared" si="13918"/>
        <v>4298</v>
      </c>
      <c r="AN730" s="125">
        <f t="shared" si="13918"/>
        <v>953</v>
      </c>
      <c r="AO730" s="127">
        <f t="shared" si="13918"/>
        <v>267</v>
      </c>
      <c r="AP730" s="126">
        <f t="shared" si="13918"/>
        <v>2882</v>
      </c>
      <c r="AQ730" s="125">
        <f t="shared" si="13918"/>
        <v>773</v>
      </c>
      <c r="AR730" s="165">
        <f t="shared" si="13918"/>
        <v>4113</v>
      </c>
      <c r="AS730" s="167">
        <f t="shared" si="13918"/>
        <v>2553</v>
      </c>
      <c r="AT730" s="125">
        <f t="shared" si="13918"/>
        <v>1975</v>
      </c>
      <c r="AU730" s="127">
        <f t="shared" si="13918"/>
        <v>1716</v>
      </c>
      <c r="AV730" s="126">
        <f t="shared" ref="AP730:BE732" si="13919">SUMIF($A$9:$A$32,$AE730,R$722:R$745)</f>
        <v>1691</v>
      </c>
      <c r="AW730" s="166">
        <f t="shared" si="13919"/>
        <v>2362</v>
      </c>
      <c r="AX730" s="125">
        <f t="shared" si="13919"/>
        <v>1130</v>
      </c>
      <c r="AY730" s="127">
        <f t="shared" si="13919"/>
        <v>253</v>
      </c>
      <c r="AZ730" s="126">
        <f t="shared" si="13919"/>
        <v>2840</v>
      </c>
      <c r="BA730" s="166">
        <f t="shared" si="13919"/>
        <v>1471</v>
      </c>
      <c r="BB730" s="125">
        <f t="shared" si="13919"/>
        <v>2346</v>
      </c>
      <c r="BC730" s="127">
        <f t="shared" si="13919"/>
        <v>695</v>
      </c>
      <c r="BD730" s="170">
        <f t="shared" si="13919"/>
        <v>3037</v>
      </c>
      <c r="BE730" s="171">
        <f t="shared" si="13919"/>
        <v>4067</v>
      </c>
      <c r="BF730" s="156">
        <f>AF730+AH730+AJ730+AL730+AN730+AP730+AR730+AT730+AV730+AX730+AZ730+BB730+BD730</f>
        <v>27462</v>
      </c>
      <c r="BG730" s="157">
        <f>AG730+AI730+AK730+AM730+AO730+AQ730+AS730+AU730+AW730+AY730+BA730+BC730+BE730</f>
        <v>25105</v>
      </c>
      <c r="BI730" s="145" t="s">
        <v>24</v>
      </c>
      <c r="BJ730" s="128">
        <f>B730/B746</f>
        <v>4.5325481123146494E-2</v>
      </c>
      <c r="BK730" s="129">
        <f t="shared" ref="BK730" si="13920">C730/C746</f>
        <v>4.5376335480773078E-2</v>
      </c>
      <c r="BL730" s="130">
        <f t="shared" ref="BL730" si="13921">D730/D746</f>
        <v>4.0720771850170263E-2</v>
      </c>
      <c r="BM730" s="131">
        <f t="shared" ref="BM730" si="13922">E730/E746</f>
        <v>4.3063371666258871E-2</v>
      </c>
      <c r="BN730" s="128">
        <f t="shared" ref="BN730" si="13923">F730/F746</f>
        <v>5.1672739317654856E-2</v>
      </c>
      <c r="BO730" s="129">
        <f t="shared" ref="BO730" si="13924">G730/G746</f>
        <v>3.4732073399533242E-2</v>
      </c>
      <c r="BP730" s="130">
        <f t="shared" ref="BP730" si="13925">H730/H746</f>
        <v>5.3265187481833155E-2</v>
      </c>
      <c r="BQ730" s="131">
        <f t="shared" ref="BQ730" si="13926">I730/I746</f>
        <v>4.5430159968786576E-2</v>
      </c>
      <c r="BR730" s="128">
        <f t="shared" ref="BR730" si="13927">J730/J746</f>
        <v>4.2452029206996096E-2</v>
      </c>
      <c r="BS730" s="129">
        <f t="shared" ref="BS730" si="13928">K730/K746</f>
        <v>4.8403265072318485E-2</v>
      </c>
      <c r="BT730" s="130">
        <f t="shared" ref="BT730" si="13929">L730/L746</f>
        <v>3.4814916746938214E-2</v>
      </c>
      <c r="BU730" s="128">
        <f t="shared" ref="BU730" si="13930">M730/M746</f>
        <v>5.1996285979572884E-2</v>
      </c>
      <c r="BV730" s="132">
        <f t="shared" ref="BV730" si="13931">N730/N746</f>
        <v>4.0585545282831294E-2</v>
      </c>
      <c r="BW730" s="133">
        <f t="shared" ref="BW730" si="13932">O730/O746</f>
        <v>5.0440242986826839E-2</v>
      </c>
      <c r="BX730" s="128">
        <f t="shared" ref="BX730" si="13933">P730/P746</f>
        <v>4.4592680586649606E-2</v>
      </c>
      <c r="BY730" s="129">
        <f t="shared" ref="BY730" si="13934">Q730/Q746</f>
        <v>3.8968649282156459E-2</v>
      </c>
      <c r="BZ730" s="130">
        <f t="shared" ref="BZ730" si="13935">R730/R746</f>
        <v>5.0338030463468277E-2</v>
      </c>
      <c r="CA730" s="131">
        <f t="shared" ref="CA730" si="13936">S730/S746</f>
        <v>4.1838823748371487E-2</v>
      </c>
      <c r="CB730" s="128">
        <f t="shared" ref="CB730" si="13937">T730/T746</f>
        <v>3.3921302578018994E-2</v>
      </c>
      <c r="CC730" s="129">
        <f t="shared" ref="CC730" si="13938">U730/U746</f>
        <v>3.6463187325256288E-2</v>
      </c>
      <c r="CD730" s="130">
        <f t="shared" ref="CD730" si="13939">V730/V746</f>
        <v>3.4490411931818184E-2</v>
      </c>
      <c r="CE730" s="131">
        <f t="shared" ref="CE730" si="13940">W730/W746</f>
        <v>5.3974147414741477E-2</v>
      </c>
      <c r="CF730" s="128">
        <f t="shared" ref="CF730" si="13941">X730/X746</f>
        <v>4.1134309753817391E-2</v>
      </c>
      <c r="CG730" s="129">
        <f t="shared" ref="CG730" si="13942">Y730/Y746</f>
        <v>4.6871759419287937E-2</v>
      </c>
      <c r="CH730" s="130">
        <f t="shared" ref="CH730" si="13943">Z730/Z746</f>
        <v>5.1144492131616592E-2</v>
      </c>
      <c r="CI730" s="128">
        <f t="shared" ref="CI730" si="13944">AA730/AA746</f>
        <v>5.4567622903678482E-2</v>
      </c>
      <c r="CJ730" s="134">
        <f t="shared" ref="CJ730" si="13945">AB730/AB746</f>
        <v>4.518551181884805E-2</v>
      </c>
      <c r="CK730" s="135">
        <f t="shared" ref="CK730" si="13946">AC730/AC746</f>
        <v>4.689743230407499E-2</v>
      </c>
    </row>
    <row r="731" spans="1:89" x14ac:dyDescent="0.2">
      <c r="A731" s="136" t="s">
        <v>25</v>
      </c>
      <c r="B731" s="192">
        <v>1289</v>
      </c>
      <c r="C731" s="176">
        <v>1119</v>
      </c>
      <c r="D731" s="177">
        <v>568</v>
      </c>
      <c r="E731" s="178">
        <v>522</v>
      </c>
      <c r="F731" s="175">
        <v>1334</v>
      </c>
      <c r="G731" s="179">
        <v>693</v>
      </c>
      <c r="H731" s="177">
        <v>1709</v>
      </c>
      <c r="I731" s="178">
        <v>1799</v>
      </c>
      <c r="J731" s="175">
        <v>269</v>
      </c>
      <c r="K731" s="176">
        <v>251</v>
      </c>
      <c r="L731" s="177">
        <v>718</v>
      </c>
      <c r="M731" s="175">
        <v>1108</v>
      </c>
      <c r="N731" s="180">
        <v>1584</v>
      </c>
      <c r="O731" s="193">
        <v>1834</v>
      </c>
      <c r="P731" s="175">
        <v>1007</v>
      </c>
      <c r="Q731" s="176">
        <v>1018</v>
      </c>
      <c r="R731" s="177">
        <v>1191</v>
      </c>
      <c r="S731" s="178">
        <v>1056</v>
      </c>
      <c r="T731" s="184">
        <v>205</v>
      </c>
      <c r="U731" s="175">
        <v>279</v>
      </c>
      <c r="V731" s="177">
        <v>690</v>
      </c>
      <c r="W731" s="194">
        <v>1327</v>
      </c>
      <c r="X731" s="175">
        <v>825</v>
      </c>
      <c r="Y731" s="179">
        <v>472</v>
      </c>
      <c r="Z731" s="177">
        <v>2149</v>
      </c>
      <c r="AA731" s="175">
        <v>2055</v>
      </c>
      <c r="AB731" s="156">
        <f t="shared" si="13726"/>
        <v>13538</v>
      </c>
      <c r="AC731" s="157">
        <f t="shared" si="13727"/>
        <v>13533</v>
      </c>
      <c r="AE731" s="237" t="str">
        <f>$AE$18</f>
        <v>18:00 - 18:59</v>
      </c>
      <c r="AF731" s="125">
        <f t="shared" si="13918"/>
        <v>1668</v>
      </c>
      <c r="AG731" s="176">
        <f t="shared" si="13918"/>
        <v>3434</v>
      </c>
      <c r="AH731" s="177">
        <f t="shared" si="13918"/>
        <v>895</v>
      </c>
      <c r="AI731" s="178">
        <f t="shared" si="13918"/>
        <v>1370</v>
      </c>
      <c r="AJ731" s="238">
        <f t="shared" si="13918"/>
        <v>1197</v>
      </c>
      <c r="AK731" s="179">
        <f t="shared" si="13918"/>
        <v>2619</v>
      </c>
      <c r="AL731" s="177">
        <f t="shared" si="13918"/>
        <v>2450</v>
      </c>
      <c r="AM731" s="178">
        <f t="shared" si="13918"/>
        <v>4764</v>
      </c>
      <c r="AN731" s="238">
        <f t="shared" si="13918"/>
        <v>709</v>
      </c>
      <c r="AO731" s="179">
        <f t="shared" si="13918"/>
        <v>331</v>
      </c>
      <c r="AP731" s="177">
        <f t="shared" si="13919"/>
        <v>3070</v>
      </c>
      <c r="AQ731" s="238">
        <f t="shared" si="13919"/>
        <v>866</v>
      </c>
      <c r="AR731" s="180">
        <f t="shared" si="13919"/>
        <v>4294</v>
      </c>
      <c r="AS731" s="181">
        <f t="shared" si="13919"/>
        <v>2613</v>
      </c>
      <c r="AT731" s="238">
        <f t="shared" si="13919"/>
        <v>2041</v>
      </c>
      <c r="AU731" s="179">
        <f t="shared" si="13919"/>
        <v>2199</v>
      </c>
      <c r="AV731" s="177">
        <f t="shared" si="13919"/>
        <v>1651</v>
      </c>
      <c r="AW731" s="178">
        <f t="shared" si="13919"/>
        <v>2762</v>
      </c>
      <c r="AX731" s="238">
        <f t="shared" si="13919"/>
        <v>1177</v>
      </c>
      <c r="AY731" s="179">
        <f t="shared" si="13919"/>
        <v>271</v>
      </c>
      <c r="AZ731" s="177">
        <f t="shared" si="13919"/>
        <v>3385</v>
      </c>
      <c r="BA731" s="178">
        <f t="shared" si="13919"/>
        <v>1586</v>
      </c>
      <c r="BB731" s="238">
        <f t="shared" si="13919"/>
        <v>2172</v>
      </c>
      <c r="BC731" s="179">
        <f t="shared" si="13919"/>
        <v>851</v>
      </c>
      <c r="BD731" s="177">
        <f t="shared" si="13919"/>
        <v>2715</v>
      </c>
      <c r="BE731" s="238">
        <f t="shared" si="13919"/>
        <v>4482</v>
      </c>
      <c r="BF731" s="158">
        <f>SUM(AF731,AH731,AJ731,AL731,AN731,AP731,AR731,AT731,AV731,AX731,AZ731,BB731,BD731)</f>
        <v>27424</v>
      </c>
      <c r="BG731" s="159">
        <f>SUM(AG731,AI731,AK731,AM731,AO731,AQ731,AS731,AU731,AW731,AY731,BA731,BC731,BE731)</f>
        <v>28148</v>
      </c>
      <c r="BI731" s="136" t="s">
        <v>25</v>
      </c>
      <c r="BJ731" s="128">
        <f>B731/B746</f>
        <v>4.5185263084095768E-2</v>
      </c>
      <c r="BK731" s="129">
        <f t="shared" ref="BK731" si="13947">C731/C746</f>
        <v>4.4776119402985072E-2</v>
      </c>
      <c r="BL731" s="130">
        <f t="shared" ref="BL731" si="13948">D731/D746</f>
        <v>4.0295119182746877E-2</v>
      </c>
      <c r="BM731" s="131">
        <f t="shared" ref="BM731" si="13949">E731/E746</f>
        <v>4.2574015170051382E-2</v>
      </c>
      <c r="BN731" s="128">
        <f t="shared" ref="BN731" si="13950">F731/F746</f>
        <v>4.4186816826763828E-2</v>
      </c>
      <c r="BO731" s="129">
        <f t="shared" ref="BO731" si="13951">G731/G746</f>
        <v>3.1711893103921661E-2</v>
      </c>
      <c r="BP731" s="130">
        <f t="shared" ref="BP731" si="13952">H731/H746</f>
        <v>4.1396182540451507E-2</v>
      </c>
      <c r="BQ731" s="131">
        <f t="shared" ref="BQ731" si="13953">I731/I746</f>
        <v>4.3869488880218493E-2</v>
      </c>
      <c r="BR731" s="128">
        <f t="shared" ref="BR731" si="13954">J731/J746</f>
        <v>4.5678383426727795E-2</v>
      </c>
      <c r="BS731" s="129">
        <f t="shared" ref="BS731" si="13955">K731/K746</f>
        <v>3.5944436488615207E-2</v>
      </c>
      <c r="BT731" s="130">
        <f t="shared" ref="BT731" si="13956">L731/L746</f>
        <v>3.293426907022614E-2</v>
      </c>
      <c r="BU731" s="128">
        <f t="shared" ref="BU731" si="13957">M731/M746</f>
        <v>4.676289355955094E-2</v>
      </c>
      <c r="BV731" s="132">
        <f t="shared" ref="BV731" si="13958">N731/N746</f>
        <v>3.9367730390694897E-2</v>
      </c>
      <c r="BW731" s="133">
        <f t="shared" ref="BW731" si="13959">O731/O746</f>
        <v>4.1726389552476512E-2</v>
      </c>
      <c r="BX731" s="128">
        <f t="shared" ref="BX731" si="13960">P731/P746</f>
        <v>4.6009046465938688E-2</v>
      </c>
      <c r="BY731" s="129">
        <f t="shared" ref="BY731" si="13961">Q731/Q746</f>
        <v>4.2610187936879998E-2</v>
      </c>
      <c r="BZ731" s="130">
        <f t="shared" ref="BZ731" si="13962">R731/R746</f>
        <v>4.8505335179604141E-2</v>
      </c>
      <c r="CA731" s="131">
        <f t="shared" ref="CA731" si="13963">S731/S746</f>
        <v>3.9307649357900612E-2</v>
      </c>
      <c r="CB731" s="128">
        <f t="shared" ref="CB731" si="13964">T731/T746</f>
        <v>3.0906075682195087E-2</v>
      </c>
      <c r="CC731" s="129">
        <f t="shared" ref="CC731" si="13965">U731/U746</f>
        <v>3.2502329916123021E-2</v>
      </c>
      <c r="CD731" s="130">
        <f t="shared" ref="CD731" si="13966">V731/V746</f>
        <v>3.0628551136363636E-2</v>
      </c>
      <c r="CE731" s="131">
        <f t="shared" ref="CE731" si="13967">W731/W746</f>
        <v>4.5620187018701873E-2</v>
      </c>
      <c r="CF731" s="128">
        <f t="shared" ref="CF731" si="13968">X731/X746</f>
        <v>3.6727062280194095E-2</v>
      </c>
      <c r="CG731" s="129">
        <f t="shared" ref="CG731" si="13969">Y731/Y746</f>
        <v>3.2630487383339096E-2</v>
      </c>
      <c r="CH731" s="130">
        <f t="shared" ref="CH731" si="13970">Z731/Z746</f>
        <v>5.1239866475917981E-2</v>
      </c>
      <c r="CI731" s="128">
        <f t="shared" ref="CI731" si="13971">AA731/AA746</f>
        <v>4.7275069589822631E-2</v>
      </c>
      <c r="CJ731" s="134">
        <f t="shared" ref="CJ731" si="13972">AB731/AB746</f>
        <v>4.2039822624119642E-2</v>
      </c>
      <c r="CK731" s="135">
        <f t="shared" ref="CK731" si="13973">AC731/AC746</f>
        <v>4.2145092726678192E-2</v>
      </c>
    </row>
    <row r="732" spans="1:89" ht="13.5" thickBot="1" x14ac:dyDescent="0.25">
      <c r="A732" s="145" t="s">
        <v>26</v>
      </c>
      <c r="B732" s="189">
        <v>1102</v>
      </c>
      <c r="C732" s="183">
        <v>1157</v>
      </c>
      <c r="D732" s="184">
        <v>486</v>
      </c>
      <c r="E732" s="185">
        <v>520</v>
      </c>
      <c r="F732" s="182">
        <v>1238</v>
      </c>
      <c r="G732" s="186">
        <v>788</v>
      </c>
      <c r="H732" s="184">
        <v>1952</v>
      </c>
      <c r="I732" s="185">
        <v>1689</v>
      </c>
      <c r="J732" s="182">
        <v>233</v>
      </c>
      <c r="K732" s="183">
        <v>258</v>
      </c>
      <c r="L732" s="184">
        <v>771</v>
      </c>
      <c r="M732" s="182">
        <v>1036</v>
      </c>
      <c r="N732" s="187">
        <v>1484</v>
      </c>
      <c r="O732" s="190">
        <v>1791</v>
      </c>
      <c r="P732" s="182">
        <v>959</v>
      </c>
      <c r="Q732" s="183">
        <v>997</v>
      </c>
      <c r="R732" s="184">
        <v>1119</v>
      </c>
      <c r="S732" s="185">
        <v>936</v>
      </c>
      <c r="T732" s="182">
        <v>207</v>
      </c>
      <c r="U732" s="186">
        <v>274</v>
      </c>
      <c r="V732" s="184">
        <v>746</v>
      </c>
      <c r="W732" s="191">
        <v>1217</v>
      </c>
      <c r="X732" s="182">
        <v>745</v>
      </c>
      <c r="Y732" s="186">
        <v>458</v>
      </c>
      <c r="Z732" s="184">
        <v>2073</v>
      </c>
      <c r="AA732" s="182">
        <v>2012</v>
      </c>
      <c r="AB732" s="156">
        <f t="shared" si="13726"/>
        <v>13115</v>
      </c>
      <c r="AC732" s="157">
        <f t="shared" si="13727"/>
        <v>13133</v>
      </c>
      <c r="AE732" s="235">
        <f>$AE$19</f>
        <v>0</v>
      </c>
      <c r="AF732" s="125">
        <f t="shared" si="13918"/>
        <v>0</v>
      </c>
      <c r="AG732" s="183">
        <f t="shared" si="13918"/>
        <v>0</v>
      </c>
      <c r="AH732" s="184">
        <f t="shared" si="13918"/>
        <v>0</v>
      </c>
      <c r="AI732" s="185">
        <f t="shared" si="13918"/>
        <v>0</v>
      </c>
      <c r="AJ732" s="182">
        <f t="shared" si="13918"/>
        <v>0</v>
      </c>
      <c r="AK732" s="186">
        <f t="shared" si="13918"/>
        <v>0</v>
      </c>
      <c r="AL732" s="184">
        <f t="shared" si="13918"/>
        <v>0</v>
      </c>
      <c r="AM732" s="185">
        <f t="shared" si="13918"/>
        <v>0</v>
      </c>
      <c r="AN732" s="182">
        <f t="shared" si="13918"/>
        <v>0</v>
      </c>
      <c r="AO732" s="186">
        <f t="shared" si="13918"/>
        <v>0</v>
      </c>
      <c r="AP732" s="184">
        <f t="shared" si="13919"/>
        <v>0</v>
      </c>
      <c r="AQ732" s="182">
        <f t="shared" si="13919"/>
        <v>0</v>
      </c>
      <c r="AR732" s="187">
        <f t="shared" si="13919"/>
        <v>0</v>
      </c>
      <c r="AS732" s="188">
        <f t="shared" si="13919"/>
        <v>0</v>
      </c>
      <c r="AT732" s="182">
        <f t="shared" si="13919"/>
        <v>0</v>
      </c>
      <c r="AU732" s="186">
        <f t="shared" si="13919"/>
        <v>0</v>
      </c>
      <c r="AV732" s="184">
        <f t="shared" si="13919"/>
        <v>0</v>
      </c>
      <c r="AW732" s="185">
        <f t="shared" si="13919"/>
        <v>0</v>
      </c>
      <c r="AX732" s="182">
        <f t="shared" si="13919"/>
        <v>0</v>
      </c>
      <c r="AY732" s="186">
        <f t="shared" si="13919"/>
        <v>0</v>
      </c>
      <c r="AZ732" s="184">
        <f t="shared" si="13919"/>
        <v>0</v>
      </c>
      <c r="BA732" s="185">
        <f t="shared" si="13919"/>
        <v>0</v>
      </c>
      <c r="BB732" s="182">
        <f t="shared" si="13919"/>
        <v>0</v>
      </c>
      <c r="BC732" s="186">
        <f t="shared" si="13919"/>
        <v>0</v>
      </c>
      <c r="BD732" s="184">
        <f t="shared" si="13919"/>
        <v>0</v>
      </c>
      <c r="BE732" s="182">
        <f t="shared" si="13919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3.8630069758474425E-2</v>
      </c>
      <c r="BK732" s="129">
        <f t="shared" ref="BK732" si="13974">C732/C746</f>
        <v>4.6296666800048014E-2</v>
      </c>
      <c r="BL732" s="130">
        <f t="shared" ref="BL732" si="13975">D732/D746</f>
        <v>3.4477866061293987E-2</v>
      </c>
      <c r="BM732" s="131">
        <f t="shared" ref="BM732" si="13976">E732/E746</f>
        <v>4.2410896337982222E-2</v>
      </c>
      <c r="BN732" s="128">
        <f t="shared" ref="BN732" si="13977">F732/F746</f>
        <v>4.1006955945677374E-2</v>
      </c>
      <c r="BO732" s="129">
        <f t="shared" ref="BO732" si="13978">G732/G746</f>
        <v>3.6059122317301975E-2</v>
      </c>
      <c r="BP732" s="130">
        <f t="shared" ref="BP732" si="13979">H732/H746</f>
        <v>4.7282240093014245E-2</v>
      </c>
      <c r="BQ732" s="131">
        <f t="shared" ref="BQ732" si="13980">I732/I746</f>
        <v>4.11870854467421E-2</v>
      </c>
      <c r="BR732" s="128">
        <f t="shared" ref="BR732" si="13981">J732/J746</f>
        <v>3.9565291220920361E-2</v>
      </c>
      <c r="BS732" s="129">
        <f t="shared" ref="BS732" si="13982">K732/K746</f>
        <v>3.6946870972361448E-2</v>
      </c>
      <c r="BT732" s="130">
        <f t="shared" ref="BT732" si="13983">L732/L746</f>
        <v>3.536535021329297E-2</v>
      </c>
      <c r="BU732" s="128">
        <f t="shared" ref="BU732" si="13984">M732/M746</f>
        <v>4.3724149573731746E-2</v>
      </c>
      <c r="BV732" s="132">
        <f t="shared" ref="BV732" si="13985">N732/N746</f>
        <v>3.6882393876130827E-2</v>
      </c>
      <c r="BW732" s="133">
        <f t="shared" ref="BW732" si="13986">O732/O746</f>
        <v>4.0748071803972427E-2</v>
      </c>
      <c r="BX732" s="128">
        <f t="shared" ref="BX732" si="13987">P732/P746</f>
        <v>4.3815963814136244E-2</v>
      </c>
      <c r="BY732" s="129">
        <f t="shared" ref="BY732" si="13988">Q732/Q746</f>
        <v>4.1731195847808801E-2</v>
      </c>
      <c r="BZ732" s="130">
        <f t="shared" ref="BZ732" si="13989">R732/R746</f>
        <v>4.5573022725421519E-2</v>
      </c>
      <c r="CA732" s="131">
        <f t="shared" ref="CA732" si="13990">S732/S746</f>
        <v>3.4840871021775542E-2</v>
      </c>
      <c r="CB732" s="128">
        <f t="shared" ref="CB732" si="13991">T732/T746</f>
        <v>3.1207598371777476E-2</v>
      </c>
      <c r="CC732" s="129">
        <f t="shared" ref="CC732" si="13992">U732/U746</f>
        <v>3.1919850885368126E-2</v>
      </c>
      <c r="CD732" s="130">
        <f t="shared" ref="CD732" si="13993">V732/V746</f>
        <v>3.3114346590909088E-2</v>
      </c>
      <c r="CE732" s="131">
        <f t="shared" ref="CE732" si="13994">W732/W746</f>
        <v>4.1838558855885589E-2</v>
      </c>
      <c r="CF732" s="128">
        <f t="shared" ref="CF732" si="13995">X732/X746</f>
        <v>3.3165650180296491E-2</v>
      </c>
      <c r="CG732" s="129">
        <f t="shared" ref="CG732" si="13996">Y732/Y746</f>
        <v>3.1662633944002767E-2</v>
      </c>
      <c r="CH732" s="130">
        <f t="shared" ref="CH732" si="13997">Z732/Z746</f>
        <v>4.9427753934191701E-2</v>
      </c>
      <c r="CI732" s="128">
        <f t="shared" ref="CI732" si="13998">AA732/AA746</f>
        <v>4.6285858887943135E-2</v>
      </c>
      <c r="CJ732" s="134">
        <f t="shared" ref="CJ732" si="13999">AB732/AB746</f>
        <v>4.0726272249618042E-2</v>
      </c>
      <c r="CK732" s="135">
        <f t="shared" ref="CK732" si="14000">AC732/AC746</f>
        <v>4.0899394279129878E-2</v>
      </c>
    </row>
    <row r="733" spans="1:89" ht="14.25" thickTop="1" thickBot="1" x14ac:dyDescent="0.25">
      <c r="A733" s="136" t="s">
        <v>27</v>
      </c>
      <c r="B733" s="192">
        <v>933</v>
      </c>
      <c r="C733" s="176">
        <v>1114</v>
      </c>
      <c r="D733" s="177">
        <v>484</v>
      </c>
      <c r="E733" s="178">
        <v>554</v>
      </c>
      <c r="F733" s="175">
        <v>975</v>
      </c>
      <c r="G733" s="179">
        <v>937</v>
      </c>
      <c r="H733" s="177">
        <v>1984</v>
      </c>
      <c r="I733" s="178">
        <v>1873</v>
      </c>
      <c r="J733" s="175">
        <v>280</v>
      </c>
      <c r="K733" s="176">
        <v>220</v>
      </c>
      <c r="L733" s="177">
        <v>966</v>
      </c>
      <c r="M733" s="175">
        <v>853</v>
      </c>
      <c r="N733" s="180">
        <v>1667</v>
      </c>
      <c r="O733" s="193">
        <v>1562</v>
      </c>
      <c r="P733" s="175">
        <v>1095</v>
      </c>
      <c r="Q733" s="176">
        <v>902</v>
      </c>
      <c r="R733" s="177">
        <v>1067</v>
      </c>
      <c r="S733" s="178">
        <v>1188</v>
      </c>
      <c r="T733" s="175">
        <v>262</v>
      </c>
      <c r="U733" s="179">
        <v>202</v>
      </c>
      <c r="V733" s="177">
        <v>963</v>
      </c>
      <c r="W733" s="194">
        <v>1158</v>
      </c>
      <c r="X733" s="175">
        <v>783</v>
      </c>
      <c r="Y733" s="179">
        <v>445</v>
      </c>
      <c r="Z733" s="177">
        <v>2042</v>
      </c>
      <c r="AA733" s="175">
        <v>2112</v>
      </c>
      <c r="AB733" s="156">
        <f t="shared" si="13726"/>
        <v>13501</v>
      </c>
      <c r="AC733" s="157">
        <f t="shared" si="13727"/>
        <v>13120</v>
      </c>
      <c r="AE733" s="229" t="s">
        <v>13</v>
      </c>
      <c r="AF733" s="20">
        <f t="shared" ref="AF733:BG733" si="14001">SUM(AF730:AF732)</f>
        <v>3050</v>
      </c>
      <c r="AG733" s="21">
        <f t="shared" si="14001"/>
        <v>6602</v>
      </c>
      <c r="AH733" s="20">
        <f t="shared" si="14001"/>
        <v>2114</v>
      </c>
      <c r="AI733" s="21">
        <f t="shared" si="14001"/>
        <v>2383</v>
      </c>
      <c r="AJ733" s="20">
        <f t="shared" si="14001"/>
        <v>2619</v>
      </c>
      <c r="AK733" s="21">
        <f t="shared" si="14001"/>
        <v>5088</v>
      </c>
      <c r="AL733" s="20">
        <f t="shared" si="14001"/>
        <v>4922</v>
      </c>
      <c r="AM733" s="21">
        <f t="shared" si="14001"/>
        <v>9062</v>
      </c>
      <c r="AN733" s="20">
        <f t="shared" si="14001"/>
        <v>1662</v>
      </c>
      <c r="AO733" s="21">
        <f t="shared" si="14001"/>
        <v>598</v>
      </c>
      <c r="AP733" s="20">
        <f t="shared" si="14001"/>
        <v>5952</v>
      </c>
      <c r="AQ733" s="21">
        <f t="shared" si="14001"/>
        <v>1639</v>
      </c>
      <c r="AR733" s="20">
        <f t="shared" si="14001"/>
        <v>8407</v>
      </c>
      <c r="AS733" s="21">
        <f t="shared" si="14001"/>
        <v>5166</v>
      </c>
      <c r="AT733" s="20">
        <f t="shared" si="14001"/>
        <v>4016</v>
      </c>
      <c r="AU733" s="21">
        <f t="shared" si="14001"/>
        <v>3915</v>
      </c>
      <c r="AV733" s="20">
        <f t="shared" si="14001"/>
        <v>3342</v>
      </c>
      <c r="AW733" s="21">
        <f t="shared" si="14001"/>
        <v>5124</v>
      </c>
      <c r="AX733" s="20">
        <f t="shared" si="14001"/>
        <v>2307</v>
      </c>
      <c r="AY733" s="21">
        <f t="shared" si="14001"/>
        <v>524</v>
      </c>
      <c r="AZ733" s="20">
        <f t="shared" si="14001"/>
        <v>6225</v>
      </c>
      <c r="BA733" s="21">
        <f t="shared" si="14001"/>
        <v>3057</v>
      </c>
      <c r="BB733" s="20">
        <f t="shared" si="14001"/>
        <v>4518</v>
      </c>
      <c r="BC733" s="21">
        <f t="shared" si="14001"/>
        <v>1546</v>
      </c>
      <c r="BD733" s="20">
        <f t="shared" si="14001"/>
        <v>5752</v>
      </c>
      <c r="BE733" s="21">
        <f t="shared" si="14001"/>
        <v>8549</v>
      </c>
      <c r="BF733" s="160">
        <f t="shared" si="14001"/>
        <v>54886</v>
      </c>
      <c r="BG733" s="161">
        <f t="shared" si="14001"/>
        <v>53253</v>
      </c>
      <c r="BI733" s="136" t="s">
        <v>27</v>
      </c>
      <c r="BJ733" s="128">
        <f>B733/B746</f>
        <v>3.2705857608581343E-2</v>
      </c>
      <c r="BK733" s="129">
        <f t="shared" ref="BK733" si="14002">C733/C746</f>
        <v>4.4576047377055741E-2</v>
      </c>
      <c r="BL733" s="130">
        <f t="shared" ref="BL733" si="14003">D733/D746</f>
        <v>3.4335981838819522E-2</v>
      </c>
      <c r="BM733" s="131">
        <f t="shared" ref="BM733" si="14004">E733/E746</f>
        <v>4.5183916483157983E-2</v>
      </c>
      <c r="BN733" s="128">
        <f t="shared" ref="BN733" si="14005">F733/F746</f>
        <v>3.229546207353428E-2</v>
      </c>
      <c r="BO733" s="129">
        <f t="shared" ref="BO733" si="14006">G733/G746</f>
        <v>4.2877408136182675E-2</v>
      </c>
      <c r="BP733" s="130">
        <f t="shared" ref="BP733" si="14007">H733/H746</f>
        <v>4.8057358783063657E-2</v>
      </c>
      <c r="BQ733" s="131">
        <f t="shared" ref="BQ733" si="14008">I733/I746</f>
        <v>4.5674014826375342E-2</v>
      </c>
      <c r="BR733" s="128">
        <f t="shared" ref="BR733" si="14009">J733/J746</f>
        <v>4.7546272711835626E-2</v>
      </c>
      <c r="BS733" s="129">
        <f t="shared" ref="BS733" si="14010">K733/K746</f>
        <v>3.1505083774881856E-2</v>
      </c>
      <c r="BT733" s="130">
        <f t="shared" ref="BT733" si="14011">L733/L746</f>
        <v>4.4309894041557725E-2</v>
      </c>
      <c r="BU733" s="128">
        <f t="shared" ref="BU733" si="14012">M733/M746</f>
        <v>3.6000675276441296E-2</v>
      </c>
      <c r="BV733" s="132">
        <f t="shared" ref="BV733" si="14013">N733/N746</f>
        <v>4.143055969778308E-2</v>
      </c>
      <c r="BW733" s="133">
        <f t="shared" ref="BW733" si="14014">O733/O746</f>
        <v>3.5537961003799516E-2</v>
      </c>
      <c r="BX733" s="128">
        <f t="shared" ref="BX733" si="14015">P733/P746</f>
        <v>5.0029697994243158E-2</v>
      </c>
      <c r="BY733" s="129">
        <f t="shared" ref="BY733" si="14016">Q733/Q746</f>
        <v>3.7754803063915279E-2</v>
      </c>
      <c r="BZ733" s="130">
        <f t="shared" ref="BZ733" si="14017">R733/R746</f>
        <v>4.3455241508511849E-2</v>
      </c>
      <c r="CA733" s="131">
        <f t="shared" ref="CA733" si="14018">S733/S746</f>
        <v>4.4221105527638194E-2</v>
      </c>
      <c r="CB733" s="128">
        <f t="shared" ref="CB733" si="14019">T733/T746</f>
        <v>3.9499472335293231E-2</v>
      </c>
      <c r="CC733" s="129">
        <f t="shared" ref="CC733" si="14020">U733/U746</f>
        <v>2.3532152842497669E-2</v>
      </c>
      <c r="CD733" s="130">
        <f t="shared" ref="CD733" si="14021">V733/V746</f>
        <v>4.2746803977272728E-2</v>
      </c>
      <c r="CE733" s="131">
        <f t="shared" ref="CE733" si="14022">W733/W746</f>
        <v>3.9810231023102313E-2</v>
      </c>
      <c r="CF733" s="128">
        <f t="shared" ref="CF733" si="14023">X733/X746</f>
        <v>3.4857320927747855E-2</v>
      </c>
      <c r="CG733" s="129">
        <f t="shared" ref="CG733" si="14024">Y733/Y746</f>
        <v>3.076391289319046E-2</v>
      </c>
      <c r="CH733" s="130">
        <f t="shared" ref="CH733" si="14025">Z733/Z746</f>
        <v>4.8688602765855987E-2</v>
      </c>
      <c r="CI733" s="128">
        <f t="shared" ref="CI733" si="14026">AA733/AA746</f>
        <v>4.8586348892314064E-2</v>
      </c>
      <c r="CJ733" s="134">
        <f t="shared" ref="CJ733" si="14027">AB733/AB746</f>
        <v>4.1924925782851181E-2</v>
      </c>
      <c r="CK733" s="135">
        <f t="shared" ref="CK733" si="14028">AC733/AC746</f>
        <v>4.085890907958456E-2</v>
      </c>
    </row>
    <row r="734" spans="1:89" ht="13.5" thickTop="1" x14ac:dyDescent="0.2">
      <c r="A734" s="145" t="s">
        <v>28</v>
      </c>
      <c r="B734" s="189">
        <v>1027</v>
      </c>
      <c r="C734" s="183">
        <v>1542</v>
      </c>
      <c r="D734" s="184">
        <v>557</v>
      </c>
      <c r="E734" s="185">
        <v>554</v>
      </c>
      <c r="F734" s="182">
        <v>969</v>
      </c>
      <c r="G734" s="186">
        <v>1331</v>
      </c>
      <c r="H734" s="184">
        <v>1860</v>
      </c>
      <c r="I734" s="185">
        <v>2301</v>
      </c>
      <c r="J734" s="182">
        <v>366</v>
      </c>
      <c r="K734" s="183">
        <v>230</v>
      </c>
      <c r="L734" s="184">
        <v>1439</v>
      </c>
      <c r="M734" s="182">
        <v>736</v>
      </c>
      <c r="N734" s="187">
        <v>2298</v>
      </c>
      <c r="O734" s="190">
        <v>1573</v>
      </c>
      <c r="P734" s="182">
        <v>1214</v>
      </c>
      <c r="Q734" s="183">
        <v>966</v>
      </c>
      <c r="R734" s="184">
        <v>1094</v>
      </c>
      <c r="S734" s="185">
        <v>1398</v>
      </c>
      <c r="T734" s="182">
        <v>383</v>
      </c>
      <c r="U734" s="186">
        <v>196</v>
      </c>
      <c r="V734" s="184">
        <v>1456</v>
      </c>
      <c r="W734" s="191">
        <v>1129</v>
      </c>
      <c r="X734" s="182">
        <v>1049</v>
      </c>
      <c r="Y734" s="186">
        <v>414</v>
      </c>
      <c r="Z734" s="184">
        <v>2028</v>
      </c>
      <c r="AA734" s="182">
        <v>2617</v>
      </c>
      <c r="AB734" s="156">
        <f t="shared" si="13726"/>
        <v>15740</v>
      </c>
      <c r="AC734" s="157">
        <f t="shared" si="13727"/>
        <v>14987</v>
      </c>
      <c r="BI734" s="145" t="s">
        <v>28</v>
      </c>
      <c r="BJ734" s="128">
        <f>B734/B746</f>
        <v>3.6000981526273353E-2</v>
      </c>
      <c r="BK734" s="129">
        <f t="shared" ref="BK734" si="14029">C734/C746</f>
        <v>6.170221279660678E-2</v>
      </c>
      <c r="BL734" s="130">
        <f t="shared" ref="BL734" si="14030">D734/D746</f>
        <v>3.9514755959137345E-2</v>
      </c>
      <c r="BM734" s="131">
        <f t="shared" ref="BM734" si="14031">E734/E746</f>
        <v>4.5183916483157983E-2</v>
      </c>
      <c r="BN734" s="128">
        <f t="shared" ref="BN734" si="14032">F734/F746</f>
        <v>3.2096720768466383E-2</v>
      </c>
      <c r="BO734" s="129">
        <f t="shared" ref="BO734" si="14033">G734/G746</f>
        <v>6.0906969294833663E-2</v>
      </c>
      <c r="BP734" s="130">
        <f t="shared" ref="BP734" si="14034">H734/H746</f>
        <v>4.5053773859122181E-2</v>
      </c>
      <c r="BQ734" s="131">
        <f t="shared" ref="BQ734" si="14035">I734/I746</f>
        <v>5.6111002731174406E-2</v>
      </c>
      <c r="BR734" s="128">
        <f t="shared" ref="BR734" si="14036">J734/J746</f>
        <v>6.214977075904228E-2</v>
      </c>
      <c r="BS734" s="129">
        <f t="shared" ref="BS734" si="14037">K734/K746</f>
        <v>3.2937133037376484E-2</v>
      </c>
      <c r="BT734" s="130">
        <f t="shared" ref="BT734" si="14038">L734/L746</f>
        <v>6.6006146507040966E-2</v>
      </c>
      <c r="BU734" s="128">
        <f t="shared" ref="BU734" si="14039">M734/M746</f>
        <v>3.1062716299485101E-2</v>
      </c>
      <c r="BV734" s="132">
        <f t="shared" ref="BV734" si="14040">N734/N746</f>
        <v>5.7113033104682374E-2</v>
      </c>
      <c r="BW734" s="133">
        <f t="shared" ref="BW734" si="14041">O734/O746</f>
        <v>3.5788228334812183E-2</v>
      </c>
      <c r="BX734" s="128">
        <f t="shared" ref="BX734" si="14042">P734/P746</f>
        <v>5.546671540183671E-2</v>
      </c>
      <c r="BY734" s="129">
        <f t="shared" ref="BY734" si="14043">Q734/Q746</f>
        <v>4.0433636097275127E-2</v>
      </c>
      <c r="BZ734" s="130">
        <f t="shared" ref="BZ734" si="14044">R734/R746</f>
        <v>4.4554858678830335E-2</v>
      </c>
      <c r="CA734" s="131">
        <f t="shared" ref="CA734" si="14045">S734/S746</f>
        <v>5.2037967615857064E-2</v>
      </c>
      <c r="CB734" s="128">
        <f t="shared" ref="CB734" si="14046">T734/T746</f>
        <v>5.7741595055027892E-2</v>
      </c>
      <c r="CC734" s="129">
        <f t="shared" ref="CC734" si="14047">U734/U746</f>
        <v>2.2833178005591797E-2</v>
      </c>
      <c r="CD734" s="130">
        <f t="shared" ref="CD734" si="14048">V734/V746</f>
        <v>6.4630681818181823E-2</v>
      </c>
      <c r="CE734" s="131">
        <f t="shared" ref="CE734" si="14049">W734/W746</f>
        <v>3.881325632563256E-2</v>
      </c>
      <c r="CF734" s="128">
        <f t="shared" ref="CF734" si="14050">X734/X746</f>
        <v>4.6699016159907403E-2</v>
      </c>
      <c r="CG734" s="129">
        <f t="shared" ref="CG734" si="14051">Y734/Y746</f>
        <v>2.8620808848945731E-2</v>
      </c>
      <c r="CH734" s="130">
        <f t="shared" ref="CH734" si="14052">Z734/Z746</f>
        <v>4.8354792560801142E-2</v>
      </c>
      <c r="CI734" s="128">
        <f t="shared" ref="CI734" si="14053">AA734/AA746</f>
        <v>6.0203823414387264E-2</v>
      </c>
      <c r="CJ734" s="134">
        <f t="shared" ref="CJ734" si="14054">AB734/AB746</f>
        <v>4.8877737339610219E-2</v>
      </c>
      <c r="CK734" s="135">
        <f t="shared" ref="CK734" si="14055">AC734/AC746</f>
        <v>4.6673206583516293E-2</v>
      </c>
    </row>
    <row r="735" spans="1:89" x14ac:dyDescent="0.2">
      <c r="A735" s="136" t="s">
        <v>29</v>
      </c>
      <c r="B735" s="192">
        <v>1173</v>
      </c>
      <c r="C735" s="176">
        <v>2092</v>
      </c>
      <c r="D735" s="177">
        <v>889</v>
      </c>
      <c r="E735" s="178">
        <v>719</v>
      </c>
      <c r="F735" s="175">
        <v>1310</v>
      </c>
      <c r="G735" s="179">
        <v>1771</v>
      </c>
      <c r="H735" s="177">
        <v>2165</v>
      </c>
      <c r="I735" s="178">
        <v>3214</v>
      </c>
      <c r="J735" s="175">
        <v>528</v>
      </c>
      <c r="K735" s="176">
        <v>245</v>
      </c>
      <c r="L735" s="177">
        <v>2118</v>
      </c>
      <c r="M735" s="175">
        <v>649</v>
      </c>
      <c r="N735" s="180">
        <v>2954</v>
      </c>
      <c r="O735" s="193">
        <v>2109</v>
      </c>
      <c r="P735" s="175">
        <v>1525</v>
      </c>
      <c r="Q735" s="176">
        <v>1127</v>
      </c>
      <c r="R735" s="177">
        <v>1483</v>
      </c>
      <c r="S735" s="178">
        <v>1956</v>
      </c>
      <c r="T735" s="175">
        <v>814</v>
      </c>
      <c r="U735" s="179">
        <v>231</v>
      </c>
      <c r="V735" s="177">
        <v>1986</v>
      </c>
      <c r="W735" s="194">
        <v>1373</v>
      </c>
      <c r="X735" s="175">
        <v>1676</v>
      </c>
      <c r="Y735" s="179">
        <v>540</v>
      </c>
      <c r="Z735" s="177">
        <v>2274</v>
      </c>
      <c r="AA735" s="175">
        <v>3187</v>
      </c>
      <c r="AB735" s="156">
        <f t="shared" si="13726"/>
        <v>20895</v>
      </c>
      <c r="AC735" s="157">
        <f t="shared" si="13727"/>
        <v>19213</v>
      </c>
      <c r="BI735" s="136" t="s">
        <v>29</v>
      </c>
      <c r="BJ735" s="128">
        <f>B735/B746</f>
        <v>4.1118939951624779E-2</v>
      </c>
      <c r="BK735" s="129">
        <f t="shared" ref="BK735" si="14056">C735/C746</f>
        <v>8.3710135648833575E-2</v>
      </c>
      <c r="BL735" s="130">
        <f t="shared" ref="BL735" si="14057">D735/D746</f>
        <v>6.3067536889897843E-2</v>
      </c>
      <c r="BM735" s="131">
        <f t="shared" ref="BM735" si="14058">E735/E746</f>
        <v>5.8641220128863879E-2</v>
      </c>
      <c r="BN735" s="128">
        <f t="shared" ref="BN735" si="14059">F735/F746</f>
        <v>4.3391851606492213E-2</v>
      </c>
      <c r="BO735" s="129">
        <f t="shared" ref="BO735" si="14060">G735/G746</f>
        <v>8.1041504598910907E-2</v>
      </c>
      <c r="BP735" s="130">
        <f t="shared" ref="BP735" si="14061">H735/H746</f>
        <v>5.2441623873655654E-2</v>
      </c>
      <c r="BQ735" s="131">
        <f t="shared" ref="BQ735" si="14062">I735/I746</f>
        <v>7.8374951229028489E-2</v>
      </c>
      <c r="BR735" s="128">
        <f t="shared" ref="BR735" si="14063">J735/J746</f>
        <v>8.9658685685175751E-2</v>
      </c>
      <c r="BS735" s="129">
        <f t="shared" ref="BS735" si="14064">K735/K746</f>
        <v>3.5085206931118433E-2</v>
      </c>
      <c r="BT735" s="130">
        <f t="shared" ref="BT735" si="14065">L735/L746</f>
        <v>9.7151506811614149E-2</v>
      </c>
      <c r="BU735" s="128">
        <f t="shared" ref="BU735" si="14066">M735/M746</f>
        <v>2.7390900649953576E-2</v>
      </c>
      <c r="BV735" s="132">
        <f t="shared" ref="BV735" si="14067">N735/N746</f>
        <v>7.3416840640222691E-2</v>
      </c>
      <c r="BW735" s="133">
        <f t="shared" ref="BW735" si="14068">O735/O746</f>
        <v>4.7983072827793322E-2</v>
      </c>
      <c r="BX735" s="128">
        <f t="shared" ref="BX735" si="14069">P735/P746</f>
        <v>6.9676063416640011E-2</v>
      </c>
      <c r="BY735" s="129">
        <f t="shared" ref="BY735" si="14070">Q735/Q746</f>
        <v>4.7172575446820977E-2</v>
      </c>
      <c r="BZ735" s="130">
        <f t="shared" ref="BZ735" si="14071">R735/R746</f>
        <v>6.0397491243789202E-2</v>
      </c>
      <c r="CA735" s="131">
        <f t="shared" ref="CA735" si="14072">S735/S746</f>
        <v>7.2808486878838632E-2</v>
      </c>
      <c r="CB735" s="128">
        <f t="shared" ref="CB735" si="14073">T735/T746</f>
        <v>0.12271973466003316</v>
      </c>
      <c r="CC735" s="129">
        <f t="shared" ref="CC735" si="14074">U735/U746</f>
        <v>2.6910531220876048E-2</v>
      </c>
      <c r="CD735" s="130">
        <f t="shared" ref="CD735" si="14075">V735/V746</f>
        <v>8.8156960227272721E-2</v>
      </c>
      <c r="CE735" s="131">
        <f t="shared" ref="CE735" si="14076">W735/W746</f>
        <v>4.7201595159515955E-2</v>
      </c>
      <c r="CF735" s="128">
        <f t="shared" ref="CF735" si="14077">X735/X746</f>
        <v>7.4611583492854919E-2</v>
      </c>
      <c r="CG735" s="129">
        <f t="shared" ref="CG735" si="14078">Y735/Y746</f>
        <v>3.7331489802972691E-2</v>
      </c>
      <c r="CH735" s="130">
        <f t="shared" ref="CH735" si="14079">Z735/Z746</f>
        <v>5.4220314735336193E-2</v>
      </c>
      <c r="CI735" s="128">
        <f t="shared" ref="CI735" si="14080">AA735/AA746</f>
        <v>7.3316616439301568E-2</v>
      </c>
      <c r="CJ735" s="134">
        <f t="shared" ref="CJ735" si="14081">AB735/AB746</f>
        <v>6.4885662116337714E-2</v>
      </c>
      <c r="CK735" s="135">
        <f t="shared" ref="CK735" si="14082">AC735/AC746</f>
        <v>5.983401068186419E-2</v>
      </c>
    </row>
    <row r="736" spans="1:89" x14ac:dyDescent="0.2">
      <c r="A736" s="145" t="s">
        <v>30</v>
      </c>
      <c r="B736" s="189">
        <v>1382</v>
      </c>
      <c r="C736" s="183">
        <v>3168</v>
      </c>
      <c r="D736" s="184">
        <v>1219</v>
      </c>
      <c r="E736" s="185">
        <v>1013</v>
      </c>
      <c r="F736" s="182">
        <v>1422</v>
      </c>
      <c r="G736" s="186">
        <v>2469</v>
      </c>
      <c r="H736" s="184">
        <v>2472</v>
      </c>
      <c r="I736" s="185">
        <v>4298</v>
      </c>
      <c r="J736" s="182">
        <v>953</v>
      </c>
      <c r="K736" s="183">
        <v>267</v>
      </c>
      <c r="L736" s="184">
        <v>2882</v>
      </c>
      <c r="M736" s="182">
        <v>773</v>
      </c>
      <c r="N736" s="187">
        <v>4113</v>
      </c>
      <c r="O736" s="190">
        <v>2553</v>
      </c>
      <c r="P736" s="182">
        <v>1975</v>
      </c>
      <c r="Q736" s="183">
        <v>1716</v>
      </c>
      <c r="R736" s="184">
        <v>1691</v>
      </c>
      <c r="S736" s="185">
        <v>2362</v>
      </c>
      <c r="T736" s="182">
        <v>1130</v>
      </c>
      <c r="U736" s="186">
        <v>253</v>
      </c>
      <c r="V736" s="184">
        <v>2840</v>
      </c>
      <c r="W736" s="191">
        <v>1471</v>
      </c>
      <c r="X736" s="182">
        <v>2346</v>
      </c>
      <c r="Y736" s="186">
        <v>695</v>
      </c>
      <c r="Z736" s="184">
        <v>3037</v>
      </c>
      <c r="AA736" s="182">
        <v>4067</v>
      </c>
      <c r="AB736" s="156">
        <f t="shared" si="13726"/>
        <v>27462</v>
      </c>
      <c r="AC736" s="157">
        <f t="shared" si="13727"/>
        <v>25105</v>
      </c>
      <c r="BI736" s="145" t="s">
        <v>30</v>
      </c>
      <c r="BJ736" s="128">
        <f>B736/B746</f>
        <v>4.8445332492025102E-2</v>
      </c>
      <c r="BK736" s="129">
        <f t="shared" ref="BK736" si="14083">C736/C746</f>
        <v>0.12676563562882637</v>
      </c>
      <c r="BL736" s="130">
        <f t="shared" ref="BL736" si="14084">D736/D746</f>
        <v>8.6478433598183885E-2</v>
      </c>
      <c r="BM736" s="131">
        <f t="shared" ref="BM736" si="14085">E736/E746</f>
        <v>8.2619688443030748E-2</v>
      </c>
      <c r="BN736" s="128">
        <f t="shared" ref="BN736" si="14086">F736/F746</f>
        <v>4.7101689301093076E-2</v>
      </c>
      <c r="BO736" s="129">
        <f t="shared" ref="BO736" si="14087">G736/G746</f>
        <v>0.11298219924037889</v>
      </c>
      <c r="BP736" s="130">
        <f t="shared" ref="BP736" si="14088">H736/H746</f>
        <v>5.9877918806317217E-2</v>
      </c>
      <c r="BQ736" s="131">
        <f t="shared" ref="BQ736" si="14089">I736/I746</f>
        <v>0.10480881779165041</v>
      </c>
      <c r="BR736" s="128">
        <f t="shared" ref="BR736" si="14090">J736/J746</f>
        <v>0.16182713533706911</v>
      </c>
      <c r="BS736" s="129">
        <f t="shared" ref="BS736" si="14091">K736/K746</f>
        <v>3.8235715308606616E-2</v>
      </c>
      <c r="BT736" s="130">
        <f t="shared" ref="BT736" si="14092">L736/L746</f>
        <v>0.13219577083620018</v>
      </c>
      <c r="BU736" s="128">
        <f t="shared" ref="BU736" si="14093">M736/M746</f>
        <v>3.2624293069975524E-2</v>
      </c>
      <c r="BV736" s="132">
        <f t="shared" ref="BV736" si="14094">N736/N746</f>
        <v>0.10222189084402028</v>
      </c>
      <c r="BW736" s="133">
        <f t="shared" ref="BW736" si="14095">O736/O746</f>
        <v>5.8084772370486655E-2</v>
      </c>
      <c r="BX736" s="128">
        <f t="shared" ref="BX736" si="14096">P736/P746</f>
        <v>9.0236213277287883E-2</v>
      </c>
      <c r="BY736" s="129">
        <f t="shared" ref="BY736" si="14097">Q736/Q746</f>
        <v>7.1826210706960783E-2</v>
      </c>
      <c r="BZ736" s="130">
        <f t="shared" ref="BZ736" si="14098">R736/R746</f>
        <v>6.8868616111427874E-2</v>
      </c>
      <c r="CA736" s="131">
        <f t="shared" ref="CA736" si="14099">S736/S746</f>
        <v>8.7921086916061791E-2</v>
      </c>
      <c r="CB736" s="128">
        <f t="shared" ref="CB736" si="14100">T736/T746</f>
        <v>0.17036031961405096</v>
      </c>
      <c r="CC736" s="129">
        <f t="shared" ref="CC736" si="14101">U736/U746</f>
        <v>2.9473438956197577E-2</v>
      </c>
      <c r="CD736" s="130">
        <f t="shared" ref="CD736" si="14102">V736/V746</f>
        <v>0.12606534090909091</v>
      </c>
      <c r="CE736" s="131">
        <f t="shared" ref="CE736" si="14103">W736/W746</f>
        <v>5.0570682068206821E-2</v>
      </c>
      <c r="CF736" s="128">
        <f t="shared" ref="CF736" si="14104">X736/X746</f>
        <v>0.1044384098294974</v>
      </c>
      <c r="CG736" s="129">
        <f t="shared" ref="CG736" si="14105">Y736/Y746</f>
        <v>4.8047010024196334E-2</v>
      </c>
      <c r="CH736" s="130">
        <f t="shared" ref="CH736" si="14106">Z736/Z746</f>
        <v>7.2412970910824992E-2</v>
      </c>
      <c r="CI736" s="128">
        <f t="shared" ref="CI736" si="14107">AA736/AA746</f>
        <v>9.3560928477765759E-2</v>
      </c>
      <c r="CJ736" s="134">
        <f t="shared" ref="CJ736" si="14108">AB736/AB746</f>
        <v>8.5278298781472417E-2</v>
      </c>
      <c r="CK736" s="135">
        <f t="shared" ref="CK736" si="14109">AC736/AC746</f>
        <v>7.8183148814250786E-2</v>
      </c>
    </row>
    <row r="737" spans="1:89" x14ac:dyDescent="0.2">
      <c r="A737" s="136" t="s">
        <v>31</v>
      </c>
      <c r="B737" s="192">
        <v>1668</v>
      </c>
      <c r="C737" s="176">
        <v>3434</v>
      </c>
      <c r="D737" s="177">
        <v>895</v>
      </c>
      <c r="E737" s="178">
        <v>1370</v>
      </c>
      <c r="F737" s="175">
        <v>1197</v>
      </c>
      <c r="G737" s="179">
        <v>2619</v>
      </c>
      <c r="H737" s="177">
        <v>2450</v>
      </c>
      <c r="I737" s="178">
        <v>4764</v>
      </c>
      <c r="J737" s="175">
        <v>709</v>
      </c>
      <c r="K737" s="176">
        <v>331</v>
      </c>
      <c r="L737" s="177">
        <v>3070</v>
      </c>
      <c r="M737" s="175">
        <v>866</v>
      </c>
      <c r="N737" s="180">
        <v>4294</v>
      </c>
      <c r="O737" s="193">
        <v>2613</v>
      </c>
      <c r="P737" s="175">
        <v>2041</v>
      </c>
      <c r="Q737" s="176">
        <v>2199</v>
      </c>
      <c r="R737" s="177">
        <v>1651</v>
      </c>
      <c r="S737" s="178">
        <v>2762</v>
      </c>
      <c r="T737" s="175">
        <v>1177</v>
      </c>
      <c r="U737" s="179">
        <v>271</v>
      </c>
      <c r="V737" s="177">
        <v>3385</v>
      </c>
      <c r="W737" s="194">
        <v>1586</v>
      </c>
      <c r="X737" s="175">
        <v>2172</v>
      </c>
      <c r="Y737" s="179">
        <v>851</v>
      </c>
      <c r="Z737" s="177">
        <v>2715</v>
      </c>
      <c r="AA737" s="175">
        <v>4482</v>
      </c>
      <c r="AB737" s="156">
        <f t="shared" si="13726"/>
        <v>27424</v>
      </c>
      <c r="AC737" s="157">
        <f t="shared" si="13727"/>
        <v>28148</v>
      </c>
      <c r="BI737" s="136" t="s">
        <v>31</v>
      </c>
      <c r="BJ737" s="128">
        <f>B737/B746</f>
        <v>5.8470922284151856E-2</v>
      </c>
      <c r="BK737" s="129">
        <f t="shared" ref="BK737" si="14110">C737/C746</f>
        <v>0.13740946740826698</v>
      </c>
      <c r="BL737" s="130">
        <f t="shared" ref="BL737" si="14111">D737/D746</f>
        <v>6.3493189557321222E-2</v>
      </c>
      <c r="BM737" s="131">
        <f t="shared" ref="BM737" si="14112">E737/E746</f>
        <v>0.11173639996737623</v>
      </c>
      <c r="BN737" s="128">
        <f t="shared" ref="BN737" si="14113">F737/F746</f>
        <v>3.9648890361046706E-2</v>
      </c>
      <c r="BO737" s="129">
        <f t="shared" ref="BO737" si="14114">G737/G746</f>
        <v>0.11984624536676887</v>
      </c>
      <c r="BP737" s="130">
        <f t="shared" ref="BP737" si="14115">H737/H746</f>
        <v>5.9345024706908243E-2</v>
      </c>
      <c r="BQ737" s="131">
        <f t="shared" ref="BQ737" si="14116">I737/I746</f>
        <v>0.11617245415528678</v>
      </c>
      <c r="BR737" s="128">
        <f t="shared" ref="BR737" si="14117">J737/J746</f>
        <v>0.12039395483104093</v>
      </c>
      <c r="BS737" s="129">
        <f t="shared" ref="BS737" si="14118">K737/K746</f>
        <v>4.7400830588572244E-2</v>
      </c>
      <c r="BT737" s="130">
        <f t="shared" ref="BT737" si="14119">L737/L746</f>
        <v>0.14081922847575798</v>
      </c>
      <c r="BU737" s="128">
        <f t="shared" ref="BU737" si="14120">M737/M746</f>
        <v>3.6549337384991984E-2</v>
      </c>
      <c r="BV737" s="132">
        <f t="shared" ref="BV737" si="14121">N737/N746</f>
        <v>0.10672034993538125</v>
      </c>
      <c r="BW737" s="133">
        <f t="shared" ref="BW737" si="14122">O737/O746</f>
        <v>5.944986690328305E-2</v>
      </c>
      <c r="BX737" s="128">
        <f t="shared" ref="BX737" si="14123">P737/P746</f>
        <v>9.3251701923516242E-2</v>
      </c>
      <c r="BY737" s="129">
        <f t="shared" ref="BY737" si="14124">Q737/Q746</f>
        <v>9.2043028755598347E-2</v>
      </c>
      <c r="BZ737" s="130">
        <f t="shared" ref="BZ737" si="14125">R737/R746</f>
        <v>6.7239553636881971E-2</v>
      </c>
      <c r="CA737" s="131">
        <f t="shared" ref="CA737" si="14126">S737/S746</f>
        <v>0.10281034803647869</v>
      </c>
      <c r="CB737" s="128">
        <f t="shared" ref="CB737" si="14127">T737/T746</f>
        <v>0.17744610281923714</v>
      </c>
      <c r="CC737" s="129">
        <f t="shared" ref="CC737" si="14128">U737/U746</f>
        <v>3.1570363466915191E-2</v>
      </c>
      <c r="CD737" s="130">
        <f t="shared" ref="CD737" si="14129">V737/V746</f>
        <v>0.15025745738636365</v>
      </c>
      <c r="CE737" s="131">
        <f t="shared" ref="CE737" si="14130">W737/W746</f>
        <v>5.4524202420242023E-2</v>
      </c>
      <c r="CF737" s="128">
        <f t="shared" ref="CF737" si="14131">X737/X746</f>
        <v>9.6692338512220088E-2</v>
      </c>
      <c r="CG737" s="129">
        <f t="shared" ref="CG737" si="14132">Y737/Y746</f>
        <v>5.8831662633944001E-2</v>
      </c>
      <c r="CH737" s="130">
        <f t="shared" ref="CH737" si="14133">Z737/Z746</f>
        <v>6.4735336194563661E-2</v>
      </c>
      <c r="CI737" s="128">
        <f t="shared" ref="CI737" si="14134">AA737/AA746</f>
        <v>0.10310796199590513</v>
      </c>
      <c r="CJ737" s="134">
        <f t="shared" ref="CJ737" si="14135">AB737/AB746</f>
        <v>8.5160296620169676E-2</v>
      </c>
      <c r="CK737" s="135">
        <f t="shared" ref="CK737" si="14136">AC737/AC746</f>
        <v>8.765979975397456E-2</v>
      </c>
    </row>
    <row r="738" spans="1:89" x14ac:dyDescent="0.2">
      <c r="A738" s="145" t="s">
        <v>32</v>
      </c>
      <c r="B738" s="189">
        <v>1691</v>
      </c>
      <c r="C738" s="183">
        <v>2506</v>
      </c>
      <c r="D738" s="184">
        <v>614</v>
      </c>
      <c r="E738" s="185">
        <v>1083</v>
      </c>
      <c r="F738" s="182">
        <v>1182</v>
      </c>
      <c r="G738" s="186">
        <v>2375</v>
      </c>
      <c r="H738" s="184">
        <v>2402</v>
      </c>
      <c r="I738" s="185">
        <v>4011</v>
      </c>
      <c r="J738" s="182">
        <v>466</v>
      </c>
      <c r="K738" s="183">
        <v>189</v>
      </c>
      <c r="L738" s="184">
        <v>2078</v>
      </c>
      <c r="M738" s="182">
        <v>1044</v>
      </c>
      <c r="N738" s="187">
        <v>3146</v>
      </c>
      <c r="O738" s="190">
        <v>2489</v>
      </c>
      <c r="P738" s="182">
        <v>1373</v>
      </c>
      <c r="Q738" s="183">
        <v>1858</v>
      </c>
      <c r="R738" s="184">
        <v>1407</v>
      </c>
      <c r="S738" s="185">
        <v>2060</v>
      </c>
      <c r="T738" s="182">
        <v>570</v>
      </c>
      <c r="U738" s="186">
        <v>295</v>
      </c>
      <c r="V738" s="184">
        <v>2495</v>
      </c>
      <c r="W738" s="191">
        <v>1630</v>
      </c>
      <c r="X738" s="182">
        <v>1565</v>
      </c>
      <c r="Y738" s="186">
        <v>826</v>
      </c>
      <c r="Z738" s="184">
        <v>2605</v>
      </c>
      <c r="AA738" s="182">
        <v>3316</v>
      </c>
      <c r="AB738" s="156">
        <f t="shared" si="13726"/>
        <v>21594</v>
      </c>
      <c r="AC738" s="157">
        <f t="shared" si="13727"/>
        <v>23682</v>
      </c>
      <c r="BI738" s="145" t="s">
        <v>32</v>
      </c>
      <c r="BJ738" s="128">
        <f>B738/B746</f>
        <v>5.9277176008693519E-2</v>
      </c>
      <c r="BK738" s="129">
        <f t="shared" ref="BK738" si="14137">C738/C746</f>
        <v>0.10027609939578248</v>
      </c>
      <c r="BL738" s="130">
        <f t="shared" ref="BL738" si="14138">D738/D746</f>
        <v>4.355845629965948E-2</v>
      </c>
      <c r="BM738" s="131">
        <f t="shared" ref="BM738" si="14139">E738/E746</f>
        <v>8.8328847565451438E-2</v>
      </c>
      <c r="BN738" s="128">
        <f t="shared" ref="BN738" si="14140">F738/F746</f>
        <v>3.9152037098376946E-2</v>
      </c>
      <c r="BO738" s="129">
        <f t="shared" ref="BO738" si="14141">G738/G746</f>
        <v>0.10868073033450784</v>
      </c>
      <c r="BP738" s="130">
        <f t="shared" ref="BP738" si="14142">H738/H746</f>
        <v>5.8182346671834126E-2</v>
      </c>
      <c r="BQ738" s="131">
        <f t="shared" ref="BQ738" si="14143">I738/I746</f>
        <v>9.7810183378852902E-2</v>
      </c>
      <c r="BR738" s="128">
        <f t="shared" ref="BR738" si="14144">J738/J746</f>
        <v>7.9130582441840722E-2</v>
      </c>
      <c r="BS738" s="129">
        <f t="shared" ref="BS738" si="14145">K738/K746</f>
        <v>2.7065731061148502E-2</v>
      </c>
      <c r="BT738" s="130">
        <f t="shared" ref="BT738" si="14146">L738/L746</f>
        <v>9.5316728590431637E-2</v>
      </c>
      <c r="BU738" s="128">
        <f t="shared" ref="BU738" si="14147">M738/M746</f>
        <v>4.4061787794378325E-2</v>
      </c>
      <c r="BV738" s="132">
        <f t="shared" ref="BV738" si="14148">N738/N746</f>
        <v>7.8188686748185701E-2</v>
      </c>
      <c r="BW738" s="133">
        <f t="shared" ref="BW738" si="14149">O738/O746</f>
        <v>5.6628671535503834E-2</v>
      </c>
      <c r="BX738" s="128">
        <f t="shared" ref="BX738" si="14150">P738/P746</f>
        <v>6.2731301685932286E-2</v>
      </c>
      <c r="BY738" s="129">
        <f t="shared" ref="BY738" si="14151">Q738/Q746</f>
        <v>7.776987149972793E-2</v>
      </c>
      <c r="BZ738" s="130">
        <f t="shared" ref="BZ738" si="14152">R738/R746</f>
        <v>5.7302272542151991E-2</v>
      </c>
      <c r="CA738" s="131">
        <f t="shared" ref="CA738" si="14153">S738/S746</f>
        <v>7.6679694770147036E-2</v>
      </c>
      <c r="CB738" s="128">
        <f t="shared" ref="CB738" si="14154">T738/T746</f>
        <v>8.5933966530981454E-2</v>
      </c>
      <c r="CC738" s="129">
        <f t="shared" ref="CC738" si="14155">U738/U746</f>
        <v>3.4366262814538674E-2</v>
      </c>
      <c r="CD738" s="130">
        <f t="shared" ref="CD738" si="14156">V738/V746</f>
        <v>0.11075106534090909</v>
      </c>
      <c r="CE738" s="131">
        <f t="shared" ref="CE738" si="14157">W738/W746</f>
        <v>5.6036853685368537E-2</v>
      </c>
      <c r="CF738" s="128">
        <f t="shared" ref="CF738" si="14158">X738/X746</f>
        <v>6.967012420424698E-2</v>
      </c>
      <c r="CG738" s="129">
        <f t="shared" ref="CG738" si="14159">Y738/Y746</f>
        <v>5.7103352920843418E-2</v>
      </c>
      <c r="CH738" s="130">
        <f t="shared" ref="CH738" si="14160">Z738/Z746</f>
        <v>6.211254172627563E-2</v>
      </c>
      <c r="CI738" s="128">
        <f t="shared" ref="CI738" si="14161">AA738/AA746</f>
        <v>7.6284248544940078E-2</v>
      </c>
      <c r="CJ738" s="134">
        <f t="shared" ref="CJ738" si="14162">AB738/AB746</f>
        <v>6.7056280820301337E-2</v>
      </c>
      <c r="CK738" s="135">
        <f t="shared" ref="CK738" si="14163">AC738/AC746</f>
        <v>7.3751576587097675E-2</v>
      </c>
    </row>
    <row r="739" spans="1:89" x14ac:dyDescent="0.2">
      <c r="A739" s="136" t="s">
        <v>33</v>
      </c>
      <c r="B739" s="192">
        <v>1366</v>
      </c>
      <c r="C739" s="176">
        <v>1559</v>
      </c>
      <c r="D739" s="177">
        <v>427</v>
      </c>
      <c r="E739" s="178">
        <v>659</v>
      </c>
      <c r="F739" s="175">
        <v>1032</v>
      </c>
      <c r="G739" s="179">
        <v>1445</v>
      </c>
      <c r="H739" s="177">
        <v>1813</v>
      </c>
      <c r="I739" s="178">
        <v>2528</v>
      </c>
      <c r="J739" s="175">
        <v>365</v>
      </c>
      <c r="K739" s="176">
        <v>105</v>
      </c>
      <c r="L739" s="177">
        <v>1279</v>
      </c>
      <c r="M739" s="175">
        <v>956</v>
      </c>
      <c r="N739" s="180">
        <v>2120</v>
      </c>
      <c r="O739" s="193">
        <v>2441</v>
      </c>
      <c r="P739" s="175">
        <v>916</v>
      </c>
      <c r="Q739" s="176">
        <v>1538</v>
      </c>
      <c r="R739" s="177">
        <v>1043</v>
      </c>
      <c r="S739" s="178">
        <v>1582</v>
      </c>
      <c r="T739" s="175">
        <v>301</v>
      </c>
      <c r="U739" s="179">
        <v>316</v>
      </c>
      <c r="V739" s="177">
        <v>1803</v>
      </c>
      <c r="W739" s="194">
        <v>1369</v>
      </c>
      <c r="X739" s="175">
        <v>951</v>
      </c>
      <c r="Y739" s="179">
        <v>652</v>
      </c>
      <c r="Z739" s="177">
        <v>1843</v>
      </c>
      <c r="AA739" s="175">
        <v>2149</v>
      </c>
      <c r="AB739" s="156">
        <f t="shared" si="13726"/>
        <v>15259</v>
      </c>
      <c r="AC739" s="157">
        <f t="shared" si="13727"/>
        <v>17299</v>
      </c>
      <c r="BI739" s="136" t="s">
        <v>33</v>
      </c>
      <c r="BJ739" s="128">
        <f>B739/B746</f>
        <v>4.78844603358222E-2</v>
      </c>
      <c r="BK739" s="129">
        <f t="shared" ref="BK739" si="14164">C739/C746</f>
        <v>6.2382457684766517E-2</v>
      </c>
      <c r="BL739" s="130">
        <f t="shared" ref="BL739" si="14165">D739/D746</f>
        <v>3.029228149829739E-2</v>
      </c>
      <c r="BM739" s="131">
        <f t="shared" ref="BM739" si="14166">E739/E746</f>
        <v>5.3747655166789005E-2</v>
      </c>
      <c r="BN739" s="128">
        <f t="shared" ref="BN739" si="14167">F739/F746</f>
        <v>3.4183504471679366E-2</v>
      </c>
      <c r="BO739" s="129">
        <f t="shared" ref="BO739" si="14168">G739/G746</f>
        <v>6.6123644350890035E-2</v>
      </c>
      <c r="BP739" s="130">
        <f t="shared" ref="BP739" si="14169">H739/H746</f>
        <v>4.3915318283112105E-2</v>
      </c>
      <c r="BQ739" s="131">
        <f t="shared" ref="BQ739" si="14170">I739/I746</f>
        <v>6.1646507998439327E-2</v>
      </c>
      <c r="BR739" s="128">
        <f t="shared" ref="BR739" si="14171">J739/J746</f>
        <v>6.1979962642214295E-2</v>
      </c>
      <c r="BS739" s="129">
        <f t="shared" ref="BS739" si="14172">K739/K746</f>
        <v>1.5036517256193612E-2</v>
      </c>
      <c r="BT739" s="130">
        <f t="shared" ref="BT739" si="14173">L739/L746</f>
        <v>5.8667033622310905E-2</v>
      </c>
      <c r="BU739" s="128">
        <f t="shared" ref="BU739" si="14174">M739/M746</f>
        <v>4.0347767367265974E-2</v>
      </c>
      <c r="BV739" s="132">
        <f t="shared" ref="BV739" si="14175">N739/N746</f>
        <v>5.2689134108758327E-2</v>
      </c>
      <c r="BW739" s="133">
        <f t="shared" ref="BW739" si="14176">O739/O746</f>
        <v>5.5536595909266719E-2</v>
      </c>
      <c r="BX739" s="128">
        <f t="shared" ref="BX739" si="14177">P739/P746</f>
        <v>4.1851327271896561E-2</v>
      </c>
      <c r="BY739" s="129">
        <f t="shared" ref="BY739" si="14178">Q739/Q746</f>
        <v>6.4375706332928717E-2</v>
      </c>
      <c r="BZ739" s="130">
        <f t="shared" ref="BZ739" si="14179">R739/R746</f>
        <v>4.2477804023784309E-2</v>
      </c>
      <c r="CA739" s="131">
        <f t="shared" ref="CA739" si="14180">S739/S746</f>
        <v>5.8887027731248834E-2</v>
      </c>
      <c r="CB739" s="128">
        <f t="shared" ref="CB739" si="14181">T739/T746</f>
        <v>4.5379164782149858E-2</v>
      </c>
      <c r="CC739" s="129">
        <f t="shared" ref="CC739" si="14182">U739/U746</f>
        <v>3.681267474370923E-2</v>
      </c>
      <c r="CD739" s="130">
        <f t="shared" ref="CD739" si="14183">V739/V746</f>
        <v>8.0033735795454544E-2</v>
      </c>
      <c r="CE739" s="131">
        <f t="shared" ref="CE739" si="14184">W739/W746</f>
        <v>4.7064081408140813E-2</v>
      </c>
      <c r="CF739" s="128">
        <f t="shared" ref="CF739" si="14185">X739/X746</f>
        <v>4.2336286337532829E-2</v>
      </c>
      <c r="CG739" s="129">
        <f t="shared" ref="CG739" si="14186">Y739/Y746</f>
        <v>4.5074317317663322E-2</v>
      </c>
      <c r="CH739" s="130">
        <f t="shared" ref="CH739" si="14187">Z739/Z746</f>
        <v>4.3943729136862182E-2</v>
      </c>
      <c r="CI739" s="128">
        <f t="shared" ref="CI739" si="14188">AA739/AA746</f>
        <v>4.9437530193931309E-2</v>
      </c>
      <c r="CJ739" s="134">
        <f t="shared" ref="CJ739" si="14189">AB739/AB746</f>
        <v>4.7384078403120228E-2</v>
      </c>
      <c r="CK739" s="135">
        <f t="shared" ref="CK739" si="14190">AC739/AC746</f>
        <v>5.3873343610345528E-2</v>
      </c>
    </row>
    <row r="740" spans="1:89" x14ac:dyDescent="0.2">
      <c r="A740" s="145" t="s">
        <v>34</v>
      </c>
      <c r="B740" s="189">
        <v>411</v>
      </c>
      <c r="C740" s="183">
        <v>878</v>
      </c>
      <c r="D740" s="184">
        <v>173</v>
      </c>
      <c r="E740" s="185">
        <v>436</v>
      </c>
      <c r="F740" s="182">
        <v>454</v>
      </c>
      <c r="G740" s="186">
        <v>1079</v>
      </c>
      <c r="H740" s="184">
        <v>921</v>
      </c>
      <c r="I740" s="185">
        <v>1834</v>
      </c>
      <c r="J740" s="182">
        <v>160</v>
      </c>
      <c r="K740" s="183">
        <v>78</v>
      </c>
      <c r="L740" s="184">
        <v>839</v>
      </c>
      <c r="M740" s="182">
        <v>598</v>
      </c>
      <c r="N740" s="187">
        <v>1696</v>
      </c>
      <c r="O740" s="190">
        <v>1628</v>
      </c>
      <c r="P740" s="182">
        <v>608</v>
      </c>
      <c r="Q740" s="183">
        <v>1095</v>
      </c>
      <c r="R740" s="184">
        <v>769</v>
      </c>
      <c r="S740" s="185">
        <v>1024</v>
      </c>
      <c r="T740" s="182">
        <v>213</v>
      </c>
      <c r="U740" s="186">
        <v>254</v>
      </c>
      <c r="V740" s="184">
        <v>1333</v>
      </c>
      <c r="W740" s="191">
        <v>841</v>
      </c>
      <c r="X740" s="182">
        <v>574</v>
      </c>
      <c r="Y740" s="186">
        <v>501</v>
      </c>
      <c r="Z740" s="184">
        <v>1117</v>
      </c>
      <c r="AA740" s="182">
        <v>1562</v>
      </c>
      <c r="AB740" s="156">
        <f t="shared" si="13726"/>
        <v>9268</v>
      </c>
      <c r="AC740" s="157">
        <f t="shared" si="13727"/>
        <v>11808</v>
      </c>
      <c r="BI740" s="145" t="s">
        <v>34</v>
      </c>
      <c r="BJ740" s="128">
        <f>B740/B746</f>
        <v>1.4407403512461878E-2</v>
      </c>
      <c r="BK740" s="129">
        <f t="shared" ref="BK740" si="14191">C740/C746</f>
        <v>3.5132647753191151E-2</v>
      </c>
      <c r="BL740" s="130">
        <f t="shared" ref="BL740" si="14192">D740/D746</f>
        <v>1.2272985244040862E-2</v>
      </c>
      <c r="BM740" s="131">
        <f t="shared" ref="BM740" si="14193">E740/E746</f>
        <v>3.5559905391077402E-2</v>
      </c>
      <c r="BN740" s="128">
        <f t="shared" ref="BN740" si="14194">F740/F746</f>
        <v>1.5038092083471347E-2</v>
      </c>
      <c r="BO740" s="129">
        <f t="shared" ref="BO740" si="14195">G740/G746</f>
        <v>4.9375371802498513E-2</v>
      </c>
      <c r="BP740" s="130">
        <f t="shared" ref="BP740" si="14196">H740/H746</f>
        <v>2.230888479798469E-2</v>
      </c>
      <c r="BQ740" s="131">
        <f t="shared" ref="BQ740" si="14197">I740/I746</f>
        <v>4.4722980881779166E-2</v>
      </c>
      <c r="BR740" s="128">
        <f t="shared" ref="BR740" si="14198">J740/J746</f>
        <v>2.71692986924775E-2</v>
      </c>
      <c r="BS740" s="129">
        <f t="shared" ref="BS740" si="14199">K740/K746</f>
        <v>1.1169984247458112E-2</v>
      </c>
      <c r="BT740" s="130">
        <f t="shared" ref="BT740" si="14200">L740/L746</f>
        <v>3.8484473189303245E-2</v>
      </c>
      <c r="BU740" s="128">
        <f t="shared" ref="BU740" si="14201">M740/M746</f>
        <v>2.5238456993331645E-2</v>
      </c>
      <c r="BV740" s="132">
        <f t="shared" ref="BV740" si="14202">N740/N746</f>
        <v>4.215130728700666E-2</v>
      </c>
      <c r="BW740" s="133">
        <f t="shared" ref="BW740" si="14203">O740/O746</f>
        <v>3.7039564989875547E-2</v>
      </c>
      <c r="BX740" s="128">
        <f t="shared" ref="BX740" si="14204">P740/P746</f>
        <v>2.7779046922830904E-2</v>
      </c>
      <c r="BY740" s="129">
        <f t="shared" ref="BY740" si="14205">Q740/Q746</f>
        <v>4.583315893014106E-2</v>
      </c>
      <c r="BZ740" s="130">
        <f t="shared" ref="BZ740" si="14206">R740/R746</f>
        <v>3.1318726073144905E-2</v>
      </c>
      <c r="CA740" s="131">
        <f t="shared" ref="CA740" si="14207">S740/S746</f>
        <v>3.8116508468267266E-2</v>
      </c>
      <c r="CB740" s="128">
        <f t="shared" ref="CB740" si="14208">T740/T746</f>
        <v>3.2112166440524649E-2</v>
      </c>
      <c r="CC740" s="129">
        <f t="shared" ref="CC740" si="14209">U740/U746</f>
        <v>2.9589934762348554E-2</v>
      </c>
      <c r="CD740" s="130">
        <f t="shared" ref="CD740" si="14210">V740/V746</f>
        <v>5.9170809659090912E-2</v>
      </c>
      <c r="CE740" s="131">
        <f t="shared" ref="CE740" si="14211">W740/W746</f>
        <v>2.8912266226622661E-2</v>
      </c>
      <c r="CF740" s="128">
        <f t="shared" ref="CF740" si="14212">X740/X746</f>
        <v>2.5553131816765346E-2</v>
      </c>
      <c r="CG740" s="129">
        <f t="shared" ref="CG740" si="14213">Y740/Y746</f>
        <v>3.4635326650535779E-2</v>
      </c>
      <c r="CH740" s="130">
        <f t="shared" ref="CH740" si="14214">Z740/Z746</f>
        <v>2.6633285646161183E-2</v>
      </c>
      <c r="CI740" s="128">
        <f t="shared" ref="CI740" si="14215">AA740/AA746</f>
        <v>3.5933653868273942E-2</v>
      </c>
      <c r="CJ740" s="134">
        <f t="shared" ref="CJ740" si="14216">AB740/AB746</f>
        <v>2.8780106077732372E-2</v>
      </c>
      <c r="CK740" s="135">
        <f t="shared" ref="CK740" si="14217">AC740/AC746</f>
        <v>3.6773018171626107E-2</v>
      </c>
    </row>
    <row r="741" spans="1:89" x14ac:dyDescent="0.2">
      <c r="A741" s="136" t="s">
        <v>35</v>
      </c>
      <c r="B741" s="192">
        <v>0</v>
      </c>
      <c r="C741" s="176">
        <v>403</v>
      </c>
      <c r="D741" s="177">
        <v>2</v>
      </c>
      <c r="E741" s="178">
        <v>290</v>
      </c>
      <c r="F741" s="175">
        <v>9</v>
      </c>
      <c r="G741" s="179">
        <v>619</v>
      </c>
      <c r="H741" s="177">
        <v>72</v>
      </c>
      <c r="I741" s="178">
        <v>645</v>
      </c>
      <c r="J741" s="175">
        <v>34</v>
      </c>
      <c r="K741" s="176">
        <v>47</v>
      </c>
      <c r="L741" s="177">
        <v>587</v>
      </c>
      <c r="M741" s="175">
        <v>89</v>
      </c>
      <c r="N741" s="180">
        <v>414</v>
      </c>
      <c r="O741" s="193">
        <v>200</v>
      </c>
      <c r="P741" s="175">
        <v>89</v>
      </c>
      <c r="Q741" s="176">
        <v>164</v>
      </c>
      <c r="R741" s="177">
        <v>140</v>
      </c>
      <c r="S741" s="178">
        <v>56</v>
      </c>
      <c r="T741" s="175">
        <v>27</v>
      </c>
      <c r="U741" s="179">
        <v>6</v>
      </c>
      <c r="V741" s="177">
        <v>162</v>
      </c>
      <c r="W741" s="194">
        <v>33</v>
      </c>
      <c r="X741" s="175">
        <v>68</v>
      </c>
      <c r="Y741" s="179">
        <v>11</v>
      </c>
      <c r="Z741" s="177">
        <v>46</v>
      </c>
      <c r="AA741" s="175">
        <v>74</v>
      </c>
      <c r="AB741" s="156">
        <f t="shared" si="13726"/>
        <v>1650</v>
      </c>
      <c r="AC741" s="157">
        <f t="shared" si="13727"/>
        <v>2637</v>
      </c>
      <c r="BI741" s="136" t="s">
        <v>35</v>
      </c>
      <c r="BJ741" s="128">
        <f>B741/B746</f>
        <v>0</v>
      </c>
      <c r="BK741" s="129">
        <f t="shared" ref="BK741" si="14218">C741/C746</f>
        <v>1.6125805289904364E-2</v>
      </c>
      <c r="BL741" s="130">
        <f t="shared" ref="BL741" si="14219">D741/D746</f>
        <v>1.4188422247446084E-4</v>
      </c>
      <c r="BM741" s="131">
        <f t="shared" ref="BM741" si="14220">E741/E746</f>
        <v>2.3652230650028545E-2</v>
      </c>
      <c r="BN741" s="128">
        <f t="shared" ref="BN741" si="14221">F741/F746</f>
        <v>2.981119576018549E-4</v>
      </c>
      <c r="BO741" s="129">
        <f t="shared" ref="BO741" si="14222">G741/G746</f>
        <v>2.8325630348235941E-2</v>
      </c>
      <c r="BP741" s="130">
        <f t="shared" ref="BP741" si="14223">H741/H746</f>
        <v>1.7440170526111811E-3</v>
      </c>
      <c r="BQ741" s="131">
        <f t="shared" ref="BQ741" si="14224">I741/I746</f>
        <v>1.5728638314475223E-2</v>
      </c>
      <c r="BR741" s="128">
        <f t="shared" ref="BR741" si="14225">J741/J746</f>
        <v>5.7734759721514688E-3</v>
      </c>
      <c r="BS741" s="129">
        <f t="shared" ref="BS741" si="14226">K741/K746</f>
        <v>6.7306315337247605E-3</v>
      </c>
      <c r="BT741" s="130">
        <f t="shared" ref="BT741" si="14227">L741/L746</f>
        <v>2.6925370395853403E-2</v>
      </c>
      <c r="BU741" s="128">
        <f t="shared" ref="BU741" si="14228">M741/M746</f>
        <v>3.7562252046931715E-3</v>
      </c>
      <c r="BV741" s="132">
        <f t="shared" ref="BV741" si="14229">N741/N746</f>
        <v>1.0289293170295259E-2</v>
      </c>
      <c r="BW741" s="133">
        <f t="shared" ref="BW741" si="14230">O741/O746</f>
        <v>4.5503151093213203E-3</v>
      </c>
      <c r="BX741" s="128">
        <f t="shared" ref="BX741" si="14231">P741/P746</f>
        <v>4.0663407502170238E-3</v>
      </c>
      <c r="BY741" s="129">
        <f t="shared" ref="BY741" si="14232">Q741/Q746</f>
        <v>6.8645096479845969E-3</v>
      </c>
      <c r="BZ741" s="130">
        <f t="shared" ref="BZ741" si="14233">R741/R746</f>
        <v>5.7017186609106462E-3</v>
      </c>
      <c r="CA741" s="131">
        <f t="shared" ref="CA741" si="14234">S741/S746</f>
        <v>2.0844965568583658E-3</v>
      </c>
      <c r="CB741" s="128">
        <f t="shared" ref="CB741" si="14235">T741/T746</f>
        <v>4.0705563093622792E-3</v>
      </c>
      <c r="CC741" s="129">
        <f t="shared" ref="CC741" si="14236">U741/U746</f>
        <v>6.9897483690587142E-4</v>
      </c>
      <c r="CD741" s="130">
        <f t="shared" ref="CD741" si="14237">V741/V746</f>
        <v>7.191051136363636E-3</v>
      </c>
      <c r="CE741" s="131">
        <f t="shared" ref="CE741" si="14238">W741/W746</f>
        <v>1.1344884488448846E-3</v>
      </c>
      <c r="CF741" s="128">
        <f t="shared" ref="CF741" si="14239">X741/X746</f>
        <v>3.0272002849129681E-3</v>
      </c>
      <c r="CG741" s="129">
        <f t="shared" ref="CG741" si="14240">Y741/Y746</f>
        <v>7.6045627376425851E-4</v>
      </c>
      <c r="CH741" s="130">
        <f t="shared" ref="CH741" si="14241">Z741/Z746</f>
        <v>1.0968049594659037E-3</v>
      </c>
      <c r="CI741" s="128">
        <f t="shared" ref="CI741" si="14242">AA741/AA746</f>
        <v>1.7023626032344889E-3</v>
      </c>
      <c r="CJ741" s="134">
        <f t="shared" ref="CJ741" si="14243">AB741/AB746</f>
        <v>5.12377805656651E-3</v>
      </c>
      <c r="CK741" s="135">
        <f t="shared" ref="CK741" si="14244">AC741/AC746</f>
        <v>8.2122670154622327E-3</v>
      </c>
    </row>
    <row r="742" spans="1:89" x14ac:dyDescent="0.2">
      <c r="A742" s="145" t="s">
        <v>36</v>
      </c>
      <c r="B742" s="189">
        <v>0</v>
      </c>
      <c r="C742" s="183">
        <v>0</v>
      </c>
      <c r="D742" s="184">
        <v>0</v>
      </c>
      <c r="E742" s="185">
        <v>0</v>
      </c>
      <c r="F742" s="182">
        <v>0</v>
      </c>
      <c r="G742" s="186">
        <v>0</v>
      </c>
      <c r="H742" s="184">
        <v>0</v>
      </c>
      <c r="I742" s="185">
        <v>0</v>
      </c>
      <c r="J742" s="182">
        <v>0</v>
      </c>
      <c r="K742" s="186">
        <v>0</v>
      </c>
      <c r="L742" s="184">
        <v>0</v>
      </c>
      <c r="M742" s="182">
        <v>0</v>
      </c>
      <c r="N742" s="187">
        <v>0</v>
      </c>
      <c r="O742" s="190">
        <v>0</v>
      </c>
      <c r="P742" s="182">
        <v>0</v>
      </c>
      <c r="Q742" s="186">
        <v>0</v>
      </c>
      <c r="R742" s="184">
        <v>0</v>
      </c>
      <c r="S742" s="185">
        <v>0</v>
      </c>
      <c r="T742" s="182">
        <v>0</v>
      </c>
      <c r="U742" s="186">
        <v>0</v>
      </c>
      <c r="V742" s="184">
        <v>0</v>
      </c>
      <c r="W742" s="185">
        <v>0</v>
      </c>
      <c r="X742" s="182">
        <v>0</v>
      </c>
      <c r="Y742" s="186">
        <v>0</v>
      </c>
      <c r="Z742" s="184">
        <v>0</v>
      </c>
      <c r="AA742" s="182">
        <v>0</v>
      </c>
      <c r="AB742" s="156">
        <f t="shared" si="13726"/>
        <v>0</v>
      </c>
      <c r="AC742" s="157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2">SUM(B743,D743,F743,H743,J743,L743,N743,P743,R743,T743,V743,X743,Z743)</f>
        <v>0</v>
      </c>
      <c r="AC743" s="159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2"/>
        <v>0</v>
      </c>
      <c r="AC744" s="159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2"/>
        <v>0</v>
      </c>
      <c r="AC745" s="159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5">SUM(B723:B745)</f>
        <v>28527</v>
      </c>
      <c r="C746" s="21">
        <f t="shared" si="14355"/>
        <v>24991</v>
      </c>
      <c r="D746" s="20">
        <f t="shared" si="14355"/>
        <v>14096</v>
      </c>
      <c r="E746" s="21">
        <f t="shared" si="14355"/>
        <v>12261</v>
      </c>
      <c r="F746" s="20">
        <f t="shared" si="14355"/>
        <v>30190</v>
      </c>
      <c r="G746" s="21">
        <f t="shared" si="14355"/>
        <v>21853</v>
      </c>
      <c r="H746" s="20">
        <f t="shared" si="14355"/>
        <v>41284</v>
      </c>
      <c r="I746" s="21">
        <f t="shared" si="14355"/>
        <v>41008</v>
      </c>
      <c r="J746" s="20">
        <f t="shared" si="14355"/>
        <v>5889</v>
      </c>
      <c r="K746" s="21">
        <f t="shared" si="14355"/>
        <v>6983</v>
      </c>
      <c r="L746" s="20">
        <f t="shared" si="14355"/>
        <v>21801</v>
      </c>
      <c r="M746" s="21">
        <f t="shared" si="14355"/>
        <v>23694</v>
      </c>
      <c r="N746" s="20">
        <f t="shared" si="14355"/>
        <v>40236</v>
      </c>
      <c r="O746" s="21">
        <f t="shared" si="14355"/>
        <v>43953</v>
      </c>
      <c r="P746" s="20">
        <f t="shared" si="14355"/>
        <v>21887</v>
      </c>
      <c r="Q746" s="21">
        <f t="shared" si="14355"/>
        <v>23891</v>
      </c>
      <c r="R746" s="20">
        <f t="shared" si="14355"/>
        <v>24554</v>
      </c>
      <c r="S746" s="21">
        <f t="shared" si="14355"/>
        <v>26865</v>
      </c>
      <c r="T746" s="20">
        <f t="shared" si="14355"/>
        <v>6633</v>
      </c>
      <c r="U746" s="21">
        <f t="shared" si="14355"/>
        <v>8584</v>
      </c>
      <c r="V746" s="20">
        <f t="shared" si="14355"/>
        <v>22528</v>
      </c>
      <c r="W746" s="21">
        <f t="shared" si="14355"/>
        <v>29088</v>
      </c>
      <c r="X746" s="20">
        <f t="shared" si="14355"/>
        <v>22463</v>
      </c>
      <c r="Y746" s="21">
        <f t="shared" si="14355"/>
        <v>14465</v>
      </c>
      <c r="Z746" s="20">
        <f t="shared" si="14355"/>
        <v>41940</v>
      </c>
      <c r="AA746" s="21">
        <f t="shared" si="14355"/>
        <v>43469</v>
      </c>
      <c r="AB746" s="160">
        <f>SUM(AB722:AB745)</f>
        <v>322028</v>
      </c>
      <c r="AC746" s="161">
        <f t="shared" ref="AC746" si="14356">SUM(AC722:AC745)</f>
        <v>321105</v>
      </c>
      <c r="BI746" s="229" t="s">
        <v>13</v>
      </c>
      <c r="BJ746" s="154">
        <f>SUM(BJ722:BJ745)</f>
        <v>0.99999999999999989</v>
      </c>
      <c r="BK746" s="155">
        <f t="shared" ref="BK746:CK746" si="14357">SUM(BK722:BK745)</f>
        <v>1</v>
      </c>
      <c r="BL746" s="154">
        <f t="shared" si="14357"/>
        <v>1</v>
      </c>
      <c r="BM746" s="155">
        <f t="shared" si="14357"/>
        <v>1</v>
      </c>
      <c r="BN746" s="154">
        <f t="shared" si="14357"/>
        <v>0.99999999999999989</v>
      </c>
      <c r="BO746" s="155">
        <f t="shared" si="14357"/>
        <v>1</v>
      </c>
      <c r="BP746" s="154">
        <f t="shared" si="14357"/>
        <v>1.0000000000000002</v>
      </c>
      <c r="BQ746" s="155">
        <f t="shared" si="14357"/>
        <v>1</v>
      </c>
      <c r="BR746" s="154">
        <f t="shared" si="14357"/>
        <v>1</v>
      </c>
      <c r="BS746" s="155">
        <f t="shared" si="14357"/>
        <v>0.99999999999999989</v>
      </c>
      <c r="BT746" s="154">
        <f t="shared" si="14357"/>
        <v>1</v>
      </c>
      <c r="BU746" s="155">
        <f t="shared" si="14357"/>
        <v>0.99999999999999989</v>
      </c>
      <c r="BV746" s="154">
        <f t="shared" si="14357"/>
        <v>1.0000000000000002</v>
      </c>
      <c r="BW746" s="155">
        <f t="shared" si="14357"/>
        <v>1.0000000000000002</v>
      </c>
      <c r="BX746" s="154">
        <f t="shared" si="14357"/>
        <v>1</v>
      </c>
      <c r="BY746" s="155">
        <f t="shared" si="14357"/>
        <v>1.0000000000000002</v>
      </c>
      <c r="BZ746" s="154">
        <f t="shared" si="14357"/>
        <v>1.0000000000000002</v>
      </c>
      <c r="CA746" s="155">
        <f t="shared" si="14357"/>
        <v>1.0000000000000002</v>
      </c>
      <c r="CB746" s="154">
        <f t="shared" si="14357"/>
        <v>1</v>
      </c>
      <c r="CC746" s="155">
        <f t="shared" si="14357"/>
        <v>0.99999999999999989</v>
      </c>
      <c r="CD746" s="154">
        <f t="shared" si="14357"/>
        <v>1</v>
      </c>
      <c r="CE746" s="155">
        <f t="shared" si="14357"/>
        <v>1</v>
      </c>
      <c r="CF746" s="154">
        <f t="shared" si="14357"/>
        <v>1</v>
      </c>
      <c r="CG746" s="155">
        <f t="shared" si="14357"/>
        <v>1</v>
      </c>
      <c r="CH746" s="154">
        <f t="shared" si="14357"/>
        <v>1</v>
      </c>
      <c r="CI746" s="155">
        <f t="shared" si="14357"/>
        <v>1</v>
      </c>
      <c r="CJ746" s="154">
        <f t="shared" si="14357"/>
        <v>1</v>
      </c>
      <c r="CK746" s="155">
        <f t="shared" si="14357"/>
        <v>1.0000000000000002</v>
      </c>
    </row>
    <row r="747" spans="1:89" ht="13.5" thickTop="1" x14ac:dyDescent="0.2">
      <c r="A747" s="173"/>
    </row>
    <row r="749" spans="1:89" x14ac:dyDescent="0.2">
      <c r="A749" s="303">
        <f>+A718+1</f>
        <v>44859</v>
      </c>
      <c r="B749" s="303"/>
      <c r="C749" s="303"/>
      <c r="D749" s="303"/>
      <c r="BI749" s="308">
        <f>+BI687+2</f>
        <v>44859</v>
      </c>
      <c r="BJ749" s="308"/>
      <c r="BK749" s="308"/>
      <c r="BL749" s="308"/>
    </row>
    <row r="750" spans="1:89" ht="13.5" thickBot="1" x14ac:dyDescent="0.25">
      <c r="AE750" s="232" t="s">
        <v>84</v>
      </c>
    </row>
    <row r="751" spans="1:89" ht="14.25" thickTop="1" thickBot="1" x14ac:dyDescent="0.25">
      <c r="A751" s="299" t="s">
        <v>0</v>
      </c>
      <c r="B751" s="301" t="s">
        <v>1</v>
      </c>
      <c r="C751" s="302"/>
      <c r="D751" s="301" t="s">
        <v>2</v>
      </c>
      <c r="E751" s="302"/>
      <c r="F751" s="301" t="s">
        <v>3</v>
      </c>
      <c r="G751" s="302"/>
      <c r="H751" s="301" t="s">
        <v>4</v>
      </c>
      <c r="I751" s="302"/>
      <c r="J751" s="301" t="s">
        <v>5</v>
      </c>
      <c r="K751" s="302"/>
      <c r="L751" s="301" t="s">
        <v>6</v>
      </c>
      <c r="M751" s="302"/>
      <c r="N751" s="301" t="s">
        <v>7</v>
      </c>
      <c r="O751" s="302"/>
      <c r="P751" s="301" t="s">
        <v>8</v>
      </c>
      <c r="Q751" s="302"/>
      <c r="R751" s="301" t="s">
        <v>9</v>
      </c>
      <c r="S751" s="302"/>
      <c r="T751" s="301" t="s">
        <v>10</v>
      </c>
      <c r="U751" s="302"/>
      <c r="V751" s="301" t="s">
        <v>11</v>
      </c>
      <c r="W751" s="302"/>
      <c r="X751" s="301" t="s">
        <v>12</v>
      </c>
      <c r="Y751" s="302"/>
      <c r="Z751" s="304" t="s">
        <v>40</v>
      </c>
      <c r="AA751" s="305"/>
      <c r="AB751" s="306" t="s">
        <v>41</v>
      </c>
      <c r="AC751" s="307"/>
      <c r="AE751" s="299" t="s">
        <v>0</v>
      </c>
      <c r="AF751" s="301" t="s">
        <v>1</v>
      </c>
      <c r="AG751" s="302"/>
      <c r="AH751" s="301" t="s">
        <v>2</v>
      </c>
      <c r="AI751" s="302"/>
      <c r="AJ751" s="301" t="s">
        <v>3</v>
      </c>
      <c r="AK751" s="302"/>
      <c r="AL751" s="301" t="s">
        <v>4</v>
      </c>
      <c r="AM751" s="302"/>
      <c r="AN751" s="301" t="s">
        <v>5</v>
      </c>
      <c r="AO751" s="302"/>
      <c r="AP751" s="301" t="s">
        <v>6</v>
      </c>
      <c r="AQ751" s="302"/>
      <c r="AR751" s="301" t="s">
        <v>7</v>
      </c>
      <c r="AS751" s="302"/>
      <c r="AT751" s="301" t="s">
        <v>8</v>
      </c>
      <c r="AU751" s="302"/>
      <c r="AV751" s="301" t="s">
        <v>9</v>
      </c>
      <c r="AW751" s="302"/>
      <c r="AX751" s="301" t="s">
        <v>10</v>
      </c>
      <c r="AY751" s="302"/>
      <c r="AZ751" s="301" t="s">
        <v>11</v>
      </c>
      <c r="BA751" s="302"/>
      <c r="BB751" s="301" t="s">
        <v>12</v>
      </c>
      <c r="BC751" s="302"/>
      <c r="BD751" s="304" t="s">
        <v>40</v>
      </c>
      <c r="BE751" s="305"/>
      <c r="BF751" s="306" t="s">
        <v>41</v>
      </c>
      <c r="BG751" s="307"/>
      <c r="BI751" s="299" t="s">
        <v>0</v>
      </c>
      <c r="BJ751" s="301" t="s">
        <v>1</v>
      </c>
      <c r="BK751" s="302"/>
      <c r="BL751" s="301" t="s">
        <v>2</v>
      </c>
      <c r="BM751" s="302"/>
      <c r="BN751" s="301" t="s">
        <v>3</v>
      </c>
      <c r="BO751" s="302"/>
      <c r="BP751" s="301" t="s">
        <v>4</v>
      </c>
      <c r="BQ751" s="302"/>
      <c r="BR751" s="301" t="s">
        <v>5</v>
      </c>
      <c r="BS751" s="302"/>
      <c r="BT751" s="301" t="s">
        <v>6</v>
      </c>
      <c r="BU751" s="302"/>
      <c r="BV751" s="301" t="s">
        <v>7</v>
      </c>
      <c r="BW751" s="302"/>
      <c r="BX751" s="301" t="s">
        <v>8</v>
      </c>
      <c r="BY751" s="302"/>
      <c r="BZ751" s="301" t="s">
        <v>9</v>
      </c>
      <c r="CA751" s="302"/>
      <c r="CB751" s="301" t="s">
        <v>10</v>
      </c>
      <c r="CC751" s="302"/>
      <c r="CD751" s="301" t="s">
        <v>11</v>
      </c>
      <c r="CE751" s="302"/>
      <c r="CF751" s="301" t="s">
        <v>12</v>
      </c>
      <c r="CG751" s="302"/>
      <c r="CH751" s="304" t="s">
        <v>40</v>
      </c>
      <c r="CI751" s="305"/>
      <c r="CJ751" s="301" t="s">
        <v>41</v>
      </c>
      <c r="CK751" s="302"/>
    </row>
    <row r="752" spans="1:89" ht="15" thickTop="1" thickBot="1" x14ac:dyDescent="0.3">
      <c r="A752" s="300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0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0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3246</v>
      </c>
      <c r="AG753" s="172">
        <f t="shared" ref="AG753:AV755" si="14358">SUMIF($A$9:$A$32,$AE753,C$753:C$776)</f>
        <v>1190</v>
      </c>
      <c r="AH753" s="126">
        <f t="shared" si="14358"/>
        <v>1394</v>
      </c>
      <c r="AI753" s="166">
        <f t="shared" si="14358"/>
        <v>1108</v>
      </c>
      <c r="AJ753" s="125">
        <f t="shared" si="14358"/>
        <v>3199</v>
      </c>
      <c r="AK753" s="127">
        <f t="shared" si="14358"/>
        <v>1509</v>
      </c>
      <c r="AL753" s="126">
        <f t="shared" si="14358"/>
        <v>4132</v>
      </c>
      <c r="AM753" s="166">
        <f t="shared" si="14358"/>
        <v>2579</v>
      </c>
      <c r="AN753" s="125">
        <f t="shared" si="14358"/>
        <v>290</v>
      </c>
      <c r="AO753" s="127">
        <f t="shared" si="14358"/>
        <v>1113</v>
      </c>
      <c r="AP753" s="126">
        <f t="shared" si="14358"/>
        <v>1218</v>
      </c>
      <c r="AQ753" s="125">
        <f t="shared" si="14358"/>
        <v>3608</v>
      </c>
      <c r="AR753" s="165">
        <f t="shared" si="14358"/>
        <v>3259</v>
      </c>
      <c r="AS753" s="167">
        <f t="shared" si="14358"/>
        <v>4571</v>
      </c>
      <c r="AT753" s="125">
        <f t="shared" si="14358"/>
        <v>2454</v>
      </c>
      <c r="AU753" s="127">
        <f t="shared" si="14358"/>
        <v>2391</v>
      </c>
      <c r="AV753" s="126">
        <f t="shared" si="14358"/>
        <v>2653</v>
      </c>
      <c r="AW753" s="166">
        <f t="shared" ref="AW753:BE755" si="14359">SUMIF($A$9:$A$32,$AE753,S$753:S$776)</f>
        <v>2053</v>
      </c>
      <c r="AX753" s="125">
        <f t="shared" si="14359"/>
        <v>367</v>
      </c>
      <c r="AY753" s="127">
        <f t="shared" si="14359"/>
        <v>1581</v>
      </c>
      <c r="AZ753" s="126">
        <f t="shared" si="14359"/>
        <v>1159</v>
      </c>
      <c r="BA753" s="166">
        <f t="shared" si="14359"/>
        <v>3223</v>
      </c>
      <c r="BB753" s="125">
        <f t="shared" si="14359"/>
        <v>2169</v>
      </c>
      <c r="BC753" s="127">
        <f t="shared" si="14359"/>
        <v>1794</v>
      </c>
      <c r="BD753" s="170">
        <f t="shared" si="14359"/>
        <v>4133</v>
      </c>
      <c r="BE753" s="171">
        <f t="shared" si="14359"/>
        <v>2485</v>
      </c>
      <c r="BF753" s="156">
        <f>AF753+AH753+AJ753+AL753+AN753+AP753+AR753+AT753+AV753+AX753+AZ753+BB753+BD753</f>
        <v>29673</v>
      </c>
      <c r="BG753" s="157">
        <f>AG753+AI753+AK753+AM753+AO753+AQ753+AS753+AU753+AW753+AY753+BA753+BC753+BE753</f>
        <v>29205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2">
      <c r="A754" s="136" t="s">
        <v>17</v>
      </c>
      <c r="B754" s="175">
        <v>378</v>
      </c>
      <c r="C754" s="176">
        <v>0</v>
      </c>
      <c r="D754" s="177">
        <v>255</v>
      </c>
      <c r="E754" s="178">
        <v>3</v>
      </c>
      <c r="F754" s="175">
        <v>791</v>
      </c>
      <c r="G754" s="179">
        <v>6</v>
      </c>
      <c r="H754" s="177">
        <v>510</v>
      </c>
      <c r="I754" s="178">
        <v>54</v>
      </c>
      <c r="J754" s="175">
        <v>7</v>
      </c>
      <c r="K754" s="179">
        <v>31</v>
      </c>
      <c r="L754" s="177">
        <v>90</v>
      </c>
      <c r="M754" s="175">
        <v>74</v>
      </c>
      <c r="N754" s="180">
        <v>281</v>
      </c>
      <c r="O754" s="181">
        <v>224</v>
      </c>
      <c r="P754" s="175">
        <v>87</v>
      </c>
      <c r="Q754" s="179">
        <v>91</v>
      </c>
      <c r="R754" s="177">
        <v>29</v>
      </c>
      <c r="S754" s="178">
        <v>124</v>
      </c>
      <c r="T754" s="175">
        <v>2</v>
      </c>
      <c r="U754" s="179">
        <v>8</v>
      </c>
      <c r="V754" s="177">
        <v>18</v>
      </c>
      <c r="W754" s="178">
        <v>0</v>
      </c>
      <c r="X754" s="175">
        <v>5</v>
      </c>
      <c r="Y754" s="179">
        <v>0</v>
      </c>
      <c r="Z754" s="177">
        <v>0</v>
      </c>
      <c r="AA754" s="175">
        <v>0</v>
      </c>
      <c r="AB754" s="156">
        <f t="shared" ref="AB754:AB773" si="14387">B754+D754+F754+H754+J754+L754+N754+P754+R754+T754+V754+X754+Z754</f>
        <v>2453</v>
      </c>
      <c r="AC754" s="157">
        <f t="shared" ref="AC754:AC773" si="14388">C754+E754+G754+I754+K754+M754+O754+Q754+S754+U754+W754+Y754+AA754</f>
        <v>615</v>
      </c>
      <c r="AE754" s="237" t="str">
        <f>$AE$10</f>
        <v>08:00 - 08:59</v>
      </c>
      <c r="AF754" s="125">
        <f>SUMIF($A$9:$A$32,$AE754,B$753:B$776)</f>
        <v>2562</v>
      </c>
      <c r="AG754" s="176">
        <f t="shared" si="14358"/>
        <v>1077</v>
      </c>
      <c r="AH754" s="177">
        <f t="shared" si="14358"/>
        <v>1033</v>
      </c>
      <c r="AI754" s="178">
        <f t="shared" si="14358"/>
        <v>937</v>
      </c>
      <c r="AJ754" s="238">
        <f t="shared" si="14358"/>
        <v>2641</v>
      </c>
      <c r="AK754" s="179">
        <f t="shared" si="14358"/>
        <v>1124</v>
      </c>
      <c r="AL754" s="177">
        <f t="shared" si="14358"/>
        <v>3241</v>
      </c>
      <c r="AM754" s="178">
        <f t="shared" si="14358"/>
        <v>2202</v>
      </c>
      <c r="AN754" s="238">
        <f t="shared" si="14358"/>
        <v>212</v>
      </c>
      <c r="AO754" s="179">
        <f t="shared" si="14358"/>
        <v>844</v>
      </c>
      <c r="AP754" s="177">
        <f t="shared" si="14358"/>
        <v>986</v>
      </c>
      <c r="AQ754" s="238">
        <f t="shared" si="14358"/>
        <v>3259</v>
      </c>
      <c r="AR754" s="180">
        <f t="shared" si="14358"/>
        <v>2318</v>
      </c>
      <c r="AS754" s="181">
        <f t="shared" si="14358"/>
        <v>4125</v>
      </c>
      <c r="AT754" s="238">
        <f t="shared" si="14358"/>
        <v>1830</v>
      </c>
      <c r="AU754" s="179">
        <f t="shared" si="14358"/>
        <v>1873</v>
      </c>
      <c r="AV754" s="177">
        <f t="shared" si="14358"/>
        <v>2144</v>
      </c>
      <c r="AW754" s="178">
        <f t="shared" si="14359"/>
        <v>1467</v>
      </c>
      <c r="AX754" s="238">
        <f t="shared" si="14359"/>
        <v>268</v>
      </c>
      <c r="AY754" s="179">
        <f t="shared" si="14359"/>
        <v>1212</v>
      </c>
      <c r="AZ754" s="177">
        <f t="shared" si="14359"/>
        <v>904</v>
      </c>
      <c r="BA754" s="178">
        <f t="shared" si="14359"/>
        <v>2627</v>
      </c>
      <c r="BB754" s="238">
        <f t="shared" si="14359"/>
        <v>1492</v>
      </c>
      <c r="BC754" s="179">
        <f t="shared" si="14359"/>
        <v>1759</v>
      </c>
      <c r="BD754" s="177">
        <f t="shared" si="14359"/>
        <v>3279</v>
      </c>
      <c r="BE754" s="238">
        <f t="shared" si="14359"/>
        <v>2462</v>
      </c>
      <c r="BF754" s="158">
        <f>SUM(AF754,AH754,AJ754,AL754,AN754,AP754,AR754,AT754,AV754,AX754,AZ754,BB754,BD754)</f>
        <v>22910</v>
      </c>
      <c r="BG754" s="159">
        <f>SUM(AG754,AI754,AK754,AM754,AO754,AQ754,AS754,AU754,AW754,AY754,BA754,BC754,BE754)</f>
        <v>24968</v>
      </c>
      <c r="BI754" s="136" t="s">
        <v>17</v>
      </c>
      <c r="BJ754" s="128">
        <f>B754/B777</f>
        <v>1.4387941534713764E-2</v>
      </c>
      <c r="BK754" s="129">
        <f t="shared" ref="BK754" si="14389">C754/C777</f>
        <v>0</v>
      </c>
      <c r="BL754" s="130">
        <f t="shared" ref="BL754" si="14390">D754/D777</f>
        <v>1.9474568504658622E-2</v>
      </c>
      <c r="BM754" s="131">
        <f t="shared" ref="BM754" si="14391">E754/E777</f>
        <v>2.3496240601503758E-4</v>
      </c>
      <c r="BN754" s="128">
        <f t="shared" ref="BN754" si="14392">F754/F777</f>
        <v>2.9654345055109846E-2</v>
      </c>
      <c r="BO754" s="129">
        <f t="shared" ref="BO754" si="14393">G754/G777</f>
        <v>2.5100401606425701E-4</v>
      </c>
      <c r="BP754" s="130">
        <f t="shared" ref="BP754" si="14394">H754/H777</f>
        <v>1.2912373091627212E-2</v>
      </c>
      <c r="BQ754" s="131">
        <f t="shared" ref="BQ754" si="14395">I754/I777</f>
        <v>1.2642521012338165E-3</v>
      </c>
      <c r="BR754" s="128">
        <f t="shared" ref="BR754" si="14396">J754/J777</f>
        <v>1.1591323066732903E-3</v>
      </c>
      <c r="BS754" s="129">
        <f t="shared" ref="BS754" si="14397">K754/K777</f>
        <v>4.6172177539469767E-3</v>
      </c>
      <c r="BT754" s="130">
        <f t="shared" ref="BT754" si="14398">L754/L777</f>
        <v>3.7099633125850201E-3</v>
      </c>
      <c r="BU754" s="128">
        <f t="shared" ref="BU754" si="14399">M754/M777</f>
        <v>3.1415835279133943E-3</v>
      </c>
      <c r="BV754" s="132">
        <f t="shared" ref="BV754" si="14400">N754/N777</f>
        <v>6.6214241952966685E-3</v>
      </c>
      <c r="BW754" s="133">
        <f t="shared" ref="BW754" si="14401">O754/O777</f>
        <v>5.2960090788727069E-3</v>
      </c>
      <c r="BX754" s="128">
        <f t="shared" ref="BX754" si="14402">P754/P777</f>
        <v>3.6936401460473806E-3</v>
      </c>
      <c r="BY754" s="129">
        <f t="shared" ref="BY754" si="14403">Q754/Q777</f>
        <v>3.8494077834179356E-3</v>
      </c>
      <c r="BZ754" s="130">
        <f t="shared" ref="BZ754" si="14404">R754/R777</f>
        <v>1.1604177503901404E-3</v>
      </c>
      <c r="CA754" s="131">
        <f t="shared" ref="CA754" si="14405">S754/S777</f>
        <v>4.6185935637663884E-3</v>
      </c>
      <c r="CB754" s="128">
        <f t="shared" ref="CB754" si="14406">T754/T777</f>
        <v>2.5316455696202533E-4</v>
      </c>
      <c r="CC754" s="129">
        <f t="shared" ref="CC754" si="14407">U754/U777</f>
        <v>9.6946194861851677E-4</v>
      </c>
      <c r="CD754" s="130">
        <f t="shared" ref="CD754" si="14408">V754/V777</f>
        <v>6.3755180108383803E-4</v>
      </c>
      <c r="CE754" s="131">
        <f t="shared" ref="CE754" si="14409">W754/W777</f>
        <v>0</v>
      </c>
      <c r="CF754" s="128">
        <f t="shared" ref="CF754" si="14410">X754/X777</f>
        <v>2.2696323195642307E-4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7.5462991447732726E-3</v>
      </c>
      <c r="CK754" s="135">
        <f t="shared" ref="CK754" si="14415">AC754/AC777</f>
        <v>1.8972522234870571E-3</v>
      </c>
    </row>
    <row r="755" spans="1:89" ht="13.5" thickBot="1" x14ac:dyDescent="0.25">
      <c r="A755" s="145" t="s">
        <v>18</v>
      </c>
      <c r="B755" s="182">
        <v>1709</v>
      </c>
      <c r="C755" s="183">
        <v>218</v>
      </c>
      <c r="D755" s="184">
        <v>981</v>
      </c>
      <c r="E755" s="185">
        <v>154</v>
      </c>
      <c r="F755" s="182">
        <v>2388</v>
      </c>
      <c r="G755" s="186">
        <v>345</v>
      </c>
      <c r="H755" s="184">
        <v>2226</v>
      </c>
      <c r="I755" s="185">
        <v>876</v>
      </c>
      <c r="J755" s="182">
        <v>72</v>
      </c>
      <c r="K755" s="186">
        <v>286</v>
      </c>
      <c r="L755" s="184">
        <v>647</v>
      </c>
      <c r="M755" s="182">
        <v>1031</v>
      </c>
      <c r="N755" s="187">
        <v>1901</v>
      </c>
      <c r="O755" s="188">
        <v>2200</v>
      </c>
      <c r="P755" s="182">
        <v>950</v>
      </c>
      <c r="Q755" s="186">
        <v>1094</v>
      </c>
      <c r="R755" s="184">
        <v>1022</v>
      </c>
      <c r="S755" s="185">
        <v>1119</v>
      </c>
      <c r="T755" s="182">
        <v>165</v>
      </c>
      <c r="U755" s="186">
        <v>448</v>
      </c>
      <c r="V755" s="184">
        <v>771</v>
      </c>
      <c r="W755" s="185">
        <v>1383</v>
      </c>
      <c r="X755" s="182">
        <v>944</v>
      </c>
      <c r="Y755" s="186">
        <v>738</v>
      </c>
      <c r="Z755" s="184">
        <v>1919</v>
      </c>
      <c r="AA755" s="182">
        <v>1234</v>
      </c>
      <c r="AB755" s="156">
        <f t="shared" si="14387"/>
        <v>15695</v>
      </c>
      <c r="AC755" s="157">
        <f t="shared" si="14388"/>
        <v>11126</v>
      </c>
      <c r="AE755" s="235">
        <f>$AE$11</f>
        <v>0</v>
      </c>
      <c r="AF755" s="125">
        <f>SUMIF($A$9:$A$32,$AE755,B$753:B$776)</f>
        <v>0</v>
      </c>
      <c r="AG755" s="183">
        <f t="shared" si="14358"/>
        <v>0</v>
      </c>
      <c r="AH755" s="184">
        <f t="shared" si="14358"/>
        <v>0</v>
      </c>
      <c r="AI755" s="185">
        <f t="shared" si="14358"/>
        <v>0</v>
      </c>
      <c r="AJ755" s="182">
        <f t="shared" si="14358"/>
        <v>0</v>
      </c>
      <c r="AK755" s="186">
        <f t="shared" si="14358"/>
        <v>0</v>
      </c>
      <c r="AL755" s="184">
        <f t="shared" si="14358"/>
        <v>0</v>
      </c>
      <c r="AM755" s="185">
        <f t="shared" si="14358"/>
        <v>0</v>
      </c>
      <c r="AN755" s="182">
        <f t="shared" si="14358"/>
        <v>0</v>
      </c>
      <c r="AO755" s="186">
        <f t="shared" si="14358"/>
        <v>0</v>
      </c>
      <c r="AP755" s="184">
        <f t="shared" si="14358"/>
        <v>0</v>
      </c>
      <c r="AQ755" s="182">
        <f t="shared" si="14358"/>
        <v>0</v>
      </c>
      <c r="AR755" s="187">
        <f t="shared" si="14358"/>
        <v>0</v>
      </c>
      <c r="AS755" s="188">
        <f t="shared" si="14358"/>
        <v>0</v>
      </c>
      <c r="AT755" s="182">
        <f t="shared" si="14358"/>
        <v>0</v>
      </c>
      <c r="AU755" s="186">
        <f t="shared" si="14358"/>
        <v>0</v>
      </c>
      <c r="AV755" s="184">
        <f t="shared" si="14358"/>
        <v>0</v>
      </c>
      <c r="AW755" s="185">
        <f t="shared" si="14359"/>
        <v>0</v>
      </c>
      <c r="AX755" s="182">
        <f t="shared" si="14359"/>
        <v>0</v>
      </c>
      <c r="AY755" s="186">
        <f t="shared" si="14359"/>
        <v>0</v>
      </c>
      <c r="AZ755" s="184">
        <f t="shared" si="14359"/>
        <v>0</v>
      </c>
      <c r="BA755" s="185">
        <f t="shared" si="14359"/>
        <v>0</v>
      </c>
      <c r="BB755" s="182">
        <f t="shared" si="14359"/>
        <v>0</v>
      </c>
      <c r="BC755" s="186">
        <f t="shared" si="14359"/>
        <v>0</v>
      </c>
      <c r="BD755" s="184">
        <f t="shared" si="14359"/>
        <v>0</v>
      </c>
      <c r="BE755" s="182">
        <f t="shared" si="14359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6.5050243605359312E-2</v>
      </c>
      <c r="BK755" s="129">
        <f t="shared" ref="BK755" si="14416">C755/C777</f>
        <v>8.0285787942400468E-3</v>
      </c>
      <c r="BL755" s="130">
        <f t="shared" ref="BL755" si="14417">D755/D777</f>
        <v>7.491981060027493E-2</v>
      </c>
      <c r="BM755" s="131">
        <f t="shared" ref="BM755" si="14418">E755/E777</f>
        <v>1.2061403508771929E-2</v>
      </c>
      <c r="BN755" s="128">
        <f t="shared" ref="BN755" si="14419">F755/F777</f>
        <v>8.9525380520356898E-2</v>
      </c>
      <c r="BO755" s="129">
        <f t="shared" ref="BO755" si="14420">G755/G777</f>
        <v>1.443273092369478E-2</v>
      </c>
      <c r="BP755" s="130">
        <f t="shared" ref="BP755" si="14421">H755/H777</f>
        <v>5.6358710788161126E-2</v>
      </c>
      <c r="BQ755" s="131">
        <f t="shared" ref="BQ755" si="14422">I755/I777</f>
        <v>2.0508978531126355E-2</v>
      </c>
      <c r="BR755" s="128">
        <f t="shared" ref="BR755" si="14423">J755/J777</f>
        <v>1.1922503725782414E-2</v>
      </c>
      <c r="BS755" s="129">
        <f t="shared" ref="BS755" si="14424">K755/K777</f>
        <v>4.2597557342865654E-2</v>
      </c>
      <c r="BT755" s="130">
        <f t="shared" ref="BT755" si="14425">L755/L777</f>
        <v>2.6670514036027868E-2</v>
      </c>
      <c r="BU755" s="128">
        <f t="shared" ref="BU755" si="14426">M755/M777</f>
        <v>4.376990023349607E-2</v>
      </c>
      <c r="BV755" s="132">
        <f t="shared" ref="BV755" si="14427">N755/N777</f>
        <v>4.4794759413732975E-2</v>
      </c>
      <c r="BW755" s="133">
        <f t="shared" ref="BW755" si="14428">O755/O777</f>
        <v>5.2014374881785515E-2</v>
      </c>
      <c r="BX755" s="128">
        <f t="shared" ref="BX755" si="14429">P755/P777</f>
        <v>4.0332852169482888E-2</v>
      </c>
      <c r="BY755" s="129">
        <f t="shared" ref="BY755" si="14430">Q755/Q777</f>
        <v>4.6277495769881556E-2</v>
      </c>
      <c r="BZ755" s="130">
        <f t="shared" ref="BZ755" si="14431">R755/R777</f>
        <v>4.0894722099955982E-2</v>
      </c>
      <c r="CA755" s="131">
        <f t="shared" ref="CA755" si="14432">S755/S777</f>
        <v>4.1679082240762812E-2</v>
      </c>
      <c r="CB755" s="128">
        <f t="shared" ref="CB755" si="14433">T755/T777</f>
        <v>2.0886075949367089E-2</v>
      </c>
      <c r="CC755" s="129">
        <f t="shared" ref="CC755" si="14434">U755/U777</f>
        <v>5.428986912263694E-2</v>
      </c>
      <c r="CD755" s="130">
        <f t="shared" ref="CD755" si="14435">V755/V777</f>
        <v>2.7308468813091062E-2</v>
      </c>
      <c r="CE755" s="131">
        <f t="shared" ref="CE755" si="14436">W755/W777</f>
        <v>4.7272354388843314E-2</v>
      </c>
      <c r="CF755" s="128">
        <f t="shared" ref="CF755" si="14437">X755/X777</f>
        <v>4.2850658193372672E-2</v>
      </c>
      <c r="CG755" s="129">
        <f t="shared" ref="CG755" si="14438">Y755/Y777</f>
        <v>5.416116248348745E-2</v>
      </c>
      <c r="CH755" s="130">
        <f t="shared" ref="CH755" si="14439">Z755/Z777</f>
        <v>4.7880436138626213E-2</v>
      </c>
      <c r="CI755" s="128">
        <f t="shared" ref="CI755" si="14440">AA755/AA777</f>
        <v>2.8414847563783735E-2</v>
      </c>
      <c r="CJ755" s="134">
        <f t="shared" ref="CJ755" si="14441">AB755/AB777</f>
        <v>4.8283393834984312E-2</v>
      </c>
      <c r="CK755" s="135">
        <f t="shared" ref="CK755" si="14442">AC755/AC777</f>
        <v>3.4323297948808125E-2</v>
      </c>
    </row>
    <row r="756" spans="1:89" ht="14.25" thickTop="1" thickBot="1" x14ac:dyDescent="0.25">
      <c r="A756" s="136" t="s">
        <v>19</v>
      </c>
      <c r="B756" s="175">
        <v>2741</v>
      </c>
      <c r="C756" s="176">
        <v>1314</v>
      </c>
      <c r="D756" s="177">
        <v>1401</v>
      </c>
      <c r="E756" s="178">
        <v>891</v>
      </c>
      <c r="F756" s="175">
        <v>2907</v>
      </c>
      <c r="G756" s="179">
        <v>1524</v>
      </c>
      <c r="H756" s="177">
        <v>3558</v>
      </c>
      <c r="I756" s="178">
        <v>2129</v>
      </c>
      <c r="J756" s="175">
        <v>215</v>
      </c>
      <c r="K756" s="179">
        <v>783</v>
      </c>
      <c r="L756" s="177">
        <v>1246</v>
      </c>
      <c r="M756" s="175">
        <v>2390</v>
      </c>
      <c r="N756" s="180">
        <v>3015</v>
      </c>
      <c r="O756" s="181">
        <v>3736</v>
      </c>
      <c r="P756" s="175">
        <v>1898</v>
      </c>
      <c r="Q756" s="179">
        <v>1895</v>
      </c>
      <c r="R756" s="177">
        <v>2246</v>
      </c>
      <c r="S756" s="178">
        <v>1754</v>
      </c>
      <c r="T756" s="175">
        <v>337</v>
      </c>
      <c r="U756" s="179">
        <v>1169</v>
      </c>
      <c r="V756" s="177">
        <v>1255</v>
      </c>
      <c r="W756" s="178">
        <v>2919</v>
      </c>
      <c r="X756" s="175">
        <v>1824</v>
      </c>
      <c r="Y756" s="179">
        <v>1616</v>
      </c>
      <c r="Z756" s="177">
        <v>3328</v>
      </c>
      <c r="AA756" s="175">
        <v>2626</v>
      </c>
      <c r="AB756" s="156">
        <f t="shared" si="14387"/>
        <v>25971</v>
      </c>
      <c r="AC756" s="157">
        <f t="shared" si="14388"/>
        <v>24746</v>
      </c>
      <c r="AE756" s="229" t="s">
        <v>13</v>
      </c>
      <c r="AF756" s="20">
        <f t="shared" ref="AF756:BG756" si="14443">SUM(AF753:AF755)</f>
        <v>5808</v>
      </c>
      <c r="AG756" s="21">
        <f t="shared" si="14443"/>
        <v>2267</v>
      </c>
      <c r="AH756" s="20">
        <f t="shared" si="14443"/>
        <v>2427</v>
      </c>
      <c r="AI756" s="21">
        <f t="shared" si="14443"/>
        <v>2045</v>
      </c>
      <c r="AJ756" s="20">
        <f t="shared" si="14443"/>
        <v>5840</v>
      </c>
      <c r="AK756" s="21">
        <f t="shared" si="14443"/>
        <v>2633</v>
      </c>
      <c r="AL756" s="20">
        <f t="shared" si="14443"/>
        <v>7373</v>
      </c>
      <c r="AM756" s="21">
        <f t="shared" si="14443"/>
        <v>4781</v>
      </c>
      <c r="AN756" s="20">
        <f t="shared" si="14443"/>
        <v>502</v>
      </c>
      <c r="AO756" s="21">
        <f t="shared" si="14443"/>
        <v>1957</v>
      </c>
      <c r="AP756" s="20">
        <f t="shared" si="14443"/>
        <v>2204</v>
      </c>
      <c r="AQ756" s="21">
        <f t="shared" si="14443"/>
        <v>6867</v>
      </c>
      <c r="AR756" s="20">
        <f t="shared" si="14443"/>
        <v>5577</v>
      </c>
      <c r="AS756" s="21">
        <f t="shared" si="14443"/>
        <v>8696</v>
      </c>
      <c r="AT756" s="20">
        <f t="shared" si="14443"/>
        <v>4284</v>
      </c>
      <c r="AU756" s="21">
        <f t="shared" si="14443"/>
        <v>4264</v>
      </c>
      <c r="AV756" s="20">
        <f t="shared" si="14443"/>
        <v>4797</v>
      </c>
      <c r="AW756" s="21">
        <f t="shared" si="14443"/>
        <v>3520</v>
      </c>
      <c r="AX756" s="20">
        <f t="shared" si="14443"/>
        <v>635</v>
      </c>
      <c r="AY756" s="21">
        <f t="shared" si="14443"/>
        <v>2793</v>
      </c>
      <c r="AZ756" s="20">
        <f t="shared" si="14443"/>
        <v>2063</v>
      </c>
      <c r="BA756" s="21">
        <f t="shared" si="14443"/>
        <v>5850</v>
      </c>
      <c r="BB756" s="20">
        <f t="shared" si="14443"/>
        <v>3661</v>
      </c>
      <c r="BC756" s="21">
        <f t="shared" si="14443"/>
        <v>3553</v>
      </c>
      <c r="BD756" s="20">
        <f t="shared" si="14443"/>
        <v>7412</v>
      </c>
      <c r="BE756" s="21">
        <f t="shared" si="14443"/>
        <v>4947</v>
      </c>
      <c r="BF756" s="160">
        <f t="shared" si="14443"/>
        <v>52583</v>
      </c>
      <c r="BG756" s="161">
        <f t="shared" si="14443"/>
        <v>54173</v>
      </c>
      <c r="BI756" s="136" t="s">
        <v>19</v>
      </c>
      <c r="BJ756" s="128">
        <f>B756/B777</f>
        <v>0.1043316077953715</v>
      </c>
      <c r="BK756" s="129">
        <f t="shared" ref="BK756" si="14444">C756/C777</f>
        <v>4.839244282399735E-2</v>
      </c>
      <c r="BL756" s="130">
        <f t="shared" ref="BL756" si="14445">D756/D777</f>
        <v>0.1069955704903009</v>
      </c>
      <c r="BM756" s="131">
        <f t="shared" ref="BM756" si="14446">E756/E777</f>
        <v>6.978383458646617E-2</v>
      </c>
      <c r="BN756" s="128">
        <f t="shared" ref="BN756" si="14447">F756/F777</f>
        <v>0.10898252980430381</v>
      </c>
      <c r="BO756" s="129">
        <f t="shared" ref="BO756" si="14448">G756/G777</f>
        <v>6.3755020080321287E-2</v>
      </c>
      <c r="BP756" s="130">
        <f t="shared" ref="BP756" si="14449">H756/H777</f>
        <v>9.0082791098058085E-2</v>
      </c>
      <c r="BQ756" s="131">
        <f t="shared" ref="BQ756" si="14450">I756/I777</f>
        <v>4.984430969494065E-2</v>
      </c>
      <c r="BR756" s="128">
        <f t="shared" ref="BR756" si="14451">J756/J777</f>
        <v>3.5601920847822488E-2</v>
      </c>
      <c r="BS756" s="129">
        <f t="shared" ref="BS756" si="14452">K756/K777</f>
        <v>0.11662198391420911</v>
      </c>
      <c r="BT756" s="130">
        <f t="shared" ref="BT756" si="14453">L756/L777</f>
        <v>5.1362380972010388E-2</v>
      </c>
      <c r="BU756" s="128">
        <f t="shared" ref="BU756" si="14454">M756/M777</f>
        <v>0.10146465718531097</v>
      </c>
      <c r="BV756" s="132">
        <f t="shared" ref="BV756" si="14455">N756/N777</f>
        <v>7.1044818323200906E-2</v>
      </c>
      <c r="BW756" s="133">
        <f t="shared" ref="BW756" si="14456">O756/O777</f>
        <v>8.8329865708341213E-2</v>
      </c>
      <c r="BX756" s="128">
        <f t="shared" ref="BX756" si="14457">P756/P777</f>
        <v>8.0580793071240553E-2</v>
      </c>
      <c r="BY756" s="129">
        <f t="shared" ref="BY756" si="14458">Q756/Q777</f>
        <v>8.0160744500846023E-2</v>
      </c>
      <c r="BZ756" s="130">
        <f t="shared" ref="BZ756" si="14459">R756/R777</f>
        <v>8.9872354047457081E-2</v>
      </c>
      <c r="CA756" s="131">
        <f t="shared" ref="CA756" si="14460">S756/S777</f>
        <v>6.5330750893921333E-2</v>
      </c>
      <c r="CB756" s="128">
        <f t="shared" ref="CB756" si="14461">T756/T777</f>
        <v>4.2658227848101263E-2</v>
      </c>
      <c r="CC756" s="129">
        <f t="shared" ref="CC756" si="14462">U756/U777</f>
        <v>0.14166262724188075</v>
      </c>
      <c r="CD756" s="130">
        <f t="shared" ref="CD756" si="14463">V756/V777</f>
        <v>4.4451528353345378E-2</v>
      </c>
      <c r="CE756" s="131">
        <f t="shared" ref="CE756" si="14464">W756/W777</f>
        <v>9.9774405250205089E-2</v>
      </c>
      <c r="CF756" s="128">
        <f t="shared" ref="CF756" si="14465">X756/X777</f>
        <v>8.2796187017703138E-2</v>
      </c>
      <c r="CG756" s="129">
        <f t="shared" ref="CG756" si="14466">Y756/Y777</f>
        <v>0.11859680023484515</v>
      </c>
      <c r="CH756" s="130">
        <f t="shared" ref="CH756" si="14467">Z756/Z777</f>
        <v>8.3036003892312679E-2</v>
      </c>
      <c r="CI756" s="128">
        <f t="shared" ref="CI756" si="14468">AA756/AA777</f>
        <v>6.0467900893432805E-2</v>
      </c>
      <c r="CJ756" s="134">
        <f t="shared" ref="CJ756" si="14469">AB756/AB777</f>
        <v>7.9896019196456045E-2</v>
      </c>
      <c r="CK756" s="135">
        <f t="shared" ref="CK756" si="14470">AC756/AC777</f>
        <v>7.6340493532375139E-2</v>
      </c>
    </row>
    <row r="757" spans="1:89" ht="13.5" thickTop="1" x14ac:dyDescent="0.2">
      <c r="A757" s="145" t="s">
        <v>20</v>
      </c>
      <c r="B757" s="182">
        <v>3246</v>
      </c>
      <c r="C757" s="183">
        <v>1190</v>
      </c>
      <c r="D757" s="184">
        <v>1394</v>
      </c>
      <c r="E757" s="185">
        <v>1108</v>
      </c>
      <c r="F757" s="182">
        <v>3199</v>
      </c>
      <c r="G757" s="186">
        <v>1509</v>
      </c>
      <c r="H757" s="184">
        <v>4132</v>
      </c>
      <c r="I757" s="185">
        <v>2579</v>
      </c>
      <c r="J757" s="182">
        <v>290</v>
      </c>
      <c r="K757" s="186">
        <v>1113</v>
      </c>
      <c r="L757" s="184">
        <v>1218</v>
      </c>
      <c r="M757" s="182">
        <v>3608</v>
      </c>
      <c r="N757" s="187">
        <v>3259</v>
      </c>
      <c r="O757" s="188">
        <v>4571</v>
      </c>
      <c r="P757" s="182">
        <v>2454</v>
      </c>
      <c r="Q757" s="186">
        <v>2391</v>
      </c>
      <c r="R757" s="184">
        <v>2653</v>
      </c>
      <c r="S757" s="185">
        <v>2053</v>
      </c>
      <c r="T757" s="182">
        <v>367</v>
      </c>
      <c r="U757" s="186">
        <v>1581</v>
      </c>
      <c r="V757" s="184">
        <v>1159</v>
      </c>
      <c r="W757" s="185">
        <v>3223</v>
      </c>
      <c r="X757" s="182">
        <v>2169</v>
      </c>
      <c r="Y757" s="186">
        <v>1794</v>
      </c>
      <c r="Z757" s="184">
        <v>4133</v>
      </c>
      <c r="AA757" s="182">
        <v>2485</v>
      </c>
      <c r="AB757" s="156">
        <f t="shared" si="14387"/>
        <v>29673</v>
      </c>
      <c r="AC757" s="157">
        <f t="shared" si="14388"/>
        <v>29205</v>
      </c>
      <c r="BI757" s="145" t="s">
        <v>20</v>
      </c>
      <c r="BJ757" s="128">
        <f>B757/B777</f>
        <v>0.12355359317904994</v>
      </c>
      <c r="BK757" s="129">
        <f t="shared" ref="BK757" si="14471">C757/C777</f>
        <v>4.3825728280484658E-2</v>
      </c>
      <c r="BL757" s="130">
        <f t="shared" ref="BL757" si="14472">D757/D777</f>
        <v>0.10646097449213381</v>
      </c>
      <c r="BM757" s="131">
        <f t="shared" ref="BM757" si="14473">E757/E777</f>
        <v>8.6779448621553887E-2</v>
      </c>
      <c r="BN757" s="128">
        <f t="shared" ref="BN757" si="14474">F757/F777</f>
        <v>0.11992951938216991</v>
      </c>
      <c r="BO757" s="129">
        <f t="shared" ref="BO757" si="14475">G757/G777</f>
        <v>6.3127510040160636E-2</v>
      </c>
      <c r="BP757" s="130">
        <f t="shared" ref="BP757" si="14476">H757/H777</f>
        <v>0.10461554042079145</v>
      </c>
      <c r="BQ757" s="131">
        <f t="shared" ref="BQ757" si="14477">I757/I777</f>
        <v>6.0379743871889123E-2</v>
      </c>
      <c r="BR757" s="128">
        <f t="shared" ref="BR757" si="14478">J757/J777</f>
        <v>4.8021195562179167E-2</v>
      </c>
      <c r="BS757" s="129">
        <f t="shared" ref="BS757" si="14479">K757/K777</f>
        <v>0.16577301161751565</v>
      </c>
      <c r="BT757" s="130">
        <f t="shared" ref="BT757" si="14480">L757/L777</f>
        <v>5.0208170163650603E-2</v>
      </c>
      <c r="BU757" s="128">
        <f t="shared" ref="BU757" si="14481">M757/M777</f>
        <v>0.15317342390150712</v>
      </c>
      <c r="BV757" s="132">
        <f t="shared" ref="BV757" si="14482">N757/N777</f>
        <v>7.6794382393138225E-2</v>
      </c>
      <c r="BW757" s="133">
        <f t="shared" ref="BW757" si="14483">O757/O777</f>
        <v>0.10807168526574618</v>
      </c>
      <c r="BX757" s="128">
        <f t="shared" ref="BX757" si="14484">P757/P777</f>
        <v>0.1041861254988537</v>
      </c>
      <c r="BY757" s="129">
        <f t="shared" ref="BY757" si="14485">Q757/Q777</f>
        <v>0.10114213197969543</v>
      </c>
      <c r="BZ757" s="130">
        <f t="shared" ref="BZ757" si="14486">R757/R777</f>
        <v>0.10615821695810491</v>
      </c>
      <c r="CA757" s="131">
        <f t="shared" ref="CA757" si="14487">S757/S777</f>
        <v>7.6467520858164481E-2</v>
      </c>
      <c r="CB757" s="128">
        <f t="shared" ref="CB757" si="14488">T757/T777</f>
        <v>4.6455696202531649E-2</v>
      </c>
      <c r="CC757" s="129">
        <f t="shared" ref="CC757" si="14489">U757/U777</f>
        <v>0.19158991759573438</v>
      </c>
      <c r="CD757" s="130">
        <f t="shared" ref="CD757" si="14490">V757/V777</f>
        <v>4.1051252080898243E-2</v>
      </c>
      <c r="CE757" s="131">
        <f t="shared" ref="CE757" si="14491">W757/W777</f>
        <v>0.11016543614984961</v>
      </c>
      <c r="CF757" s="128">
        <f t="shared" ref="CF757" si="14492">X757/X777</f>
        <v>9.8456650022696324E-2</v>
      </c>
      <c r="CG757" s="129">
        <f t="shared" ref="CG757" si="14493">Y757/Y777</f>
        <v>0.13166006164685159</v>
      </c>
      <c r="CH757" s="130">
        <f t="shared" ref="CH757" si="14494">Z757/Z777</f>
        <v>0.10312133536265874</v>
      </c>
      <c r="CI757" s="128">
        <f t="shared" ref="CI757" si="14495">AA757/AA777</f>
        <v>5.7221147646679564E-2</v>
      </c>
      <c r="CJ757" s="134">
        <f t="shared" ref="CJ757" si="14496">AB757/AB777</f>
        <v>9.128468590414078E-2</v>
      </c>
      <c r="CK757" s="135">
        <f t="shared" ref="CK757" si="14497">AC757/AC777</f>
        <v>9.009634339339756E-2</v>
      </c>
    </row>
    <row r="758" spans="1:89" ht="13.5" thickBot="1" x14ac:dyDescent="0.25">
      <c r="A758" s="136" t="s">
        <v>21</v>
      </c>
      <c r="B758" s="175">
        <v>2562</v>
      </c>
      <c r="C758" s="176">
        <v>1077</v>
      </c>
      <c r="D758" s="177">
        <v>1033</v>
      </c>
      <c r="E758" s="178">
        <v>937</v>
      </c>
      <c r="F758" s="175">
        <v>2641</v>
      </c>
      <c r="G758" s="179">
        <v>1124</v>
      </c>
      <c r="H758" s="177">
        <v>3241</v>
      </c>
      <c r="I758" s="178">
        <v>2202</v>
      </c>
      <c r="J758" s="175">
        <v>212</v>
      </c>
      <c r="K758" s="179">
        <v>844</v>
      </c>
      <c r="L758" s="177">
        <v>986</v>
      </c>
      <c r="M758" s="175">
        <v>3259</v>
      </c>
      <c r="N758" s="180">
        <v>2318</v>
      </c>
      <c r="O758" s="181">
        <v>4125</v>
      </c>
      <c r="P758" s="175">
        <v>1830</v>
      </c>
      <c r="Q758" s="179">
        <v>1873</v>
      </c>
      <c r="R758" s="177">
        <v>2144</v>
      </c>
      <c r="S758" s="178">
        <v>1467</v>
      </c>
      <c r="T758" s="175">
        <v>268</v>
      </c>
      <c r="U758" s="179">
        <v>1212</v>
      </c>
      <c r="V758" s="177">
        <v>904</v>
      </c>
      <c r="W758" s="178">
        <v>2627</v>
      </c>
      <c r="X758" s="175">
        <v>1492</v>
      </c>
      <c r="Y758" s="179">
        <v>1759</v>
      </c>
      <c r="Z758" s="177">
        <v>3279</v>
      </c>
      <c r="AA758" s="175">
        <v>2462</v>
      </c>
      <c r="AB758" s="156">
        <f t="shared" si="14387"/>
        <v>22910</v>
      </c>
      <c r="AC758" s="157">
        <f t="shared" si="14388"/>
        <v>24968</v>
      </c>
      <c r="AE758" s="232" t="s">
        <v>85</v>
      </c>
      <c r="BI758" s="136" t="s">
        <v>21</v>
      </c>
      <c r="BJ758" s="128">
        <f>B758/B777</f>
        <v>9.7518270401948839E-2</v>
      </c>
      <c r="BK758" s="129">
        <f t="shared" ref="BK758" si="14498">C758/C777</f>
        <v>3.9664125510993263E-2</v>
      </c>
      <c r="BL758" s="130">
        <f t="shared" ref="BL758" si="14499">D758/D777</f>
        <v>7.8891095158087676E-2</v>
      </c>
      <c r="BM758" s="131">
        <f t="shared" ref="BM758" si="14500">E758/E777</f>
        <v>7.3386591478696736E-2</v>
      </c>
      <c r="BN758" s="128">
        <f t="shared" ref="BN758" si="14501">F758/F777</f>
        <v>9.9010272175151834E-2</v>
      </c>
      <c r="BO758" s="129">
        <f t="shared" ref="BO758" si="14502">G758/G777</f>
        <v>4.7021419009370818E-2</v>
      </c>
      <c r="BP758" s="130">
        <f t="shared" ref="BP758" si="14503">H758/H777</f>
        <v>8.205686507836038E-2</v>
      </c>
      <c r="BQ758" s="131">
        <f t="shared" ref="BQ758" si="14504">I758/I777</f>
        <v>5.1553391239201177E-2</v>
      </c>
      <c r="BR758" s="128">
        <f t="shared" ref="BR758" si="14505">J758/J777</f>
        <v>3.5105149859248223E-2</v>
      </c>
      <c r="BS758" s="129">
        <f t="shared" ref="BS758" si="14506">K758/K777</f>
        <v>0.12570747691391124</v>
      </c>
      <c r="BT758" s="130">
        <f t="shared" ref="BT758" si="14507">L758/L777</f>
        <v>4.0644709180098111E-2</v>
      </c>
      <c r="BU758" s="128">
        <f t="shared" ref="BU758" si="14508">M758/M777</f>
        <v>0.13835703672256422</v>
      </c>
      <c r="BV758" s="132">
        <f t="shared" ref="BV758" si="14509">N758/N777</f>
        <v>5.4620858664404547E-2</v>
      </c>
      <c r="BW758" s="133">
        <f t="shared" ref="BW758" si="14510">O758/O777</f>
        <v>9.7526952903347841E-2</v>
      </c>
      <c r="BX758" s="128">
        <f t="shared" ref="BX758" si="14511">P758/P777</f>
        <v>7.7693809968582828E-2</v>
      </c>
      <c r="BY758" s="129">
        <f t="shared" ref="BY758" si="14512">Q758/Q777</f>
        <v>7.9230118443316414E-2</v>
      </c>
      <c r="BZ758" s="130">
        <f t="shared" ref="BZ758" si="14513">R758/R777</f>
        <v>8.5790884718498661E-2</v>
      </c>
      <c r="CA758" s="131">
        <f t="shared" ref="CA758" si="14514">S758/S777</f>
        <v>5.4640941597139454E-2</v>
      </c>
      <c r="CB758" s="128">
        <f t="shared" ref="CB758" si="14515">T758/T777</f>
        <v>3.3924050632911394E-2</v>
      </c>
      <c r="CC758" s="129">
        <f t="shared" ref="CC758" si="14516">U758/U777</f>
        <v>0.14687348521570529</v>
      </c>
      <c r="CD758" s="130">
        <f t="shared" ref="CD758" si="14517">V758/V777</f>
        <v>3.2019268232210532E-2</v>
      </c>
      <c r="CE758" s="131">
        <f t="shared" ref="CE758" si="14518">W758/W777</f>
        <v>8.9793546622914958E-2</v>
      </c>
      <c r="CF758" s="128">
        <f t="shared" ref="CF758" si="14519">X758/X777</f>
        <v>6.7725828415796635E-2</v>
      </c>
      <c r="CG758" s="129">
        <f t="shared" ref="CG758" si="14520">Y758/Y777</f>
        <v>0.12909144282988405</v>
      </c>
      <c r="CH758" s="130">
        <f t="shared" ref="CH758" si="14521">Z758/Z777</f>
        <v>8.1813418498465532E-2</v>
      </c>
      <c r="CI758" s="128">
        <f t="shared" ref="CI758" si="14522">AA758/AA777</f>
        <v>5.6691535414939667E-2</v>
      </c>
      <c r="CJ758" s="134">
        <f t="shared" ref="CJ758" si="14523">AB758/AB777</f>
        <v>7.0479296129945246E-2</v>
      </c>
      <c r="CK758" s="135">
        <f t="shared" ref="CK758" si="14524">AC758/AC777</f>
        <v>7.70253553106095E-2</v>
      </c>
    </row>
    <row r="759" spans="1:89" ht="14.25" thickTop="1" thickBot="1" x14ac:dyDescent="0.25">
      <c r="A759" s="145" t="s">
        <v>22</v>
      </c>
      <c r="B759" s="182">
        <v>1934</v>
      </c>
      <c r="C759" s="183">
        <v>934</v>
      </c>
      <c r="D759" s="184">
        <v>704</v>
      </c>
      <c r="E759" s="185">
        <v>588</v>
      </c>
      <c r="F759" s="182">
        <v>1870</v>
      </c>
      <c r="G759" s="186">
        <v>874</v>
      </c>
      <c r="H759" s="184">
        <v>2692</v>
      </c>
      <c r="I759" s="185">
        <v>1884</v>
      </c>
      <c r="J759" s="182">
        <v>246</v>
      </c>
      <c r="K759" s="186">
        <v>785</v>
      </c>
      <c r="L759" s="184">
        <v>782</v>
      </c>
      <c r="M759" s="182">
        <v>2109</v>
      </c>
      <c r="N759" s="187">
        <v>1947</v>
      </c>
      <c r="O759" s="188">
        <v>3115</v>
      </c>
      <c r="P759" s="182">
        <v>1186</v>
      </c>
      <c r="Q759" s="186">
        <v>1342</v>
      </c>
      <c r="R759" s="184">
        <v>1668</v>
      </c>
      <c r="S759" s="185">
        <v>1288</v>
      </c>
      <c r="T759" s="182">
        <v>210</v>
      </c>
      <c r="U759" s="186">
        <v>572</v>
      </c>
      <c r="V759" s="184">
        <v>731</v>
      </c>
      <c r="W759" s="185">
        <v>2173</v>
      </c>
      <c r="X759" s="182">
        <v>1090</v>
      </c>
      <c r="Y759" s="186">
        <v>959</v>
      </c>
      <c r="Z759" s="184">
        <v>2457</v>
      </c>
      <c r="AA759" s="182">
        <v>2160</v>
      </c>
      <c r="AB759" s="156">
        <f t="shared" si="14387"/>
        <v>17517</v>
      </c>
      <c r="AC759" s="157">
        <f t="shared" si="14388"/>
        <v>18783</v>
      </c>
      <c r="AE759" s="299" t="s">
        <v>0</v>
      </c>
      <c r="AF759" s="301" t="s">
        <v>1</v>
      </c>
      <c r="AG759" s="302"/>
      <c r="AH759" s="301" t="s">
        <v>2</v>
      </c>
      <c r="AI759" s="302"/>
      <c r="AJ759" s="301" t="s">
        <v>3</v>
      </c>
      <c r="AK759" s="302"/>
      <c r="AL759" s="301" t="s">
        <v>4</v>
      </c>
      <c r="AM759" s="302"/>
      <c r="AN759" s="301" t="s">
        <v>5</v>
      </c>
      <c r="AO759" s="302"/>
      <c r="AP759" s="301" t="s">
        <v>6</v>
      </c>
      <c r="AQ759" s="302"/>
      <c r="AR759" s="301" t="s">
        <v>7</v>
      </c>
      <c r="AS759" s="302"/>
      <c r="AT759" s="301" t="s">
        <v>8</v>
      </c>
      <c r="AU759" s="302"/>
      <c r="AV759" s="301" t="s">
        <v>9</v>
      </c>
      <c r="AW759" s="302"/>
      <c r="AX759" s="301" t="s">
        <v>10</v>
      </c>
      <c r="AY759" s="302"/>
      <c r="AZ759" s="301" t="s">
        <v>11</v>
      </c>
      <c r="BA759" s="302"/>
      <c r="BB759" s="301" t="s">
        <v>12</v>
      </c>
      <c r="BC759" s="302"/>
      <c r="BD759" s="304" t="s">
        <v>40</v>
      </c>
      <c r="BE759" s="305"/>
      <c r="BF759" s="306" t="s">
        <v>41</v>
      </c>
      <c r="BG759" s="307"/>
      <c r="BI759" s="145" t="s">
        <v>22</v>
      </c>
      <c r="BJ759" s="128">
        <f>B759/B777</f>
        <v>7.3614494518879414E-2</v>
      </c>
      <c r="BK759" s="129">
        <f t="shared" ref="BK759" si="14525">C759/C777</f>
        <v>3.4397672448716533E-2</v>
      </c>
      <c r="BL759" s="130">
        <f t="shared" ref="BL759" si="14526">D759/D777</f>
        <v>5.3765083244233999E-2</v>
      </c>
      <c r="BM759" s="131">
        <f t="shared" ref="BM759" si="14527">E759/E777</f>
        <v>4.6052631578947366E-2</v>
      </c>
      <c r="BN759" s="128">
        <f t="shared" ref="BN759" si="14528">F759/F777</f>
        <v>7.0105720926745149E-2</v>
      </c>
      <c r="BO759" s="129">
        <f t="shared" ref="BO759" si="14529">G759/G777</f>
        <v>3.656291834002677E-2</v>
      </c>
      <c r="BP759" s="130">
        <f t="shared" ref="BP759" si="14530">H759/H777</f>
        <v>6.8157075220902849E-2</v>
      </c>
      <c r="BQ759" s="131">
        <f t="shared" ref="BQ759" si="14531">I759/I777</f>
        <v>4.4108351087490928E-2</v>
      </c>
      <c r="BR759" s="128">
        <f t="shared" ref="BR759" si="14532">J759/J777</f>
        <v>4.0735221063089917E-2</v>
      </c>
      <c r="BS759" s="129">
        <f t="shared" ref="BS759" si="14533">K759/K777</f>
        <v>0.11691986893059279</v>
      </c>
      <c r="BT759" s="130">
        <f t="shared" ref="BT759" si="14534">L759/L777</f>
        <v>3.2235459004905397E-2</v>
      </c>
      <c r="BU759" s="128">
        <f t="shared" ref="BU759" si="14535">M759/M777</f>
        <v>8.9535130545531735E-2</v>
      </c>
      <c r="BV759" s="132">
        <f t="shared" ref="BV759" si="14536">N759/N777</f>
        <v>4.5878693623639194E-2</v>
      </c>
      <c r="BW759" s="133">
        <f t="shared" ref="BW759" si="14537">O759/O777</f>
        <v>7.364762625307357E-2</v>
      </c>
      <c r="BX759" s="128">
        <f t="shared" ref="BX759" si="14538">P759/P777</f>
        <v>5.0352381761059696E-2</v>
      </c>
      <c r="BY759" s="129">
        <f t="shared" ref="BY759" si="14539">Q759/Q777</f>
        <v>5.6768189509306261E-2</v>
      </c>
      <c r="BZ759" s="130">
        <f t="shared" ref="BZ759" si="14540">R759/R777</f>
        <v>6.6744027850026005E-2</v>
      </c>
      <c r="CA759" s="131">
        <f t="shared" ref="CA759" si="14541">S759/S777</f>
        <v>4.7973778307508937E-2</v>
      </c>
      <c r="CB759" s="128">
        <f t="shared" ref="CB759" si="14542">T759/T777</f>
        <v>2.6582278481012658E-2</v>
      </c>
      <c r="CC759" s="129">
        <f t="shared" ref="CC759" si="14543">U759/U777</f>
        <v>6.9316529326223952E-2</v>
      </c>
      <c r="CD759" s="130">
        <f t="shared" ref="CD759" si="14544">V759/V777</f>
        <v>2.5891687032904755E-2</v>
      </c>
      <c r="CE759" s="131">
        <f t="shared" ref="CE759" si="14545">W759/W777</f>
        <v>7.4275362318840576E-2</v>
      </c>
      <c r="CF759" s="128">
        <f t="shared" ref="CF759" si="14546">X759/X777</f>
        <v>4.9477984566500224E-2</v>
      </c>
      <c r="CG759" s="129">
        <f t="shared" ref="CG759" si="14547">Y759/Y777</f>
        <v>7.0380155584911203E-2</v>
      </c>
      <c r="CH759" s="130">
        <f t="shared" ref="CH759" si="14548">Z759/Z777</f>
        <v>6.1303924748621473E-2</v>
      </c>
      <c r="CI759" s="128">
        <f t="shared" ref="CI759" si="14549">AA759/AA777</f>
        <v>4.9737496546007183E-2</v>
      </c>
      <c r="CJ759" s="134">
        <f t="shared" ref="CJ759" si="14550">AB759/AB777</f>
        <v>5.3888512889928013E-2</v>
      </c>
      <c r="CK759" s="135">
        <f t="shared" ref="CK759" si="14551">AC759/AC777</f>
        <v>5.7944859371963239E-2</v>
      </c>
    </row>
    <row r="760" spans="1:89" ht="15" thickTop="1" thickBot="1" x14ac:dyDescent="0.3">
      <c r="A760" s="136" t="s">
        <v>23</v>
      </c>
      <c r="B760" s="175">
        <v>1298</v>
      </c>
      <c r="C760" s="176">
        <v>989</v>
      </c>
      <c r="D760" s="177">
        <v>511</v>
      </c>
      <c r="E760" s="178">
        <v>510</v>
      </c>
      <c r="F760" s="175">
        <v>1229</v>
      </c>
      <c r="G760" s="179">
        <v>643</v>
      </c>
      <c r="H760" s="177">
        <v>1918</v>
      </c>
      <c r="I760" s="178">
        <v>1507</v>
      </c>
      <c r="J760" s="175">
        <v>209</v>
      </c>
      <c r="K760" s="179">
        <v>507</v>
      </c>
      <c r="L760" s="177">
        <v>608</v>
      </c>
      <c r="M760" s="175">
        <v>1283</v>
      </c>
      <c r="N760" s="180">
        <v>1511</v>
      </c>
      <c r="O760" s="181">
        <v>2098</v>
      </c>
      <c r="P760" s="175">
        <v>995</v>
      </c>
      <c r="Q760" s="179">
        <v>825</v>
      </c>
      <c r="R760" s="177">
        <v>1224</v>
      </c>
      <c r="S760" s="178">
        <v>1004</v>
      </c>
      <c r="T760" s="175">
        <v>245</v>
      </c>
      <c r="U760" s="179">
        <v>355</v>
      </c>
      <c r="V760" s="177">
        <v>606</v>
      </c>
      <c r="W760" s="178">
        <v>1637</v>
      </c>
      <c r="X760" s="175">
        <v>798</v>
      </c>
      <c r="Y760" s="179">
        <v>591</v>
      </c>
      <c r="Z760" s="177">
        <v>1969</v>
      </c>
      <c r="AA760" s="175">
        <v>1991</v>
      </c>
      <c r="AB760" s="156">
        <f t="shared" si="14387"/>
        <v>13121</v>
      </c>
      <c r="AC760" s="157">
        <f t="shared" si="14388"/>
        <v>13940</v>
      </c>
      <c r="AE760" s="300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4.9406211936662607E-2</v>
      </c>
      <c r="BK760" s="129">
        <f t="shared" ref="BK760" si="14552">C760/C777</f>
        <v>3.6423231318822968E-2</v>
      </c>
      <c r="BL760" s="130">
        <f t="shared" ref="BL760" si="14553">D760/D777</f>
        <v>3.902550786619826E-2</v>
      </c>
      <c r="BM760" s="131">
        <f t="shared" ref="BM760" si="14554">E760/E777</f>
        <v>3.9943609022556392E-2</v>
      </c>
      <c r="BN760" s="128">
        <f t="shared" ref="BN760" si="14555">F760/F777</f>
        <v>4.6074829421908978E-2</v>
      </c>
      <c r="BO760" s="129">
        <f t="shared" ref="BO760" si="14556">G760/G777</f>
        <v>2.689926372155288E-2</v>
      </c>
      <c r="BP760" s="130">
        <f t="shared" ref="BP760" si="14557">H760/H777</f>
        <v>4.8560650175962734E-2</v>
      </c>
      <c r="BQ760" s="131">
        <f t="shared" ref="BQ760" si="14558">I760/I777</f>
        <v>3.5281998454802989E-2</v>
      </c>
      <c r="BR760" s="128">
        <f t="shared" ref="BR760" si="14559">J760/J777</f>
        <v>3.4608378870673952E-2</v>
      </c>
      <c r="BS760" s="129">
        <f t="shared" ref="BS760" si="14560">K760/K777</f>
        <v>7.551385165326184E-2</v>
      </c>
      <c r="BT760" s="130">
        <f t="shared" ref="BT760" si="14561">L760/L777</f>
        <v>2.5062863267241026E-2</v>
      </c>
      <c r="BU760" s="128">
        <f t="shared" ref="BU760" si="14562">M760/M777</f>
        <v>5.446826576098493E-2</v>
      </c>
      <c r="BV760" s="132">
        <f t="shared" ref="BV760" si="14563">N760/N777</f>
        <v>3.5604882416702011E-2</v>
      </c>
      <c r="BW760" s="133">
        <f t="shared" ref="BW760" si="14564">O760/O777</f>
        <v>4.9602799319084546E-2</v>
      </c>
      <c r="BX760" s="128">
        <f t="shared" ref="BX760" si="14565">P760/P777</f>
        <v>4.2243355693300504E-2</v>
      </c>
      <c r="BY760" s="129">
        <f t="shared" ref="BY760" si="14566">Q760/Q777</f>
        <v>3.4898477157360407E-2</v>
      </c>
      <c r="BZ760" s="130">
        <f t="shared" ref="BZ760" si="14567">R760/R777</f>
        <v>4.8977631947501099E-2</v>
      </c>
      <c r="CA760" s="131">
        <f t="shared" ref="CA760" si="14568">S760/S777</f>
        <v>3.7395709177592371E-2</v>
      </c>
      <c r="CB760" s="128">
        <f t="shared" ref="CB760" si="14569">T760/T777</f>
        <v>3.10126582278481E-2</v>
      </c>
      <c r="CC760" s="129">
        <f t="shared" ref="CC760" si="14570">U760/U777</f>
        <v>4.3019873969946679E-2</v>
      </c>
      <c r="CD760" s="130">
        <f t="shared" ref="CD760" si="14571">V760/V777</f>
        <v>2.146424396982255E-2</v>
      </c>
      <c r="CE760" s="131">
        <f t="shared" ref="CE760" si="14572">W760/W777</f>
        <v>5.5954334153677877E-2</v>
      </c>
      <c r="CF760" s="128">
        <f t="shared" ref="CF760" si="14573">X760/X777</f>
        <v>3.6223331820245119E-2</v>
      </c>
      <c r="CG760" s="129">
        <f t="shared" ref="CG760" si="14574">Y760/Y777</f>
        <v>4.337296345222369E-2</v>
      </c>
      <c r="CH760" s="130">
        <f t="shared" ref="CH760" si="14575">Z760/Z777</f>
        <v>4.912797225479678E-2</v>
      </c>
      <c r="CI760" s="128">
        <f t="shared" ref="CI760" si="14576">AA760/AA777</f>
        <v>4.584599797365755E-2</v>
      </c>
      <c r="CJ760" s="134">
        <f t="shared" ref="CJ760" si="14577">AB760/AB777</f>
        <v>4.0364855718944194E-2</v>
      </c>
      <c r="CK760" s="135">
        <f t="shared" ref="CK760" si="14578">AC760/AC777</f>
        <v>4.3004383732373294E-2</v>
      </c>
    </row>
    <row r="761" spans="1:89" ht="13.5" thickTop="1" x14ac:dyDescent="0.2">
      <c r="A761" s="145" t="s">
        <v>24</v>
      </c>
      <c r="B761" s="189">
        <v>1187</v>
      </c>
      <c r="C761" s="183">
        <v>947</v>
      </c>
      <c r="D761" s="184">
        <v>562</v>
      </c>
      <c r="E761" s="185">
        <v>398</v>
      </c>
      <c r="F761" s="182">
        <v>1351</v>
      </c>
      <c r="G761" s="186">
        <v>681</v>
      </c>
      <c r="H761" s="184">
        <v>1778</v>
      </c>
      <c r="I761" s="185">
        <v>1511</v>
      </c>
      <c r="J761" s="182">
        <v>232</v>
      </c>
      <c r="K761" s="186">
        <v>317</v>
      </c>
      <c r="L761" s="184">
        <v>642</v>
      </c>
      <c r="M761" s="182">
        <v>1064</v>
      </c>
      <c r="N761" s="187">
        <v>1451</v>
      </c>
      <c r="O761" s="190">
        <v>1814</v>
      </c>
      <c r="P761" s="182">
        <v>912</v>
      </c>
      <c r="Q761" s="186">
        <v>694</v>
      </c>
      <c r="R761" s="184">
        <v>1025</v>
      </c>
      <c r="S761" s="185">
        <v>989</v>
      </c>
      <c r="T761" s="182">
        <v>208</v>
      </c>
      <c r="U761" s="186">
        <v>259</v>
      </c>
      <c r="V761" s="184">
        <v>619</v>
      </c>
      <c r="W761" s="191">
        <v>1445</v>
      </c>
      <c r="X761" s="182">
        <v>790</v>
      </c>
      <c r="Y761" s="186">
        <v>403</v>
      </c>
      <c r="Z761" s="184">
        <v>1779</v>
      </c>
      <c r="AA761" s="182">
        <v>1699</v>
      </c>
      <c r="AB761" s="156">
        <f t="shared" si="14387"/>
        <v>12536</v>
      </c>
      <c r="AC761" s="157">
        <f t="shared" si="14388"/>
        <v>12221</v>
      </c>
      <c r="AE761" s="235" t="str">
        <f>$AE$17</f>
        <v>17:00 - 17:59</v>
      </c>
      <c r="AF761" s="125">
        <f t="shared" ref="AF761:AU763" si="14579">SUMIF($A$9:$A$32,$AE761,B$753:B$776)</f>
        <v>1345</v>
      </c>
      <c r="AG761" s="172">
        <f t="shared" si="14579"/>
        <v>3347</v>
      </c>
      <c r="AH761" s="126">
        <f t="shared" si="14579"/>
        <v>1229</v>
      </c>
      <c r="AI761" s="166">
        <f t="shared" si="14579"/>
        <v>1103</v>
      </c>
      <c r="AJ761" s="125">
        <f t="shared" si="14579"/>
        <v>1359</v>
      </c>
      <c r="AK761" s="127">
        <f t="shared" si="14579"/>
        <v>2497</v>
      </c>
      <c r="AL761" s="126">
        <f t="shared" si="14579"/>
        <v>2493</v>
      </c>
      <c r="AM761" s="166">
        <f t="shared" si="14579"/>
        <v>4300</v>
      </c>
      <c r="AN761" s="125">
        <f t="shared" si="14579"/>
        <v>1034</v>
      </c>
      <c r="AO761" s="127">
        <f t="shared" si="14579"/>
        <v>236</v>
      </c>
      <c r="AP761" s="126">
        <f t="shared" si="14579"/>
        <v>3058</v>
      </c>
      <c r="AQ761" s="125">
        <f t="shared" si="14579"/>
        <v>808</v>
      </c>
      <c r="AR761" s="165">
        <f t="shared" si="14579"/>
        <v>3911</v>
      </c>
      <c r="AS761" s="167">
        <f t="shared" si="14579"/>
        <v>2320</v>
      </c>
      <c r="AT761" s="125">
        <f t="shared" si="14579"/>
        <v>2308</v>
      </c>
      <c r="AU761" s="127">
        <f t="shared" si="14579"/>
        <v>1654</v>
      </c>
      <c r="AV761" s="126">
        <f t="shared" ref="AP761:BE763" si="14580">SUMIF($A$9:$A$32,$AE761,R$753:R$776)</f>
        <v>1587</v>
      </c>
      <c r="AW761" s="166">
        <f t="shared" si="14580"/>
        <v>2461</v>
      </c>
      <c r="AX761" s="125">
        <f t="shared" si="14580"/>
        <v>1125</v>
      </c>
      <c r="AY761" s="127">
        <f t="shared" si="14580"/>
        <v>282</v>
      </c>
      <c r="AZ761" s="126">
        <f t="shared" si="14580"/>
        <v>3204</v>
      </c>
      <c r="BA761" s="166">
        <f t="shared" si="14580"/>
        <v>1466</v>
      </c>
      <c r="BB761" s="125">
        <f t="shared" si="14580"/>
        <v>2326</v>
      </c>
      <c r="BC761" s="127">
        <f t="shared" si="14580"/>
        <v>660</v>
      </c>
      <c r="BD761" s="170">
        <f t="shared" si="14580"/>
        <v>2785</v>
      </c>
      <c r="BE761" s="171">
        <f t="shared" si="14580"/>
        <v>4138</v>
      </c>
      <c r="BF761" s="156">
        <f>AF761+AH761+AJ761+AL761+AN761+AP761+AR761+AT761+AV761+AX761+AZ761+BB761+BD761</f>
        <v>27764</v>
      </c>
      <c r="BG761" s="157">
        <f>AG761+AI761+AK761+AM761+AO761+AQ761+AS761+AU761+AW761+AY761+BA761+BC761+BE761</f>
        <v>25272</v>
      </c>
      <c r="BI761" s="145" t="s">
        <v>24</v>
      </c>
      <c r="BJ761" s="128">
        <f>B761/B777</f>
        <v>4.5181181485992691E-2</v>
      </c>
      <c r="BK761" s="129">
        <f t="shared" ref="BK761" si="14581">C761/C777</f>
        <v>3.4876440908923508E-2</v>
      </c>
      <c r="BL761" s="130">
        <f t="shared" ref="BL761" si="14582">D761/D777</f>
        <v>4.2920421567129982E-2</v>
      </c>
      <c r="BM761" s="131">
        <f t="shared" ref="BM761" si="14583">E761/E777</f>
        <v>3.1171679197994986E-2</v>
      </c>
      <c r="BN761" s="128">
        <f t="shared" ref="BN761" si="14584">F761/F777</f>
        <v>5.0648571642798228E-2</v>
      </c>
      <c r="BO761" s="129">
        <f t="shared" ref="BO761" si="14585">G761/G777</f>
        <v>2.8488955823293173E-2</v>
      </c>
      <c r="BP761" s="130">
        <f t="shared" ref="BP761" si="14586">H761/H777</f>
        <v>4.5016077170418008E-2</v>
      </c>
      <c r="BQ761" s="131">
        <f t="shared" ref="BQ761" si="14587">I761/I777</f>
        <v>3.5375646758598084E-2</v>
      </c>
      <c r="BR761" s="128">
        <f t="shared" ref="BR761" si="14588">J761/J777</f>
        <v>3.8416956449743335E-2</v>
      </c>
      <c r="BS761" s="129">
        <f t="shared" ref="BS761" si="14589">K761/K777</f>
        <v>4.7214775096812628E-2</v>
      </c>
      <c r="BT761" s="130">
        <f t="shared" ref="BT761" si="14590">L761/L777</f>
        <v>2.6464404963106477E-2</v>
      </c>
      <c r="BU761" s="128">
        <f t="shared" ref="BU761" si="14591">M761/M777</f>
        <v>4.5170876671619613E-2</v>
      </c>
      <c r="BV761" s="132">
        <f t="shared" ref="BV761" si="14592">N761/N777</f>
        <v>3.4191055186389555E-2</v>
      </c>
      <c r="BW761" s="133">
        <f t="shared" ref="BW761" si="14593">O761/O777</f>
        <v>4.2888216379799511E-2</v>
      </c>
      <c r="BX761" s="128">
        <f t="shared" ref="BX761" si="14594">P761/P777</f>
        <v>3.8719538082703578E-2</v>
      </c>
      <c r="BY761" s="129">
        <f t="shared" ref="BY761" si="14595">Q761/Q777</f>
        <v>2.9357021996615905E-2</v>
      </c>
      <c r="BZ761" s="130">
        <f t="shared" ref="BZ761" si="14596">R761/R777</f>
        <v>4.1014765315513582E-2</v>
      </c>
      <c r="CA761" s="131">
        <f t="shared" ref="CA761" si="14597">S761/S777</f>
        <v>3.6837008343265795E-2</v>
      </c>
      <c r="CB761" s="128">
        <f t="shared" ref="CB761" si="14598">T761/T777</f>
        <v>2.6329113924050632E-2</v>
      </c>
      <c r="CC761" s="129">
        <f t="shared" ref="CC761" si="14599">U761/U777</f>
        <v>3.1386330586524479E-2</v>
      </c>
      <c r="CD761" s="130">
        <f t="shared" ref="CD761" si="14600">V761/V777</f>
        <v>2.1924698048383099E-2</v>
      </c>
      <c r="CE761" s="131">
        <f t="shared" ref="CE761" si="14601">W761/W777</f>
        <v>4.9391577796007655E-2</v>
      </c>
      <c r="CF761" s="128">
        <f t="shared" ref="CF761" si="14602">X761/X777</f>
        <v>3.5860190649114845E-2</v>
      </c>
      <c r="CG761" s="129">
        <f t="shared" ref="CG761" si="14603">Y761/Y777</f>
        <v>2.9575810949655071E-2</v>
      </c>
      <c r="CH761" s="130">
        <f t="shared" ref="CH761" si="14604">Z761/Z777</f>
        <v>4.4387335013348635E-2</v>
      </c>
      <c r="CI761" s="128">
        <f t="shared" ref="CI761" si="14605">AA761/AA777</f>
        <v>3.9122225292438056E-2</v>
      </c>
      <c r="CJ761" s="134">
        <f t="shared" ref="CJ761" si="14606">AB761/AB777</f>
        <v>3.8565187965298717E-2</v>
      </c>
      <c r="CK761" s="135">
        <f t="shared" ref="CK761" si="14607">AC761/AC777</f>
        <v>3.7701332395504591E-2</v>
      </c>
    </row>
    <row r="762" spans="1:89" x14ac:dyDescent="0.2">
      <c r="A762" s="136" t="s">
        <v>25</v>
      </c>
      <c r="B762" s="192">
        <v>1091</v>
      </c>
      <c r="C762" s="176">
        <v>1137</v>
      </c>
      <c r="D762" s="177">
        <v>501</v>
      </c>
      <c r="E762" s="178">
        <v>526</v>
      </c>
      <c r="F762" s="175">
        <v>1287</v>
      </c>
      <c r="G762" s="179">
        <v>711</v>
      </c>
      <c r="H762" s="177">
        <v>1753</v>
      </c>
      <c r="I762" s="178">
        <v>1677</v>
      </c>
      <c r="J762" s="175">
        <v>281</v>
      </c>
      <c r="K762" s="176">
        <v>250</v>
      </c>
      <c r="L762" s="177">
        <v>748</v>
      </c>
      <c r="M762" s="175">
        <v>1198</v>
      </c>
      <c r="N762" s="180">
        <v>1575</v>
      </c>
      <c r="O762" s="193">
        <v>1689</v>
      </c>
      <c r="P762" s="175">
        <v>996</v>
      </c>
      <c r="Q762" s="176">
        <v>857</v>
      </c>
      <c r="R762" s="177">
        <v>1107</v>
      </c>
      <c r="S762" s="178">
        <v>1066</v>
      </c>
      <c r="T762" s="184">
        <v>216</v>
      </c>
      <c r="U762" s="175">
        <v>250</v>
      </c>
      <c r="V762" s="177">
        <v>759</v>
      </c>
      <c r="W762" s="194">
        <v>1389</v>
      </c>
      <c r="X762" s="175">
        <v>818</v>
      </c>
      <c r="Y762" s="179">
        <v>492</v>
      </c>
      <c r="Z762" s="177">
        <v>1872</v>
      </c>
      <c r="AA762" s="175">
        <v>1995</v>
      </c>
      <c r="AB762" s="156">
        <f t="shared" si="14387"/>
        <v>13004</v>
      </c>
      <c r="AC762" s="157">
        <f t="shared" si="14388"/>
        <v>13237</v>
      </c>
      <c r="AE762" s="237" t="str">
        <f>$AE$18</f>
        <v>18:00 - 18:59</v>
      </c>
      <c r="AF762" s="125">
        <f t="shared" si="14579"/>
        <v>1503</v>
      </c>
      <c r="AG762" s="176">
        <f t="shared" si="14579"/>
        <v>3504</v>
      </c>
      <c r="AH762" s="177">
        <f t="shared" si="14579"/>
        <v>968</v>
      </c>
      <c r="AI762" s="178">
        <f t="shared" si="14579"/>
        <v>1302</v>
      </c>
      <c r="AJ762" s="238">
        <f t="shared" si="14579"/>
        <v>1148</v>
      </c>
      <c r="AK762" s="179">
        <f t="shared" si="14579"/>
        <v>2721</v>
      </c>
      <c r="AL762" s="177">
        <f t="shared" si="14579"/>
        <v>2598</v>
      </c>
      <c r="AM762" s="178">
        <f t="shared" si="14579"/>
        <v>5193</v>
      </c>
      <c r="AN762" s="238">
        <f t="shared" si="14579"/>
        <v>697</v>
      </c>
      <c r="AO762" s="179">
        <f t="shared" si="14579"/>
        <v>272</v>
      </c>
      <c r="AP762" s="177">
        <f t="shared" si="14580"/>
        <v>3258</v>
      </c>
      <c r="AQ762" s="238">
        <f t="shared" si="14580"/>
        <v>816</v>
      </c>
      <c r="AR762" s="180">
        <f t="shared" si="14580"/>
        <v>4350</v>
      </c>
      <c r="AS762" s="181">
        <f t="shared" si="14580"/>
        <v>2556</v>
      </c>
      <c r="AT762" s="238">
        <f t="shared" si="14580"/>
        <v>2108</v>
      </c>
      <c r="AU762" s="179">
        <f t="shared" si="14580"/>
        <v>2128</v>
      </c>
      <c r="AV762" s="177">
        <f t="shared" si="14580"/>
        <v>1691</v>
      </c>
      <c r="AW762" s="178">
        <f t="shared" si="14580"/>
        <v>2837</v>
      </c>
      <c r="AX762" s="238">
        <f t="shared" si="14580"/>
        <v>1289</v>
      </c>
      <c r="AY762" s="179">
        <f t="shared" si="14580"/>
        <v>273</v>
      </c>
      <c r="AZ762" s="177">
        <f t="shared" si="14580"/>
        <v>3680</v>
      </c>
      <c r="BA762" s="178">
        <f t="shared" si="14580"/>
        <v>1713</v>
      </c>
      <c r="BB762" s="238">
        <f t="shared" si="14580"/>
        <v>2354</v>
      </c>
      <c r="BC762" s="179">
        <f t="shared" si="14580"/>
        <v>813</v>
      </c>
      <c r="BD762" s="177">
        <f t="shared" si="14580"/>
        <v>2714</v>
      </c>
      <c r="BE762" s="238">
        <f t="shared" si="14580"/>
        <v>4960</v>
      </c>
      <c r="BF762" s="158">
        <f>SUM(AF762,AH762,AJ762,AL762,AN762,AP762,AR762,AT762,AV762,AX762,AZ762,BB762,BD762)</f>
        <v>28358</v>
      </c>
      <c r="BG762" s="159">
        <f>SUM(AG762,AI762,AK762,AM762,AO762,AQ762,AS762,AU762,AW762,AY762,BA762,BC762,BE762)</f>
        <v>29088</v>
      </c>
      <c r="BI762" s="136" t="s">
        <v>25</v>
      </c>
      <c r="BJ762" s="128">
        <f>B762/B777</f>
        <v>4.1527101096224116E-2</v>
      </c>
      <c r="BK762" s="129">
        <f t="shared" ref="BK762" si="14608">C762/C777</f>
        <v>4.1873826096563913E-2</v>
      </c>
      <c r="BL762" s="130">
        <f t="shared" ref="BL762" si="14609">D762/D777</f>
        <v>3.8261799297388113E-2</v>
      </c>
      <c r="BM762" s="131">
        <f t="shared" ref="BM762" si="14610">E762/E777</f>
        <v>4.1196741854636593E-2</v>
      </c>
      <c r="BN762" s="128">
        <f t="shared" ref="BN762" si="14611">F762/F777</f>
        <v>4.824923146134813E-2</v>
      </c>
      <c r="BO762" s="129">
        <f t="shared" ref="BO762" si="14612">G762/G777</f>
        <v>2.9743975903614456E-2</v>
      </c>
      <c r="BP762" s="130">
        <f t="shared" ref="BP762" si="14613">H762/H777</f>
        <v>4.438311770514216E-2</v>
      </c>
      <c r="BQ762" s="131">
        <f t="shared" ref="BQ762" si="14614">I762/I777</f>
        <v>3.9262051366094633E-2</v>
      </c>
      <c r="BR762" s="128">
        <f t="shared" ref="BR762" si="14615">J762/J777</f>
        <v>4.6530882596456366E-2</v>
      </c>
      <c r="BS762" s="129">
        <f t="shared" ref="BS762" si="14616">K762/K777</f>
        <v>3.7235627047959491E-2</v>
      </c>
      <c r="BT762" s="130">
        <f t="shared" ref="BT762" si="14617">L762/L777</f>
        <v>3.0833917309039945E-2</v>
      </c>
      <c r="BU762" s="128">
        <f t="shared" ref="BU762" si="14618">M762/M777</f>
        <v>5.0859690087030354E-2</v>
      </c>
      <c r="BV762" s="132">
        <f t="shared" ref="BV762" si="14619">N762/N777</f>
        <v>3.7112964795701968E-2</v>
      </c>
      <c r="BW762" s="133">
        <f t="shared" ref="BW762" si="14620">O762/O777</f>
        <v>3.993285417060715E-2</v>
      </c>
      <c r="BX762" s="128">
        <f t="shared" ref="BX762" si="14621">P762/P777</f>
        <v>4.2285811327163116E-2</v>
      </c>
      <c r="BY762" s="129">
        <f t="shared" ref="BY762" si="14622">Q762/Q777</f>
        <v>3.6252115059221657E-2</v>
      </c>
      <c r="BZ762" s="130">
        <f t="shared" ref="BZ762" si="14623">R762/R777</f>
        <v>4.4295946540754673E-2</v>
      </c>
      <c r="CA762" s="131">
        <f t="shared" ref="CA762" si="14624">S762/S777</f>
        <v>3.9705005959475563E-2</v>
      </c>
      <c r="CB762" s="128">
        <f t="shared" ref="CB762" si="14625">T762/T777</f>
        <v>2.7341772151898733E-2</v>
      </c>
      <c r="CC762" s="129">
        <f t="shared" ref="CC762" si="14626">U762/U777</f>
        <v>3.0295685894328649E-2</v>
      </c>
      <c r="CD762" s="130">
        <f t="shared" ref="CD762" si="14627">V762/V777</f>
        <v>2.6883434279035171E-2</v>
      </c>
      <c r="CE762" s="131">
        <f t="shared" ref="CE762" si="14628">W762/W777</f>
        <v>4.7477440525020509E-2</v>
      </c>
      <c r="CF762" s="128">
        <f t="shared" ref="CF762" si="14629">X762/X777</f>
        <v>3.7131184748070811E-2</v>
      </c>
      <c r="CG762" s="129">
        <f t="shared" ref="CG762" si="14630">Y762/Y777</f>
        <v>3.6107441655658302E-2</v>
      </c>
      <c r="CH762" s="130">
        <f t="shared" ref="CH762" si="14631">Z762/Z777</f>
        <v>4.6707752189425883E-2</v>
      </c>
      <c r="CI762" s="128">
        <f t="shared" ref="CI762" si="14632">AA762/AA777</f>
        <v>4.5938104448742745E-2</v>
      </c>
      <c r="CJ762" s="134">
        <f t="shared" ref="CJ762" si="14633">AB762/AB777</f>
        <v>4.00049221682151E-2</v>
      </c>
      <c r="CK762" s="135">
        <f t="shared" ref="CK762" si="14634">AC762/AC777</f>
        <v>4.083565476796451E-2</v>
      </c>
    </row>
    <row r="763" spans="1:89" ht="13.5" thickBot="1" x14ac:dyDescent="0.25">
      <c r="A763" s="145" t="s">
        <v>26</v>
      </c>
      <c r="B763" s="189">
        <v>991</v>
      </c>
      <c r="C763" s="183">
        <v>997</v>
      </c>
      <c r="D763" s="184">
        <v>426</v>
      </c>
      <c r="E763" s="185">
        <v>446</v>
      </c>
      <c r="F763" s="182">
        <v>1038</v>
      </c>
      <c r="G763" s="186">
        <v>620</v>
      </c>
      <c r="H763" s="184">
        <v>1785</v>
      </c>
      <c r="I763" s="185">
        <v>1451</v>
      </c>
      <c r="J763" s="182">
        <v>265</v>
      </c>
      <c r="K763" s="183">
        <v>248</v>
      </c>
      <c r="L763" s="184">
        <v>665</v>
      </c>
      <c r="M763" s="182">
        <v>990</v>
      </c>
      <c r="N763" s="187">
        <v>1473</v>
      </c>
      <c r="O763" s="190">
        <v>1774</v>
      </c>
      <c r="P763" s="182">
        <v>856</v>
      </c>
      <c r="Q763" s="183">
        <v>732</v>
      </c>
      <c r="R763" s="184">
        <v>1083</v>
      </c>
      <c r="S763" s="185">
        <v>924</v>
      </c>
      <c r="T763" s="182">
        <v>190</v>
      </c>
      <c r="U763" s="186">
        <v>277</v>
      </c>
      <c r="V763" s="184">
        <v>755</v>
      </c>
      <c r="W763" s="191">
        <v>1240</v>
      </c>
      <c r="X763" s="182">
        <v>663</v>
      </c>
      <c r="Y763" s="186">
        <v>430</v>
      </c>
      <c r="Z763" s="184">
        <v>1848</v>
      </c>
      <c r="AA763" s="182">
        <v>1858</v>
      </c>
      <c r="AB763" s="156">
        <f t="shared" si="14387"/>
        <v>12038</v>
      </c>
      <c r="AC763" s="157">
        <f t="shared" si="14388"/>
        <v>11987</v>
      </c>
      <c r="AE763" s="235">
        <f>$AE$19</f>
        <v>0</v>
      </c>
      <c r="AF763" s="125">
        <f t="shared" si="14579"/>
        <v>0</v>
      </c>
      <c r="AG763" s="183">
        <f t="shared" si="14579"/>
        <v>0</v>
      </c>
      <c r="AH763" s="184">
        <f t="shared" si="14579"/>
        <v>0</v>
      </c>
      <c r="AI763" s="185">
        <f t="shared" si="14579"/>
        <v>0</v>
      </c>
      <c r="AJ763" s="182">
        <f t="shared" si="14579"/>
        <v>0</v>
      </c>
      <c r="AK763" s="186">
        <f t="shared" si="14579"/>
        <v>0</v>
      </c>
      <c r="AL763" s="184">
        <f t="shared" si="14579"/>
        <v>0</v>
      </c>
      <c r="AM763" s="185">
        <f t="shared" si="14579"/>
        <v>0</v>
      </c>
      <c r="AN763" s="182">
        <f t="shared" si="14579"/>
        <v>0</v>
      </c>
      <c r="AO763" s="186">
        <f t="shared" si="14579"/>
        <v>0</v>
      </c>
      <c r="AP763" s="184">
        <f t="shared" si="14580"/>
        <v>0</v>
      </c>
      <c r="AQ763" s="182">
        <f t="shared" si="14580"/>
        <v>0</v>
      </c>
      <c r="AR763" s="187">
        <f t="shared" si="14580"/>
        <v>0</v>
      </c>
      <c r="AS763" s="188">
        <f t="shared" si="14580"/>
        <v>0</v>
      </c>
      <c r="AT763" s="182">
        <f t="shared" si="14580"/>
        <v>0</v>
      </c>
      <c r="AU763" s="186">
        <f t="shared" si="14580"/>
        <v>0</v>
      </c>
      <c r="AV763" s="184">
        <f t="shared" si="14580"/>
        <v>0</v>
      </c>
      <c r="AW763" s="185">
        <f t="shared" si="14580"/>
        <v>0</v>
      </c>
      <c r="AX763" s="182">
        <f t="shared" si="14580"/>
        <v>0</v>
      </c>
      <c r="AY763" s="186">
        <f t="shared" si="14580"/>
        <v>0</v>
      </c>
      <c r="AZ763" s="184">
        <f t="shared" si="14580"/>
        <v>0</v>
      </c>
      <c r="BA763" s="185">
        <f t="shared" si="14580"/>
        <v>0</v>
      </c>
      <c r="BB763" s="182">
        <f t="shared" si="14580"/>
        <v>0</v>
      </c>
      <c r="BC763" s="186">
        <f t="shared" si="14580"/>
        <v>0</v>
      </c>
      <c r="BD763" s="184">
        <f t="shared" si="14580"/>
        <v>0</v>
      </c>
      <c r="BE763" s="182">
        <f t="shared" si="14580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3.7720767356881853E-2</v>
      </c>
      <c r="BK763" s="129">
        <f t="shared" ref="BK763" si="14635">C763/C777</f>
        <v>3.6717858063565721E-2</v>
      </c>
      <c r="BL763" s="130">
        <f t="shared" ref="BL763" si="14636">D763/D777</f>
        <v>3.2533985031312052E-2</v>
      </c>
      <c r="BM763" s="131">
        <f t="shared" ref="BM763" si="14637">E763/E777</f>
        <v>3.4931077694235591E-2</v>
      </c>
      <c r="BN763" s="128">
        <f t="shared" ref="BN763" si="14638">F763/F777</f>
        <v>3.8914298567893829E-2</v>
      </c>
      <c r="BO763" s="129">
        <f t="shared" ref="BO763" si="14639">G763/G777</f>
        <v>2.5937081659973226E-2</v>
      </c>
      <c r="BP763" s="130">
        <f t="shared" ref="BP763" si="14640">H763/H777</f>
        <v>4.5193305820695244E-2</v>
      </c>
      <c r="BQ763" s="131">
        <f t="shared" ref="BQ763" si="14641">I763/I777</f>
        <v>3.3970922201671624E-2</v>
      </c>
      <c r="BR763" s="128">
        <f t="shared" ref="BR763" si="14642">J763/J777</f>
        <v>4.3881437324060274E-2</v>
      </c>
      <c r="BS763" s="129">
        <f t="shared" ref="BS763" si="14643">K763/K777</f>
        <v>3.6937742031575814E-2</v>
      </c>
      <c r="BT763" s="130">
        <f t="shared" ref="BT763" si="14644">L763/L777</f>
        <v>2.7412506698544871E-2</v>
      </c>
      <c r="BU763" s="128">
        <f t="shared" ref="BU763" si="14645">M763/M777</f>
        <v>4.2029293143706223E-2</v>
      </c>
      <c r="BV763" s="132">
        <f t="shared" ref="BV763" si="14646">N763/N777</f>
        <v>3.4709458504170787E-2</v>
      </c>
      <c r="BW763" s="133">
        <f t="shared" ref="BW763" si="14647">O763/O777</f>
        <v>4.1942500472857955E-2</v>
      </c>
      <c r="BX763" s="128">
        <f t="shared" ref="BX763" si="14648">P763/P777</f>
        <v>3.6342022586397217E-2</v>
      </c>
      <c r="BY763" s="129">
        <f t="shared" ref="BY763" si="14649">Q763/Q777</f>
        <v>3.0964467005076143E-2</v>
      </c>
      <c r="BZ763" s="130">
        <f t="shared" ref="BZ763" si="14650">R763/R777</f>
        <v>4.3335600816293868E-2</v>
      </c>
      <c r="CA763" s="131">
        <f t="shared" ref="CA763" si="14651">S763/S777</f>
        <v>3.4415971394517283E-2</v>
      </c>
      <c r="CB763" s="128">
        <f t="shared" ref="CB763" si="14652">T763/T777</f>
        <v>2.4050632911392405E-2</v>
      </c>
      <c r="CC763" s="129">
        <f t="shared" ref="CC763" si="14653">U763/U777</f>
        <v>3.3567619970916139E-2</v>
      </c>
      <c r="CD763" s="130">
        <f t="shared" ref="CD763" si="14654">V763/V777</f>
        <v>2.6741756101016541E-2</v>
      </c>
      <c r="CE763" s="131">
        <f t="shared" ref="CE763" si="14655">W763/W777</f>
        <v>4.2384468143286849E-2</v>
      </c>
      <c r="CF763" s="128">
        <f t="shared" ref="CF763" si="14656">X763/X777</f>
        <v>3.0095324557421699E-2</v>
      </c>
      <c r="CG763" s="129">
        <f t="shared" ref="CG763" si="14657">Y763/Y777</f>
        <v>3.1557316894172904E-2</v>
      </c>
      <c r="CH763" s="130">
        <f t="shared" ref="CH763" si="14658">Z763/Z777</f>
        <v>4.6108934853664012E-2</v>
      </c>
      <c r="CI763" s="128">
        <f t="shared" ref="CI763" si="14659">AA763/AA777</f>
        <v>4.2783457677074699E-2</v>
      </c>
      <c r="CJ763" s="134">
        <f t="shared" ref="CJ763" si="14660">AB763/AB777</f>
        <v>3.7033163108349226E-2</v>
      </c>
      <c r="CK763" s="135">
        <f t="shared" ref="CK763" si="14661">AC763/AC777</f>
        <v>3.6979451061690004E-2</v>
      </c>
    </row>
    <row r="764" spans="1:89" ht="14.25" thickTop="1" thickBot="1" x14ac:dyDescent="0.25">
      <c r="A764" s="136" t="s">
        <v>27</v>
      </c>
      <c r="B764" s="192">
        <v>914</v>
      </c>
      <c r="C764" s="176">
        <v>1164</v>
      </c>
      <c r="D764" s="177">
        <v>425</v>
      </c>
      <c r="E764" s="178">
        <v>471</v>
      </c>
      <c r="F764" s="175">
        <v>842</v>
      </c>
      <c r="G764" s="179">
        <v>1009</v>
      </c>
      <c r="H764" s="177">
        <v>1645</v>
      </c>
      <c r="I764" s="178">
        <v>1845</v>
      </c>
      <c r="J764" s="175">
        <v>253</v>
      </c>
      <c r="K764" s="176">
        <v>206</v>
      </c>
      <c r="L764" s="177">
        <v>861</v>
      </c>
      <c r="M764" s="175">
        <v>768</v>
      </c>
      <c r="N764" s="180">
        <v>1587</v>
      </c>
      <c r="O764" s="193">
        <v>1467</v>
      </c>
      <c r="P764" s="175">
        <v>961</v>
      </c>
      <c r="Q764" s="176">
        <v>772</v>
      </c>
      <c r="R764" s="177">
        <v>967</v>
      </c>
      <c r="S764" s="178">
        <v>1029</v>
      </c>
      <c r="T764" s="175">
        <v>278</v>
      </c>
      <c r="U764" s="179">
        <v>199</v>
      </c>
      <c r="V764" s="177">
        <v>1019</v>
      </c>
      <c r="W764" s="194">
        <v>1181</v>
      </c>
      <c r="X764" s="175">
        <v>732</v>
      </c>
      <c r="Y764" s="179">
        <v>382</v>
      </c>
      <c r="Z764" s="177">
        <v>1861</v>
      </c>
      <c r="AA764" s="175">
        <v>1920</v>
      </c>
      <c r="AB764" s="156">
        <f t="shared" si="14387"/>
        <v>12345</v>
      </c>
      <c r="AC764" s="157">
        <f t="shared" si="14388"/>
        <v>12413</v>
      </c>
      <c r="AE764" s="229" t="s">
        <v>13</v>
      </c>
      <c r="AF764" s="20">
        <f t="shared" ref="AF764:BG764" si="14662">SUM(AF761:AF763)</f>
        <v>2848</v>
      </c>
      <c r="AG764" s="21">
        <f t="shared" si="14662"/>
        <v>6851</v>
      </c>
      <c r="AH764" s="20">
        <f t="shared" si="14662"/>
        <v>2197</v>
      </c>
      <c r="AI764" s="21">
        <f t="shared" si="14662"/>
        <v>2405</v>
      </c>
      <c r="AJ764" s="20">
        <f t="shared" si="14662"/>
        <v>2507</v>
      </c>
      <c r="AK764" s="21">
        <f t="shared" si="14662"/>
        <v>5218</v>
      </c>
      <c r="AL764" s="20">
        <f t="shared" si="14662"/>
        <v>5091</v>
      </c>
      <c r="AM764" s="21">
        <f t="shared" si="14662"/>
        <v>9493</v>
      </c>
      <c r="AN764" s="20">
        <f t="shared" si="14662"/>
        <v>1731</v>
      </c>
      <c r="AO764" s="21">
        <f t="shared" si="14662"/>
        <v>508</v>
      </c>
      <c r="AP764" s="20">
        <f t="shared" si="14662"/>
        <v>6316</v>
      </c>
      <c r="AQ764" s="21">
        <f t="shared" si="14662"/>
        <v>1624</v>
      </c>
      <c r="AR764" s="20">
        <f t="shared" si="14662"/>
        <v>8261</v>
      </c>
      <c r="AS764" s="21">
        <f t="shared" si="14662"/>
        <v>4876</v>
      </c>
      <c r="AT764" s="20">
        <f t="shared" si="14662"/>
        <v>4416</v>
      </c>
      <c r="AU764" s="21">
        <f t="shared" si="14662"/>
        <v>3782</v>
      </c>
      <c r="AV764" s="20">
        <f t="shared" si="14662"/>
        <v>3278</v>
      </c>
      <c r="AW764" s="21">
        <f t="shared" si="14662"/>
        <v>5298</v>
      </c>
      <c r="AX764" s="20">
        <f t="shared" si="14662"/>
        <v>2414</v>
      </c>
      <c r="AY764" s="21">
        <f t="shared" si="14662"/>
        <v>555</v>
      </c>
      <c r="AZ764" s="20">
        <f t="shared" si="14662"/>
        <v>6884</v>
      </c>
      <c r="BA764" s="21">
        <f t="shared" si="14662"/>
        <v>3179</v>
      </c>
      <c r="BB764" s="20">
        <f t="shared" si="14662"/>
        <v>4680</v>
      </c>
      <c r="BC764" s="21">
        <f t="shared" si="14662"/>
        <v>1473</v>
      </c>
      <c r="BD764" s="20">
        <f t="shared" si="14662"/>
        <v>5499</v>
      </c>
      <c r="BE764" s="21">
        <f t="shared" si="14662"/>
        <v>9098</v>
      </c>
      <c r="BF764" s="160">
        <f t="shared" si="14662"/>
        <v>56122</v>
      </c>
      <c r="BG764" s="161">
        <f t="shared" si="14662"/>
        <v>54360</v>
      </c>
      <c r="BI764" s="136" t="s">
        <v>27</v>
      </c>
      <c r="BJ764" s="128">
        <f>B764/B777</f>
        <v>3.4789890377588305E-2</v>
      </c>
      <c r="BK764" s="129">
        <f t="shared" ref="BK764" si="14663">C764/C777</f>
        <v>4.2868191360070709E-2</v>
      </c>
      <c r="BL764" s="130">
        <f t="shared" ref="BL764" si="14664">D764/D777</f>
        <v>3.2457614174431035E-2</v>
      </c>
      <c r="BM764" s="131">
        <f t="shared" ref="BM764" si="14665">E764/E777</f>
        <v>3.6889097744360902E-2</v>
      </c>
      <c r="BN764" s="128">
        <f t="shared" ref="BN764" si="14666">F764/F777</f>
        <v>3.1566319262202894E-2</v>
      </c>
      <c r="BO764" s="129">
        <f t="shared" ref="BO764" si="14667">G764/G777</f>
        <v>4.2210508701472554E-2</v>
      </c>
      <c r="BP764" s="130">
        <f t="shared" ref="BP764" si="14668">H764/H777</f>
        <v>4.1648732815150517E-2</v>
      </c>
      <c r="BQ764" s="131">
        <f t="shared" ref="BQ764" si="14669">I764/I777</f>
        <v>4.3195280125488726E-2</v>
      </c>
      <c r="BR764" s="128">
        <f t="shared" ref="BR764" si="14670">J764/J777</f>
        <v>4.1894353369763208E-2</v>
      </c>
      <c r="BS764" s="129">
        <f t="shared" ref="BS764" si="14671">K764/K777</f>
        <v>3.0682156687518617E-2</v>
      </c>
      <c r="BT764" s="130">
        <f t="shared" ref="BT764" si="14672">L764/L777</f>
        <v>3.5491982357063356E-2</v>
      </c>
      <c r="BU764" s="128">
        <f t="shared" ref="BU764" si="14673">M764/M777</f>
        <v>3.2604542559966039E-2</v>
      </c>
      <c r="BV764" s="132">
        <f t="shared" ref="BV764" si="14674">N764/N777</f>
        <v>3.7395730241764458E-2</v>
      </c>
      <c r="BW764" s="133">
        <f t="shared" ref="BW764" si="14675">O764/O777</f>
        <v>3.468413088708152E-2</v>
      </c>
      <c r="BX764" s="128">
        <f t="shared" ref="BX764" si="14676">P764/P777</f>
        <v>4.0799864141971641E-2</v>
      </c>
      <c r="BY764" s="129">
        <f t="shared" ref="BY764" si="14677">Q764/Q777</f>
        <v>3.2656514382402704E-2</v>
      </c>
      <c r="BZ764" s="130">
        <f t="shared" ref="BZ764" si="14678">R764/R777</f>
        <v>3.8693929814733304E-2</v>
      </c>
      <c r="CA764" s="131">
        <f t="shared" ref="CA764" si="14679">S764/S777</f>
        <v>3.8326877234803339E-2</v>
      </c>
      <c r="CB764" s="128">
        <f t="shared" ref="CB764" si="14680">T764/T777</f>
        <v>3.5189873417721521E-2</v>
      </c>
      <c r="CC764" s="129">
        <f t="shared" ref="CC764" si="14681">U764/U777</f>
        <v>2.4115365971885603E-2</v>
      </c>
      <c r="CD764" s="130">
        <f t="shared" ref="CD764" si="14682">V764/V777</f>
        <v>3.6092515850246164E-2</v>
      </c>
      <c r="CE764" s="131">
        <f t="shared" ref="CE764" si="14683">W764/W777</f>
        <v>4.0367787804211103E-2</v>
      </c>
      <c r="CF764" s="128">
        <f t="shared" ref="CF764" si="14684">X764/X777</f>
        <v>3.3227417158420335E-2</v>
      </c>
      <c r="CG764" s="129">
        <f t="shared" ref="CG764" si="14685">Y764/Y777</f>
        <v>2.8034639659474534E-2</v>
      </c>
      <c r="CH764" s="130">
        <f t="shared" ref="CH764" si="14686">Z764/Z777</f>
        <v>4.6433294243868363E-2</v>
      </c>
      <c r="CI764" s="128">
        <f t="shared" ref="CI764" si="14687">AA764/AA777</f>
        <v>4.4211108040895272E-2</v>
      </c>
      <c r="CJ764" s="134">
        <f t="shared" ref="CJ764" si="14688">AB764/AB777</f>
        <v>3.7977604134621298E-2</v>
      </c>
      <c r="CK764" s="135">
        <f t="shared" ref="CK764" si="14689">AC764/AC777</f>
        <v>3.8293645284788354E-2</v>
      </c>
    </row>
    <row r="765" spans="1:89" ht="13.5" thickTop="1" x14ac:dyDescent="0.2">
      <c r="A765" s="145" t="s">
        <v>28</v>
      </c>
      <c r="B765" s="189">
        <v>851</v>
      </c>
      <c r="C765" s="183">
        <v>1484</v>
      </c>
      <c r="D765" s="184">
        <v>541</v>
      </c>
      <c r="E765" s="185">
        <v>543</v>
      </c>
      <c r="F765" s="182">
        <v>834</v>
      </c>
      <c r="G765" s="186">
        <v>1309</v>
      </c>
      <c r="H765" s="184">
        <v>1763</v>
      </c>
      <c r="I765" s="185">
        <v>2133</v>
      </c>
      <c r="J765" s="182">
        <v>344</v>
      </c>
      <c r="K765" s="183">
        <v>133</v>
      </c>
      <c r="L765" s="184">
        <v>1440</v>
      </c>
      <c r="M765" s="182">
        <v>680</v>
      </c>
      <c r="N765" s="187">
        <v>2284</v>
      </c>
      <c r="O765" s="190">
        <v>1361</v>
      </c>
      <c r="P765" s="182">
        <v>1031</v>
      </c>
      <c r="Q765" s="183">
        <v>775</v>
      </c>
      <c r="R765" s="184">
        <v>1058</v>
      </c>
      <c r="S765" s="185">
        <v>1245</v>
      </c>
      <c r="T765" s="182">
        <v>396</v>
      </c>
      <c r="U765" s="186">
        <v>189</v>
      </c>
      <c r="V765" s="184">
        <v>1588</v>
      </c>
      <c r="W765" s="191">
        <v>1048</v>
      </c>
      <c r="X765" s="182">
        <v>1053</v>
      </c>
      <c r="Y765" s="186">
        <v>356</v>
      </c>
      <c r="Z765" s="184">
        <v>1984</v>
      </c>
      <c r="AA765" s="182">
        <v>2212</v>
      </c>
      <c r="AB765" s="156">
        <f t="shared" si="14387"/>
        <v>15167</v>
      </c>
      <c r="AC765" s="157">
        <f t="shared" si="14388"/>
        <v>13468</v>
      </c>
      <c r="BI765" s="145" t="s">
        <v>28</v>
      </c>
      <c r="BJ765" s="128">
        <f>B765/B777</f>
        <v>3.239190012180268E-2</v>
      </c>
      <c r="BK765" s="129">
        <f t="shared" ref="BK765" si="14690">C765/C777</f>
        <v>5.465326114978087E-2</v>
      </c>
      <c r="BL765" s="130">
        <f t="shared" ref="BL765" si="14691">D765/D777</f>
        <v>4.1316633572628686E-2</v>
      </c>
      <c r="BM765" s="131">
        <f t="shared" ref="BM765" si="14692">E765/E777</f>
        <v>4.2528195488721804E-2</v>
      </c>
      <c r="BN765" s="128">
        <f t="shared" ref="BN765" si="14693">F765/F777</f>
        <v>3.1266401739521631E-2</v>
      </c>
      <c r="BO765" s="129">
        <f t="shared" ref="BO765" si="14694">G765/G777</f>
        <v>5.4760709504685409E-2</v>
      </c>
      <c r="BP765" s="130">
        <f t="shared" ref="BP765" si="14695">H765/H777</f>
        <v>4.46363014912525E-2</v>
      </c>
      <c r="BQ765" s="131">
        <f t="shared" ref="BQ765" si="14696">I765/I777</f>
        <v>4.9937957998735745E-2</v>
      </c>
      <c r="BR765" s="128">
        <f t="shared" ref="BR765" si="14697">J765/J777</f>
        <v>5.6963073356515979E-2</v>
      </c>
      <c r="BS765" s="129">
        <f t="shared" ref="BS765" si="14698">K765/K777</f>
        <v>1.9809353589514446E-2</v>
      </c>
      <c r="BT765" s="130">
        <f t="shared" ref="BT765" si="14699">L765/L777</f>
        <v>5.9359413001360321E-2</v>
      </c>
      <c r="BU765" s="128">
        <f t="shared" ref="BU765" si="14700">M765/M777</f>
        <v>2.8868605391636597E-2</v>
      </c>
      <c r="BV765" s="132">
        <f t="shared" ref="BV765" si="14701">N765/N777</f>
        <v>5.3819689900560817E-2</v>
      </c>
      <c r="BW765" s="133">
        <f t="shared" ref="BW765" si="14702">O765/O777</f>
        <v>3.2177983733686404E-2</v>
      </c>
      <c r="BX765" s="128">
        <f t="shared" ref="BX765" si="14703">P765/P777</f>
        <v>4.377175851235459E-2</v>
      </c>
      <c r="BY765" s="129">
        <f t="shared" ref="BY765" si="14704">Q765/Q777</f>
        <v>3.2783417935702198E-2</v>
      </c>
      <c r="BZ765" s="130">
        <f t="shared" ref="BZ765" si="14705">R765/R777</f>
        <v>4.2335240686647194E-2</v>
      </c>
      <c r="CA765" s="131">
        <f t="shared" ref="CA765" si="14706">S765/S777</f>
        <v>4.6372169249106081E-2</v>
      </c>
      <c r="CB765" s="128">
        <f t="shared" ref="CB765" si="14707">T765/T777</f>
        <v>5.0126582278481012E-2</v>
      </c>
      <c r="CC765" s="129">
        <f t="shared" ref="CC765" si="14708">U765/U777</f>
        <v>2.2903538536112458E-2</v>
      </c>
      <c r="CD765" s="130">
        <f t="shared" ref="CD765" si="14709">V765/V777</f>
        <v>5.6246236673396378E-2</v>
      </c>
      <c r="CE765" s="131">
        <f t="shared" ref="CE765" si="14710">W765/W777</f>
        <v>3.5821711785616626E-2</v>
      </c>
      <c r="CF765" s="128">
        <f t="shared" ref="CF765" si="14711">X765/X777</f>
        <v>4.7798456650022698E-2</v>
      </c>
      <c r="CG765" s="129">
        <f t="shared" ref="CG765" si="14712">Y765/Y777</f>
        <v>2.6126522824012916E-2</v>
      </c>
      <c r="CH765" s="130">
        <f t="shared" ref="CH765" si="14713">Z765/Z777</f>
        <v>4.9502233089647948E-2</v>
      </c>
      <c r="CI765" s="128">
        <f t="shared" ref="CI765" si="14714">AA765/AA777</f>
        <v>5.0934880722114766E-2</v>
      </c>
      <c r="CJ765" s="134">
        <f t="shared" ref="CJ765" si="14715">AB765/AB777</f>
        <v>4.6659078324001721E-2</v>
      </c>
      <c r="CK765" s="135">
        <f t="shared" ref="CK765" si="14716">AC765/AC777</f>
        <v>4.1548281212884036E-2</v>
      </c>
    </row>
    <row r="766" spans="1:89" x14ac:dyDescent="0.2">
      <c r="A766" s="136" t="s">
        <v>29</v>
      </c>
      <c r="B766" s="192">
        <v>938</v>
      </c>
      <c r="C766" s="176">
        <v>2257</v>
      </c>
      <c r="D766" s="177">
        <v>851</v>
      </c>
      <c r="E766" s="178">
        <v>740</v>
      </c>
      <c r="F766" s="175">
        <v>1097</v>
      </c>
      <c r="G766" s="179">
        <v>1945</v>
      </c>
      <c r="H766" s="177">
        <v>1993</v>
      </c>
      <c r="I766" s="178">
        <v>3218</v>
      </c>
      <c r="J766" s="175">
        <v>559</v>
      </c>
      <c r="K766" s="176">
        <v>198</v>
      </c>
      <c r="L766" s="177">
        <v>2070</v>
      </c>
      <c r="M766" s="175">
        <v>636</v>
      </c>
      <c r="N766" s="180">
        <v>3014</v>
      </c>
      <c r="O766" s="193">
        <v>1992</v>
      </c>
      <c r="P766" s="175">
        <v>1656</v>
      </c>
      <c r="Q766" s="176">
        <v>1228</v>
      </c>
      <c r="R766" s="177">
        <v>1392</v>
      </c>
      <c r="S766" s="178">
        <v>1828</v>
      </c>
      <c r="T766" s="175">
        <v>943</v>
      </c>
      <c r="U766" s="179">
        <v>188</v>
      </c>
      <c r="V766" s="177">
        <v>2470</v>
      </c>
      <c r="W766" s="194">
        <v>1236</v>
      </c>
      <c r="X766" s="175">
        <v>1713</v>
      </c>
      <c r="Y766" s="179">
        <v>494</v>
      </c>
      <c r="Z766" s="177">
        <v>2176</v>
      </c>
      <c r="AA766" s="175">
        <v>3056</v>
      </c>
      <c r="AB766" s="156">
        <f t="shared" si="14387"/>
        <v>20872</v>
      </c>
      <c r="AC766" s="157">
        <f t="shared" si="14388"/>
        <v>19016</v>
      </c>
      <c r="BI766" s="136" t="s">
        <v>29</v>
      </c>
      <c r="BJ766" s="128">
        <f>B766/B777</f>
        <v>3.570341047503045E-2</v>
      </c>
      <c r="BK766" s="129">
        <f t="shared" ref="BK766" si="14717">C766/C777</f>
        <v>8.3121570360549485E-2</v>
      </c>
      <c r="BL766" s="130">
        <f t="shared" ref="BL766" si="14718">D766/D777</f>
        <v>6.4991599205743086E-2</v>
      </c>
      <c r="BM766" s="131">
        <f t="shared" ref="BM766" si="14719">E766/E777</f>
        <v>5.795739348370927E-2</v>
      </c>
      <c r="BN766" s="128">
        <f t="shared" ref="BN766" si="14720">F766/F777</f>
        <v>4.112619029766814E-2</v>
      </c>
      <c r="BO766" s="129">
        <f t="shared" ref="BO766" si="14721">G766/G777</f>
        <v>8.1367135207496652E-2</v>
      </c>
      <c r="BP766" s="130">
        <f t="shared" ref="BP766" si="14722">H766/H777</f>
        <v>5.0459528571790264E-2</v>
      </c>
      <c r="BQ766" s="131">
        <f t="shared" ref="BQ766" si="14723">I766/I777</f>
        <v>7.5340060403155953E-2</v>
      </c>
      <c r="BR766" s="128">
        <f t="shared" ref="BR766" si="14724">J766/J777</f>
        <v>9.256499420433846E-2</v>
      </c>
      <c r="BS766" s="129">
        <f t="shared" ref="BS766" si="14725">K766/K777</f>
        <v>2.9490616621983913E-2</v>
      </c>
      <c r="BT766" s="130">
        <f t="shared" ref="BT766" si="14726">L766/L777</f>
        <v>8.5329156189455455E-2</v>
      </c>
      <c r="BU766" s="128">
        <f t="shared" ref="BU766" si="14727">M766/M777</f>
        <v>2.7000636807471876E-2</v>
      </c>
      <c r="BV766" s="132">
        <f t="shared" ref="BV766" si="14728">N766/N777</f>
        <v>7.1021254536029033E-2</v>
      </c>
      <c r="BW766" s="133">
        <f t="shared" ref="BW766" si="14729">O766/O777</f>
        <v>4.709665216568943E-2</v>
      </c>
      <c r="BX766" s="128">
        <f t="shared" ref="BX766" si="14730">P766/P777</f>
        <v>7.0306529676488067E-2</v>
      </c>
      <c r="BY766" s="129">
        <f t="shared" ref="BY766" si="14731">Q766/Q777</f>
        <v>5.1945854483925552E-2</v>
      </c>
      <c r="BZ766" s="130">
        <f t="shared" ref="BZ766" si="14732">R766/R777</f>
        <v>5.5700052018726742E-2</v>
      </c>
      <c r="CA766" s="131">
        <f t="shared" ref="CA766" si="14733">S766/S777</f>
        <v>6.8087008343265795E-2</v>
      </c>
      <c r="CB766" s="128">
        <f t="shared" ref="CB766" si="14734">T766/T777</f>
        <v>0.11936708860759494</v>
      </c>
      <c r="CC766" s="129">
        <f t="shared" ref="CC766" si="14735">U766/U777</f>
        <v>2.2782355792535142E-2</v>
      </c>
      <c r="CD766" s="130">
        <f t="shared" ref="CD766" si="14736">V766/V777</f>
        <v>8.7486274926504445E-2</v>
      </c>
      <c r="CE766" s="131">
        <f t="shared" ref="CE766" si="14737">W766/W777</f>
        <v>4.2247744052502048E-2</v>
      </c>
      <c r="CF766" s="128">
        <f t="shared" ref="CF766" si="14738">X766/X777</f>
        <v>7.7757603268270539E-2</v>
      </c>
      <c r="CG766" s="129">
        <f t="shared" ref="CG766" si="14739">Y766/Y777</f>
        <v>3.6254219873770734E-2</v>
      </c>
      <c r="CH766" s="130">
        <f t="shared" ref="CH766" si="14740">Z766/Z777</f>
        <v>5.4292771775742911E-2</v>
      </c>
      <c r="CI766" s="128">
        <f t="shared" ref="CI766" si="14741">AA766/AA777</f>
        <v>7.0369346965091645E-2</v>
      </c>
      <c r="CJ766" s="134">
        <f t="shared" ref="CJ766" si="14742">AB766/AB777</f>
        <v>6.4209684365963207E-2</v>
      </c>
      <c r="CK766" s="135">
        <f t="shared" ref="CK766" si="14743">AC766/AC777</f>
        <v>5.8663655742812806E-2</v>
      </c>
    </row>
    <row r="767" spans="1:89" x14ac:dyDescent="0.2">
      <c r="A767" s="145" t="s">
        <v>30</v>
      </c>
      <c r="B767" s="189">
        <v>1345</v>
      </c>
      <c r="C767" s="183">
        <v>3347</v>
      </c>
      <c r="D767" s="184">
        <v>1229</v>
      </c>
      <c r="E767" s="185">
        <v>1103</v>
      </c>
      <c r="F767" s="182">
        <v>1359</v>
      </c>
      <c r="G767" s="186">
        <v>2497</v>
      </c>
      <c r="H767" s="184">
        <v>2493</v>
      </c>
      <c r="I767" s="185">
        <v>4300</v>
      </c>
      <c r="J767" s="182">
        <v>1034</v>
      </c>
      <c r="K767" s="183">
        <v>236</v>
      </c>
      <c r="L767" s="184">
        <v>3058</v>
      </c>
      <c r="M767" s="182">
        <v>808</v>
      </c>
      <c r="N767" s="187">
        <v>3911</v>
      </c>
      <c r="O767" s="190">
        <v>2320</v>
      </c>
      <c r="P767" s="182">
        <v>2308</v>
      </c>
      <c r="Q767" s="183">
        <v>1654</v>
      </c>
      <c r="R767" s="184">
        <v>1587</v>
      </c>
      <c r="S767" s="185">
        <v>2461</v>
      </c>
      <c r="T767" s="182">
        <v>1125</v>
      </c>
      <c r="U767" s="186">
        <v>282</v>
      </c>
      <c r="V767" s="184">
        <v>3204</v>
      </c>
      <c r="W767" s="191">
        <v>1466</v>
      </c>
      <c r="X767" s="182">
        <v>2326</v>
      </c>
      <c r="Y767" s="186">
        <v>660</v>
      </c>
      <c r="Z767" s="184">
        <v>2785</v>
      </c>
      <c r="AA767" s="182">
        <v>4138</v>
      </c>
      <c r="AB767" s="156">
        <f t="shared" si="14387"/>
        <v>27764</v>
      </c>
      <c r="AC767" s="157">
        <f t="shared" si="14388"/>
        <v>25272</v>
      </c>
      <c r="BI767" s="145" t="s">
        <v>30</v>
      </c>
      <c r="BJ767" s="128">
        <f>B767/B777</f>
        <v>5.1195188794153475E-2</v>
      </c>
      <c r="BK767" s="129">
        <f t="shared" ref="BK767" si="14744">C767/C777</f>
        <v>0.12326446433174972</v>
      </c>
      <c r="BL767" s="130">
        <f t="shared" ref="BL767" si="14745">D767/D777</f>
        <v>9.3859783106766459E-2</v>
      </c>
      <c r="BM767" s="131">
        <f t="shared" ref="BM767" si="14746">E767/E777</f>
        <v>8.6387844611528819E-2</v>
      </c>
      <c r="BN767" s="128">
        <f t="shared" ref="BN767" si="14747">F767/F777</f>
        <v>5.0948489165479491E-2</v>
      </c>
      <c r="BO767" s="129">
        <f t="shared" ref="BO767" si="14748">G767/G777</f>
        <v>0.10445950468540829</v>
      </c>
      <c r="BP767" s="130">
        <f t="shared" ref="BP767" si="14749">H767/H777</f>
        <v>6.3118717877307134E-2</v>
      </c>
      <c r="BQ767" s="131">
        <f t="shared" ref="BQ767" si="14750">I767/I777</f>
        <v>0.10067192657972983</v>
      </c>
      <c r="BR767" s="128">
        <f t="shared" ref="BR767" si="14751">J767/J777</f>
        <v>0.17122040072859745</v>
      </c>
      <c r="BS767" s="129">
        <f t="shared" ref="BS767" si="14752">K767/K777</f>
        <v>3.515043193327376E-2</v>
      </c>
      <c r="BT767" s="130">
        <f t="shared" ref="BT767" si="14753">L767/L777</f>
        <v>0.12605630899872211</v>
      </c>
      <c r="BU767" s="128">
        <f t="shared" ref="BU767" si="14754">M767/M777</f>
        <v>3.4302695818297604E-2</v>
      </c>
      <c r="BV767" s="132">
        <f t="shared" ref="BV767" si="14755">N767/N777</f>
        <v>9.2157971629200239E-2</v>
      </c>
      <c r="BW767" s="133">
        <f t="shared" ref="BW767" si="14756">O767/O777</f>
        <v>5.4851522602610177E-2</v>
      </c>
      <c r="BX767" s="128">
        <f t="shared" ref="BX767" si="14757">P767/P777</f>
        <v>9.7987602954912115E-2</v>
      </c>
      <c r="BY767" s="129">
        <f t="shared" ref="BY767" si="14758">Q767/Q777</f>
        <v>6.9966159052453472E-2</v>
      </c>
      <c r="BZ767" s="130">
        <f t="shared" ref="BZ767" si="14759">R767/R777</f>
        <v>6.3502861029970784E-2</v>
      </c>
      <c r="CA767" s="131">
        <f t="shared" ref="CA767" si="14760">S767/S777</f>
        <v>9.1664183551847439E-2</v>
      </c>
      <c r="CB767" s="128">
        <f t="shared" ref="CB767" si="14761">T767/T777</f>
        <v>0.14240506329113925</v>
      </c>
      <c r="CC767" s="129">
        <f t="shared" ref="CC767" si="14762">U767/U777</f>
        <v>3.4173533688802715E-2</v>
      </c>
      <c r="CD767" s="130">
        <f t="shared" ref="CD767" si="14763">V767/V777</f>
        <v>0.11348422059292318</v>
      </c>
      <c r="CE767" s="131">
        <f t="shared" ref="CE767" si="14764">W767/W777</f>
        <v>5.0109379272627839E-2</v>
      </c>
      <c r="CF767" s="128">
        <f t="shared" ref="CF767" si="14765">X767/X777</f>
        <v>0.10558329550612801</v>
      </c>
      <c r="CG767" s="129">
        <f t="shared" ref="CG767" si="14766">Y767/Y777</f>
        <v>4.8436811977102597E-2</v>
      </c>
      <c r="CH767" s="130">
        <f t="shared" ref="CH767" si="14767">Z767/Z777</f>
        <v>6.9487761670700365E-2</v>
      </c>
      <c r="CI767" s="128">
        <f t="shared" ref="CI767" si="14768">AA767/AA777</f>
        <v>9.5284148475637834E-2</v>
      </c>
      <c r="CJ767" s="134">
        <f t="shared" ref="CJ767" si="14769">AB767/AB777</f>
        <v>8.5411923952501079E-2</v>
      </c>
      <c r="CK767" s="135">
        <f t="shared" ref="CK767" si="14770">AC767/AC777</f>
        <v>7.7963184051975457E-2</v>
      </c>
    </row>
    <row r="768" spans="1:89" x14ac:dyDescent="0.2">
      <c r="A768" s="136" t="s">
        <v>31</v>
      </c>
      <c r="B768" s="192">
        <v>1503</v>
      </c>
      <c r="C768" s="176">
        <v>3504</v>
      </c>
      <c r="D768" s="177">
        <v>968</v>
      </c>
      <c r="E768" s="178">
        <v>1302</v>
      </c>
      <c r="F768" s="175">
        <v>1148</v>
      </c>
      <c r="G768" s="179">
        <v>2721</v>
      </c>
      <c r="H768" s="177">
        <v>2598</v>
      </c>
      <c r="I768" s="178">
        <v>5193</v>
      </c>
      <c r="J768" s="175">
        <v>697</v>
      </c>
      <c r="K768" s="176">
        <v>272</v>
      </c>
      <c r="L768" s="177">
        <v>3258</v>
      </c>
      <c r="M768" s="175">
        <v>816</v>
      </c>
      <c r="N768" s="180">
        <v>4350</v>
      </c>
      <c r="O768" s="193">
        <v>2556</v>
      </c>
      <c r="P768" s="175">
        <v>2108</v>
      </c>
      <c r="Q768" s="176">
        <v>2128</v>
      </c>
      <c r="R768" s="177">
        <v>1691</v>
      </c>
      <c r="S768" s="178">
        <v>2837</v>
      </c>
      <c r="T768" s="175">
        <v>1289</v>
      </c>
      <c r="U768" s="179">
        <v>273</v>
      </c>
      <c r="V768" s="177">
        <v>3680</v>
      </c>
      <c r="W768" s="194">
        <v>1713</v>
      </c>
      <c r="X768" s="175">
        <v>2354</v>
      </c>
      <c r="Y768" s="179">
        <v>813</v>
      </c>
      <c r="Z768" s="177">
        <v>2714</v>
      </c>
      <c r="AA768" s="175">
        <v>4960</v>
      </c>
      <c r="AB768" s="156">
        <f t="shared" si="14387"/>
        <v>28358</v>
      </c>
      <c r="AC768" s="157">
        <f t="shared" si="14388"/>
        <v>29088</v>
      </c>
      <c r="BI768" s="136" t="s">
        <v>31</v>
      </c>
      <c r="BJ768" s="128">
        <f>B768/B777</f>
        <v>5.7209196102314251E-2</v>
      </c>
      <c r="BK768" s="129">
        <f t="shared" ref="BK768" si="14771">C768/C777</f>
        <v>0.12904651419732627</v>
      </c>
      <c r="BL768" s="130">
        <f t="shared" ref="BL768" si="14772">D768/D777</f>
        <v>7.3926989460821754E-2</v>
      </c>
      <c r="BM768" s="131">
        <f t="shared" ref="BM768" si="14773">E768/E777</f>
        <v>0.10197368421052631</v>
      </c>
      <c r="BN768" s="128">
        <f t="shared" ref="BN768" si="14774">F768/F777</f>
        <v>4.3038164504761188E-2</v>
      </c>
      <c r="BO768" s="129">
        <f t="shared" ref="BO768" si="14775">G768/G777</f>
        <v>0.11383032128514056</v>
      </c>
      <c r="BP768" s="130">
        <f t="shared" ref="BP768" si="14776">H768/H777</f>
        <v>6.5777147631465679E-2</v>
      </c>
      <c r="BQ768" s="131">
        <f t="shared" ref="BQ768" si="14777">I768/I777</f>
        <v>0.12157891040198535</v>
      </c>
      <c r="BR768" s="128">
        <f t="shared" ref="BR768" si="14778">J768/J777</f>
        <v>0.11541645967875476</v>
      </c>
      <c r="BS768" s="129">
        <f t="shared" ref="BS768" si="14779">K768/K777</f>
        <v>4.0512362228179923E-2</v>
      </c>
      <c r="BT768" s="130">
        <f t="shared" ref="BT768" si="14780">L768/L777</f>
        <v>0.13430067191557774</v>
      </c>
      <c r="BU768" s="128">
        <f t="shared" ref="BU768" si="14781">M768/M777</f>
        <v>3.4642326469963916E-2</v>
      </c>
      <c r="BV768" s="132">
        <f t="shared" ref="BV768" si="14782">N768/N777</f>
        <v>0.10250247419765304</v>
      </c>
      <c r="BW768" s="133">
        <f t="shared" ref="BW768" si="14783">O768/O777</f>
        <v>6.0431246453565346E-2</v>
      </c>
      <c r="BX768" s="128">
        <f t="shared" ref="BX768" si="14784">P768/P777</f>
        <v>8.9496476182389401E-2</v>
      </c>
      <c r="BY768" s="129">
        <f t="shared" ref="BY768" si="14785">Q768/Q777</f>
        <v>9.0016920473773271E-2</v>
      </c>
      <c r="BZ768" s="130">
        <f t="shared" ref="BZ768" si="14786">R768/R777</f>
        <v>6.7664359169300942E-2</v>
      </c>
      <c r="CA768" s="131">
        <f t="shared" ref="CA768" si="14787">S768/S777</f>
        <v>0.10566895113230036</v>
      </c>
      <c r="CB768" s="128">
        <f t="shared" ref="CB768" si="14788">T768/T777</f>
        <v>0.16316455696202531</v>
      </c>
      <c r="CC768" s="129">
        <f t="shared" ref="CC768" si="14789">U768/U777</f>
        <v>3.3082888996606885E-2</v>
      </c>
      <c r="CD768" s="130">
        <f t="shared" ref="CD768" si="14790">V768/V777</f>
        <v>0.13034392377714021</v>
      </c>
      <c r="CE768" s="131">
        <f t="shared" ref="CE768" si="14791">W768/W777</f>
        <v>5.8552091878589008E-2</v>
      </c>
      <c r="CF768" s="128">
        <f t="shared" ref="CF768" si="14792">X768/X777</f>
        <v>0.10685428960508397</v>
      </c>
      <c r="CG768" s="129">
        <f t="shared" ref="CG768" si="14793">Y768/Y777</f>
        <v>5.9665345662703657E-2</v>
      </c>
      <c r="CH768" s="130">
        <f t="shared" ref="CH768" si="14794">Z768/Z777</f>
        <v>6.7716260385738164E-2</v>
      </c>
      <c r="CI768" s="128">
        <f t="shared" ref="CI768" si="14795">AA768/AA777</f>
        <v>0.11421202910564612</v>
      </c>
      <c r="CJ768" s="134">
        <f t="shared" ref="CJ768" si="14796">AB768/AB777</f>
        <v>8.7239278902356485E-2</v>
      </c>
      <c r="CK768" s="135">
        <f t="shared" ref="CK768" si="14797">AC768/AC777</f>
        <v>8.9735402726490263E-2</v>
      </c>
    </row>
    <row r="769" spans="1:89" x14ac:dyDescent="0.2">
      <c r="A769" s="145" t="s">
        <v>32</v>
      </c>
      <c r="B769" s="189">
        <v>1746</v>
      </c>
      <c r="C769" s="183">
        <v>3030</v>
      </c>
      <c r="D769" s="184">
        <v>700</v>
      </c>
      <c r="E769" s="185">
        <v>1197</v>
      </c>
      <c r="F769" s="182">
        <v>1184</v>
      </c>
      <c r="G769" s="186">
        <v>2522</v>
      </c>
      <c r="H769" s="184">
        <v>2433</v>
      </c>
      <c r="I769" s="185">
        <v>4109</v>
      </c>
      <c r="J769" s="182">
        <v>495</v>
      </c>
      <c r="K769" s="183">
        <v>237</v>
      </c>
      <c r="L769" s="184">
        <v>2481</v>
      </c>
      <c r="M769" s="182">
        <v>1038</v>
      </c>
      <c r="N769" s="187">
        <v>3543</v>
      </c>
      <c r="O769" s="190">
        <v>2671</v>
      </c>
      <c r="P769" s="182">
        <v>1516</v>
      </c>
      <c r="Q769" s="183">
        <v>1993</v>
      </c>
      <c r="R769" s="184">
        <v>1631</v>
      </c>
      <c r="S769" s="185">
        <v>2376</v>
      </c>
      <c r="T769" s="182">
        <v>795</v>
      </c>
      <c r="U769" s="186">
        <v>310</v>
      </c>
      <c r="V769" s="184">
        <v>3366</v>
      </c>
      <c r="W769" s="191">
        <v>1829</v>
      </c>
      <c r="X769" s="182">
        <v>1604</v>
      </c>
      <c r="Y769" s="186">
        <v>863</v>
      </c>
      <c r="Z769" s="184">
        <v>2606</v>
      </c>
      <c r="AA769" s="182">
        <v>3926</v>
      </c>
      <c r="AB769" s="156">
        <f t="shared" si="14387"/>
        <v>24100</v>
      </c>
      <c r="AC769" s="157">
        <f t="shared" si="14388"/>
        <v>26101</v>
      </c>
      <c r="BI769" s="145" t="s">
        <v>32</v>
      </c>
      <c r="BJ769" s="128">
        <f>B769/B777</f>
        <v>6.6458587088915957E-2</v>
      </c>
      <c r="BK769" s="129">
        <f t="shared" ref="BK769" si="14798">C769/C777</f>
        <v>0.11158987957131809</v>
      </c>
      <c r="BL769" s="130">
        <f t="shared" ref="BL769" si="14799">D769/D777</f>
        <v>5.3459599816709946E-2</v>
      </c>
      <c r="BM769" s="131">
        <f t="shared" ref="BM769" si="14800">E769/E777</f>
        <v>9.375E-2</v>
      </c>
      <c r="BN769" s="128">
        <f t="shared" ref="BN769" si="14801">F769/F777</f>
        <v>4.4387793356826875E-2</v>
      </c>
      <c r="BO769" s="129">
        <f t="shared" ref="BO769" si="14802">G769/G777</f>
        <v>0.1055053547523427</v>
      </c>
      <c r="BP769" s="130">
        <f t="shared" ref="BP769" si="14803">H769/H777</f>
        <v>6.1599615160645112E-2</v>
      </c>
      <c r="BQ769" s="131">
        <f t="shared" ref="BQ769" si="14804">I769/I777</f>
        <v>9.620022007351392E-2</v>
      </c>
      <c r="BR769" s="128">
        <f t="shared" ref="BR769" si="14805">J769/J777</f>
        <v>8.1967213114754092E-2</v>
      </c>
      <c r="BS769" s="129">
        <f t="shared" ref="BS769" si="14806">K769/K777</f>
        <v>3.5299374441465595E-2</v>
      </c>
      <c r="BT769" s="130">
        <f t="shared" ref="BT769" si="14807">L769/L777</f>
        <v>0.10227132198359372</v>
      </c>
      <c r="BU769" s="128">
        <f t="shared" ref="BU769" si="14808">M769/M777</f>
        <v>4.40670770537041E-2</v>
      </c>
      <c r="BV769" s="132">
        <f t="shared" ref="BV769" si="14809">N769/N777</f>
        <v>8.3486497949950514E-2</v>
      </c>
      <c r="BW769" s="133">
        <f t="shared" ref="BW769" si="14810">O769/O777</f>
        <v>6.3150179686022323E-2</v>
      </c>
      <c r="BX769" s="128">
        <f t="shared" ref="BX769" si="14811">P769/P777</f>
        <v>6.4362740935722168E-2</v>
      </c>
      <c r="BY769" s="129">
        <f t="shared" ref="BY769" si="14812">Q769/Q777</f>
        <v>8.430626057529611E-2</v>
      </c>
      <c r="BZ769" s="130">
        <f t="shared" ref="BZ769" si="14813">R769/R777</f>
        <v>6.5263494858148932E-2</v>
      </c>
      <c r="CA769" s="131">
        <f t="shared" ref="CA769" si="14814">S769/S777</f>
        <v>8.8498212157330156E-2</v>
      </c>
      <c r="CB769" s="128">
        <f t="shared" ref="CB769" si="14815">T769/T777</f>
        <v>0.10063291139240506</v>
      </c>
      <c r="CC769" s="129">
        <f t="shared" ref="CC769" si="14816">U769/U777</f>
        <v>3.7566650508967521E-2</v>
      </c>
      <c r="CD769" s="130">
        <f t="shared" ref="CD769" si="14817">V769/V777</f>
        <v>0.11922218680267772</v>
      </c>
      <c r="CE769" s="131">
        <f t="shared" ref="CE769" si="14818">W769/W777</f>
        <v>6.25170905113481E-2</v>
      </c>
      <c r="CF769" s="128">
        <f t="shared" ref="CF769" si="14819">X769/X777</f>
        <v>7.2809804811620513E-2</v>
      </c>
      <c r="CG769" s="129">
        <f t="shared" ref="CG769" si="14820">Y769/Y777</f>
        <v>6.3334801115514455E-2</v>
      </c>
      <c r="CH769" s="130">
        <f t="shared" ref="CH769" si="14821">Z769/Z777</f>
        <v>6.5021582374809747E-2</v>
      </c>
      <c r="CI769" s="128">
        <f t="shared" ref="CI769" si="14822">AA769/AA777</f>
        <v>9.0402505296122315E-2</v>
      </c>
      <c r="CJ769" s="134">
        <f t="shared" ref="CJ769" si="14823">AB769/AB777</f>
        <v>7.4140158739924938E-2</v>
      </c>
      <c r="CK769" s="135">
        <f t="shared" ref="CK769" si="14824">AC769/AC777</f>
        <v>8.0520618349976703E-2</v>
      </c>
    </row>
    <row r="770" spans="1:89" x14ac:dyDescent="0.2">
      <c r="A770" s="136" t="s">
        <v>33</v>
      </c>
      <c r="B770" s="192">
        <v>1345</v>
      </c>
      <c r="C770" s="176">
        <v>1911</v>
      </c>
      <c r="D770" s="177">
        <v>433</v>
      </c>
      <c r="E770" s="178">
        <v>910</v>
      </c>
      <c r="F770" s="175">
        <v>950</v>
      </c>
      <c r="G770" s="179">
        <v>1854</v>
      </c>
      <c r="H770" s="177">
        <v>1920</v>
      </c>
      <c r="I770" s="178">
        <v>3219</v>
      </c>
      <c r="J770" s="175">
        <v>419</v>
      </c>
      <c r="K770" s="176">
        <v>146</v>
      </c>
      <c r="L770" s="177">
        <v>1783</v>
      </c>
      <c r="M770" s="175">
        <v>1034</v>
      </c>
      <c r="N770" s="180">
        <v>2665</v>
      </c>
      <c r="O770" s="193">
        <v>2437</v>
      </c>
      <c r="P770" s="175">
        <v>1019</v>
      </c>
      <c r="Q770" s="176">
        <v>1781</v>
      </c>
      <c r="R770" s="177">
        <v>1296</v>
      </c>
      <c r="S770" s="178">
        <v>1797</v>
      </c>
      <c r="T770" s="175">
        <v>574</v>
      </c>
      <c r="U770" s="179">
        <v>322</v>
      </c>
      <c r="V770" s="177">
        <v>3027</v>
      </c>
      <c r="W770" s="194">
        <v>1563</v>
      </c>
      <c r="X770" s="175">
        <v>1021</v>
      </c>
      <c r="Y770" s="179">
        <v>672</v>
      </c>
      <c r="Z770" s="177">
        <v>1936</v>
      </c>
      <c r="AA770" s="175">
        <v>2818</v>
      </c>
      <c r="AB770" s="156">
        <f t="shared" si="14387"/>
        <v>18388</v>
      </c>
      <c r="AC770" s="157">
        <f t="shared" si="14388"/>
        <v>20464</v>
      </c>
      <c r="BI770" s="136" t="s">
        <v>33</v>
      </c>
      <c r="BJ770" s="128">
        <f>B770/B777</f>
        <v>5.1195188794153475E-2</v>
      </c>
      <c r="BK770" s="129">
        <f t="shared" ref="BK770" si="14825">C770/C777</f>
        <v>7.0378963650425369E-2</v>
      </c>
      <c r="BL770" s="130">
        <f t="shared" ref="BL770" si="14826">D770/D777</f>
        <v>3.3068581029479148E-2</v>
      </c>
      <c r="BM770" s="131">
        <f t="shared" ref="BM770" si="14827">E770/E777</f>
        <v>7.1271929824561403E-2</v>
      </c>
      <c r="BN770" s="128">
        <f t="shared" ref="BN770" si="14828">F770/F777</f>
        <v>3.5615205818399942E-2</v>
      </c>
      <c r="BO770" s="129">
        <f t="shared" ref="BO770" si="14829">G770/G777</f>
        <v>7.7560240963855429E-2</v>
      </c>
      <c r="BP770" s="130">
        <f t="shared" ref="BP770" si="14830">H770/H777</f>
        <v>4.8611286933184797E-2</v>
      </c>
      <c r="BQ770" s="131">
        <f t="shared" ref="BQ770" si="14831">I770/I777</f>
        <v>7.5363472479104729E-2</v>
      </c>
      <c r="BR770" s="128">
        <f t="shared" ref="BR770" si="14832">J770/J777</f>
        <v>6.9382348070872665E-2</v>
      </c>
      <c r="BS770" s="129">
        <f t="shared" ref="BS770" si="14833">K770/K777</f>
        <v>2.1745606196008342E-2</v>
      </c>
      <c r="BT770" s="130">
        <f t="shared" ref="BT770" si="14834">L770/L777</f>
        <v>7.3498495403767669E-2</v>
      </c>
      <c r="BU770" s="128">
        <f t="shared" ref="BU770" si="14835">M770/M777</f>
        <v>4.3897261727870937E-2</v>
      </c>
      <c r="BV770" s="132">
        <f t="shared" ref="BV770" si="14836">N770/N777</f>
        <v>6.2797492813044919E-2</v>
      </c>
      <c r="BW770" s="133">
        <f t="shared" ref="BW770" si="14837">O770/O777</f>
        <v>5.7617741630414221E-2</v>
      </c>
      <c r="BX770" s="128">
        <f t="shared" ref="BX770" si="14838">P770/P777</f>
        <v>4.3262290906003226E-2</v>
      </c>
      <c r="BY770" s="129">
        <f t="shared" ref="BY770" si="14839">Q770/Q777</f>
        <v>7.5338409475465315E-2</v>
      </c>
      <c r="BZ770" s="130">
        <f t="shared" ref="BZ770" si="14840">R770/R777</f>
        <v>5.1858669120883515E-2</v>
      </c>
      <c r="CA770" s="131">
        <f t="shared" ref="CA770" si="14841">S770/S777</f>
        <v>6.6932359952324189E-2</v>
      </c>
      <c r="CB770" s="128">
        <f t="shared" ref="CB770" si="14842">T770/T777</f>
        <v>7.2658227848101262E-2</v>
      </c>
      <c r="CC770" s="129">
        <f t="shared" ref="CC770" si="14843">U770/U777</f>
        <v>3.9020843431895297E-2</v>
      </c>
      <c r="CD770" s="130">
        <f t="shared" ref="CD770" si="14844">V770/V777</f>
        <v>0.10721496121559877</v>
      </c>
      <c r="CE770" s="131">
        <f t="shared" ref="CE770" si="14845">W770/W777</f>
        <v>5.3424938474159148E-2</v>
      </c>
      <c r="CF770" s="128">
        <f t="shared" ref="CF770" si="14846">X770/X777</f>
        <v>4.6345891965501589E-2</v>
      </c>
      <c r="CG770" s="129">
        <f t="shared" ref="CG770" si="14847">Y770/Y777</f>
        <v>4.931748128577719E-2</v>
      </c>
      <c r="CH770" s="130">
        <f t="shared" ref="CH770" si="14848">Z770/Z777</f>
        <v>4.8304598418124206E-2</v>
      </c>
      <c r="CI770" s="128">
        <f t="shared" ref="CI770" si="14849">AA770/AA777</f>
        <v>6.4889011697522342E-2</v>
      </c>
      <c r="CJ770" s="134">
        <f t="shared" ref="CJ770" si="14850">AB770/AB777</f>
        <v>5.6568018212022397E-2</v>
      </c>
      <c r="CK770" s="135">
        <f t="shared" ref="CK770" si="14851">AC770/AC777</f>
        <v>6.3130682116161199E-2</v>
      </c>
    </row>
    <row r="771" spans="1:89" x14ac:dyDescent="0.2">
      <c r="A771" s="145" t="s">
        <v>34</v>
      </c>
      <c r="B771" s="189">
        <v>493</v>
      </c>
      <c r="C771" s="183">
        <v>1169</v>
      </c>
      <c r="D771" s="184">
        <v>178</v>
      </c>
      <c r="E771" s="185">
        <v>608</v>
      </c>
      <c r="F771" s="182">
        <v>544</v>
      </c>
      <c r="G771" s="186">
        <v>1346</v>
      </c>
      <c r="H771" s="184">
        <v>960</v>
      </c>
      <c r="I771" s="185">
        <v>2011</v>
      </c>
      <c r="J771" s="182">
        <v>171</v>
      </c>
      <c r="K771" s="183">
        <v>83</v>
      </c>
      <c r="L771" s="184">
        <v>1102</v>
      </c>
      <c r="M771" s="182">
        <v>660</v>
      </c>
      <c r="N771" s="187">
        <v>1916</v>
      </c>
      <c r="O771" s="190">
        <v>1885</v>
      </c>
      <c r="P771" s="182">
        <v>690</v>
      </c>
      <c r="Q771" s="183">
        <v>1326</v>
      </c>
      <c r="R771" s="184">
        <v>973</v>
      </c>
      <c r="S771" s="185">
        <v>1380</v>
      </c>
      <c r="T771" s="182">
        <v>267</v>
      </c>
      <c r="U771" s="186">
        <v>345</v>
      </c>
      <c r="V771" s="184">
        <v>2073</v>
      </c>
      <c r="W771" s="191">
        <v>1129</v>
      </c>
      <c r="X771" s="182">
        <v>554</v>
      </c>
      <c r="Y771" s="186">
        <v>584</v>
      </c>
      <c r="Z771" s="184">
        <v>1388</v>
      </c>
      <c r="AA771" s="182">
        <v>1834</v>
      </c>
      <c r="AB771" s="156">
        <f t="shared" si="14387"/>
        <v>11309</v>
      </c>
      <c r="AC771" s="157">
        <f t="shared" si="14388"/>
        <v>14360</v>
      </c>
      <c r="BI771" s="145" t="s">
        <v>34</v>
      </c>
      <c r="BJ771" s="128">
        <f>B771/B777</f>
        <v>1.8765225334957367E-2</v>
      </c>
      <c r="BK771" s="129">
        <f t="shared" ref="BK771" si="14852">C771/C777</f>
        <v>4.3052333075534931E-2</v>
      </c>
      <c r="BL771" s="130">
        <f t="shared" ref="BL771" si="14853">D771/D777</f>
        <v>1.3594012524820528E-2</v>
      </c>
      <c r="BM771" s="131">
        <f t="shared" ref="BM771" si="14854">E771/E777</f>
        <v>4.7619047619047616E-2</v>
      </c>
      <c r="BN771" s="128">
        <f t="shared" ref="BN771" si="14855">F771/F777</f>
        <v>2.0394391542325859E-2</v>
      </c>
      <c r="BO771" s="129">
        <f t="shared" ref="BO771" si="14856">G771/G777</f>
        <v>5.6308567603748326E-2</v>
      </c>
      <c r="BP771" s="130">
        <f t="shared" ref="BP771" si="14857">H771/H777</f>
        <v>2.4305643466592398E-2</v>
      </c>
      <c r="BQ771" s="131">
        <f t="shared" ref="BQ771" si="14858">I771/I777</f>
        <v>4.7081684732985275E-2</v>
      </c>
      <c r="BR771" s="128">
        <f t="shared" ref="BR771" si="14859">J771/J777</f>
        <v>2.8315946348733235E-2</v>
      </c>
      <c r="BS771" s="129">
        <f t="shared" ref="BS771" si="14860">K771/K777</f>
        <v>1.236222817992255E-2</v>
      </c>
      <c r="BT771" s="130">
        <f t="shared" ref="BT771" si="14861">L771/L777</f>
        <v>4.5426439671874354E-2</v>
      </c>
      <c r="BU771" s="128">
        <f t="shared" ref="BU771" si="14862">M771/M777</f>
        <v>2.8019528762470814E-2</v>
      </c>
      <c r="BV771" s="132">
        <f t="shared" ref="BV771" si="14863">N771/N777</f>
        <v>4.5148216221311092E-2</v>
      </c>
      <c r="BW771" s="133">
        <f t="shared" ref="BW771" si="14864">O771/O777</f>
        <v>4.456686211462077E-2</v>
      </c>
      <c r="BX771" s="128">
        <f t="shared" ref="BX771" si="14865">P771/P777</f>
        <v>2.9294387365203362E-2</v>
      </c>
      <c r="BY771" s="129">
        <f t="shared" ref="BY771" si="14866">Q771/Q777</f>
        <v>5.6091370558375632E-2</v>
      </c>
      <c r="BZ771" s="130">
        <f t="shared" ref="BZ771" si="14867">R771/R777</f>
        <v>3.8934016245848503E-2</v>
      </c>
      <c r="CA771" s="131">
        <f t="shared" ref="CA771" si="14868">S771/S777</f>
        <v>5.1400476758045294E-2</v>
      </c>
      <c r="CB771" s="128">
        <f t="shared" ref="CB771" si="14869">T771/T777</f>
        <v>3.3797468354430378E-2</v>
      </c>
      <c r="CC771" s="129">
        <f t="shared" ref="CC771" si="14870">U771/U777</f>
        <v>4.1808046534173533E-2</v>
      </c>
      <c r="CD771" s="130">
        <f t="shared" ref="CD771" si="14871">V771/V777</f>
        <v>7.3424715758155346E-2</v>
      </c>
      <c r="CE771" s="131">
        <f t="shared" ref="CE771" si="14872">W771/W777</f>
        <v>3.8590374624008751E-2</v>
      </c>
      <c r="CF771" s="128">
        <f t="shared" ref="CF771" si="14873">X771/X777</f>
        <v>2.5147526100771676E-2</v>
      </c>
      <c r="CG771" s="129">
        <f t="shared" ref="CG771" si="14874">Y771/Y777</f>
        <v>4.2859239688830181E-2</v>
      </c>
      <c r="CH771" s="130">
        <f t="shared" ref="CH771" si="14875">Z771/Z777</f>
        <v>3.4631602584894831E-2</v>
      </c>
      <c r="CI771" s="128">
        <f t="shared" ref="CI771" si="14876">AA771/AA777</f>
        <v>4.2230818826563508E-2</v>
      </c>
      <c r="CJ771" s="134">
        <f t="shared" ref="CJ771" si="14877">AB771/AB777</f>
        <v>3.4790500215344862E-2</v>
      </c>
      <c r="CK771" s="135">
        <f t="shared" ref="CK771" si="14878">AC771/AC777</f>
        <v>4.4300068177681527E-2</v>
      </c>
    </row>
    <row r="772" spans="1:89" x14ac:dyDescent="0.2">
      <c r="A772" s="136" t="s">
        <v>35</v>
      </c>
      <c r="B772" s="192">
        <v>0</v>
      </c>
      <c r="C772" s="176">
        <v>484</v>
      </c>
      <c r="D772" s="177">
        <v>1</v>
      </c>
      <c r="E772" s="178">
        <v>333</v>
      </c>
      <c r="F772" s="175">
        <v>15</v>
      </c>
      <c r="G772" s="179">
        <v>664</v>
      </c>
      <c r="H772" s="177">
        <v>99</v>
      </c>
      <c r="I772" s="178">
        <v>815</v>
      </c>
      <c r="J772" s="175">
        <v>38</v>
      </c>
      <c r="K772" s="176">
        <v>39</v>
      </c>
      <c r="L772" s="177">
        <v>574</v>
      </c>
      <c r="M772" s="175">
        <v>109</v>
      </c>
      <c r="N772" s="180">
        <v>437</v>
      </c>
      <c r="O772" s="193">
        <v>261</v>
      </c>
      <c r="P772" s="175">
        <v>101</v>
      </c>
      <c r="Q772" s="176">
        <v>189</v>
      </c>
      <c r="R772" s="177">
        <v>195</v>
      </c>
      <c r="S772" s="178">
        <v>107</v>
      </c>
      <c r="T772" s="175">
        <v>25</v>
      </c>
      <c r="U772" s="179">
        <v>13</v>
      </c>
      <c r="V772" s="177">
        <v>229</v>
      </c>
      <c r="W772" s="194">
        <v>55</v>
      </c>
      <c r="X772" s="175">
        <v>80</v>
      </c>
      <c r="Y772" s="179">
        <v>20</v>
      </c>
      <c r="Z772" s="177">
        <v>45</v>
      </c>
      <c r="AA772" s="175">
        <v>54</v>
      </c>
      <c r="AB772" s="156">
        <f t="shared" si="14387"/>
        <v>1839</v>
      </c>
      <c r="AC772" s="157">
        <f t="shared" si="14388"/>
        <v>3143</v>
      </c>
      <c r="BI772" s="136" t="s">
        <v>35</v>
      </c>
      <c r="BJ772" s="128">
        <f>B772/B777</f>
        <v>0</v>
      </c>
      <c r="BK772" s="129">
        <f t="shared" ref="BK772" si="14879">C772/C777</f>
        <v>1.7824918056936617E-2</v>
      </c>
      <c r="BL772" s="130">
        <f t="shared" ref="BL772" si="14880">D772/D777</f>
        <v>7.6370856881014199E-5</v>
      </c>
      <c r="BM772" s="131">
        <f t="shared" ref="BM772" si="14881">E772/E777</f>
        <v>2.6080827067669173E-2</v>
      </c>
      <c r="BN772" s="128">
        <f t="shared" ref="BN772" si="14882">F772/F777</f>
        <v>5.6234535502736743E-4</v>
      </c>
      <c r="BO772" s="129">
        <f t="shared" ref="BO772" si="14883">G772/G777</f>
        <v>2.7777777777777776E-2</v>
      </c>
      <c r="BP772" s="130">
        <f t="shared" ref="BP772" si="14884">H772/H777</f>
        <v>2.5065194824923412E-3</v>
      </c>
      <c r="BQ772" s="131">
        <f t="shared" ref="BQ772" si="14885">I772/I777</f>
        <v>1.9080841898251117E-2</v>
      </c>
      <c r="BR772" s="128">
        <f t="shared" ref="BR772" si="14886">J772/J777</f>
        <v>6.2924325219407187E-3</v>
      </c>
      <c r="BS772" s="129">
        <f t="shared" ref="BS772" si="14887">K772/K777</f>
        <v>5.8087578194816799E-3</v>
      </c>
      <c r="BT772" s="130">
        <f t="shared" ref="BT772" si="14888">L772/L777</f>
        <v>2.3661321571375571E-2</v>
      </c>
      <c r="BU772" s="128">
        <f t="shared" ref="BU772" si="14889">M772/M777</f>
        <v>4.6274676289535131E-3</v>
      </c>
      <c r="BV772" s="132">
        <f t="shared" ref="BV772" si="14890">N772/N777</f>
        <v>1.0297374994109054E-2</v>
      </c>
      <c r="BW772" s="133">
        <f t="shared" ref="BW772" si="14891">O772/O777</f>
        <v>6.1707962927936445E-3</v>
      </c>
      <c r="BX772" s="128">
        <f t="shared" ref="BX772" si="14892">P772/P777</f>
        <v>4.2880190201239708E-3</v>
      </c>
      <c r="BY772" s="129">
        <f t="shared" ref="BY772" si="14893">Q772/Q777</f>
        <v>7.9949238578680207E-3</v>
      </c>
      <c r="BZ772" s="130">
        <f t="shared" ref="BZ772" si="14894">R772/R777</f>
        <v>7.8028090112440482E-3</v>
      </c>
      <c r="CA772" s="131">
        <f t="shared" ref="CA772" si="14895">S772/S777</f>
        <v>3.9853992848629324E-3</v>
      </c>
      <c r="CB772" s="128">
        <f t="shared" ref="CB772" si="14896">T772/T777</f>
        <v>3.1645569620253164E-3</v>
      </c>
      <c r="CC772" s="129">
        <f t="shared" ref="CC772" si="14897">U772/U777</f>
        <v>1.5753756665050896E-3</v>
      </c>
      <c r="CD772" s="130">
        <f t="shared" ref="CD772" si="14898">V772/V777</f>
        <v>8.1110756915666066E-3</v>
      </c>
      <c r="CE772" s="131">
        <f t="shared" ref="CE772" si="14899">W772/W777</f>
        <v>1.8799562482909489E-3</v>
      </c>
      <c r="CF772" s="128">
        <f t="shared" ref="CF772" si="14900">X772/X777</f>
        <v>3.631411711302769E-3</v>
      </c>
      <c r="CG772" s="129">
        <f t="shared" ref="CG772" si="14901">Y772/Y777</f>
        <v>1.4677821811243212E-3</v>
      </c>
      <c r="CH772" s="130">
        <f t="shared" ref="CH772" si="14902">Z772/Z777</f>
        <v>1.1227825045535067E-3</v>
      </c>
      <c r="CI772" s="128">
        <f t="shared" ref="CI772" si="14903">AA772/AA777</f>
        <v>1.2434374136501797E-3</v>
      </c>
      <c r="CJ772" s="134">
        <f t="shared" ref="CJ772" si="14904">AB772/AB777</f>
        <v>5.6574170922291268E-3</v>
      </c>
      <c r="CK772" s="135">
        <f t="shared" ref="CK772" si="14905">AC772/AC777</f>
        <v>9.6960385990566191E-3</v>
      </c>
    </row>
    <row r="773" spans="1:89" x14ac:dyDescent="0.2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0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0</v>
      </c>
      <c r="AA773" s="182">
        <v>0</v>
      </c>
      <c r="AB773" s="156">
        <f t="shared" si="14387"/>
        <v>0</v>
      </c>
      <c r="AC773" s="157">
        <f t="shared" si="14388"/>
        <v>0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0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58">
        <f t="shared" ref="AB774:AB776" si="14933">SUM(B774,D774,F774,H774,J774,L774,N774,P774,R774,T774,V774,X774,Z774)</f>
        <v>0</v>
      </c>
      <c r="AC774" s="159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3"/>
        <v>0</v>
      </c>
      <c r="AC775" s="159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3"/>
        <v>0</v>
      </c>
      <c r="AC776" s="159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6">SUM(B754:B776)</f>
        <v>26272</v>
      </c>
      <c r="C777" s="21">
        <f t="shared" si="15016"/>
        <v>27153</v>
      </c>
      <c r="D777" s="20">
        <f t="shared" si="15016"/>
        <v>13094</v>
      </c>
      <c r="E777" s="21">
        <f t="shared" si="15016"/>
        <v>12768</v>
      </c>
      <c r="F777" s="20">
        <f t="shared" si="15016"/>
        <v>26674</v>
      </c>
      <c r="G777" s="21">
        <f t="shared" si="15016"/>
        <v>23904</v>
      </c>
      <c r="H777" s="20">
        <f t="shared" si="15016"/>
        <v>39497</v>
      </c>
      <c r="I777" s="21">
        <f t="shared" si="15016"/>
        <v>42713</v>
      </c>
      <c r="J777" s="20">
        <f t="shared" si="15016"/>
        <v>6039</v>
      </c>
      <c r="K777" s="21">
        <f t="shared" si="15016"/>
        <v>6714</v>
      </c>
      <c r="L777" s="20">
        <f t="shared" si="15016"/>
        <v>24259</v>
      </c>
      <c r="M777" s="21">
        <f t="shared" si="15016"/>
        <v>23555</v>
      </c>
      <c r="N777" s="20">
        <f t="shared" si="15016"/>
        <v>42438</v>
      </c>
      <c r="O777" s="21">
        <f t="shared" si="15016"/>
        <v>42296</v>
      </c>
      <c r="P777" s="20">
        <f t="shared" si="15016"/>
        <v>23554</v>
      </c>
      <c r="Q777" s="21">
        <f t="shared" si="15016"/>
        <v>23640</v>
      </c>
      <c r="R777" s="20">
        <f t="shared" si="15016"/>
        <v>24991</v>
      </c>
      <c r="S777" s="21">
        <f t="shared" si="15016"/>
        <v>26848</v>
      </c>
      <c r="T777" s="20">
        <f t="shared" si="15016"/>
        <v>7900</v>
      </c>
      <c r="U777" s="21">
        <f t="shared" si="15016"/>
        <v>8252</v>
      </c>
      <c r="V777" s="20">
        <f t="shared" si="15016"/>
        <v>28233</v>
      </c>
      <c r="W777" s="21">
        <f t="shared" si="15016"/>
        <v>29256</v>
      </c>
      <c r="X777" s="20">
        <f t="shared" si="15016"/>
        <v>22030</v>
      </c>
      <c r="Y777" s="21">
        <f t="shared" si="15016"/>
        <v>13626</v>
      </c>
      <c r="Z777" s="20">
        <f t="shared" si="15016"/>
        <v>40079</v>
      </c>
      <c r="AA777" s="21">
        <f t="shared" si="15016"/>
        <v>43428</v>
      </c>
      <c r="AB777" s="160">
        <f t="shared" ref="AB777:AC777" si="15017">SUM(AB753:AB776)</f>
        <v>325060</v>
      </c>
      <c r="AC777" s="161">
        <f t="shared" si="15017"/>
        <v>324153</v>
      </c>
      <c r="BI777" s="229" t="s">
        <v>13</v>
      </c>
      <c r="BJ777" s="154">
        <f>SUM(BJ753:BJ776)</f>
        <v>1</v>
      </c>
      <c r="BK777" s="155">
        <f t="shared" ref="BK777:CK777" si="15018">SUM(BK753:BK776)</f>
        <v>1</v>
      </c>
      <c r="BL777" s="154">
        <f t="shared" si="15018"/>
        <v>1</v>
      </c>
      <c r="BM777" s="155">
        <f t="shared" si="15018"/>
        <v>1</v>
      </c>
      <c r="BN777" s="154">
        <f t="shared" si="15018"/>
        <v>1</v>
      </c>
      <c r="BO777" s="155">
        <f t="shared" si="15018"/>
        <v>1</v>
      </c>
      <c r="BP777" s="154">
        <f t="shared" si="15018"/>
        <v>1</v>
      </c>
      <c r="BQ777" s="155">
        <f t="shared" si="15018"/>
        <v>0.99999999999999989</v>
      </c>
      <c r="BR777" s="154">
        <f t="shared" si="15018"/>
        <v>1</v>
      </c>
      <c r="BS777" s="155">
        <f t="shared" si="15018"/>
        <v>0.99999999999999978</v>
      </c>
      <c r="BT777" s="154">
        <f t="shared" si="15018"/>
        <v>0.99999999999999989</v>
      </c>
      <c r="BU777" s="155">
        <f t="shared" si="15018"/>
        <v>0.99999999999999989</v>
      </c>
      <c r="BV777" s="154">
        <f t="shared" si="15018"/>
        <v>1</v>
      </c>
      <c r="BW777" s="155">
        <f t="shared" si="15018"/>
        <v>1.0000000000000002</v>
      </c>
      <c r="BX777" s="154">
        <f t="shared" si="15018"/>
        <v>1</v>
      </c>
      <c r="BY777" s="155">
        <f t="shared" si="15018"/>
        <v>1</v>
      </c>
      <c r="BZ777" s="154">
        <f t="shared" si="15018"/>
        <v>1</v>
      </c>
      <c r="CA777" s="155">
        <f t="shared" si="15018"/>
        <v>0.99999999999999989</v>
      </c>
      <c r="CB777" s="154">
        <f t="shared" si="15018"/>
        <v>1</v>
      </c>
      <c r="CC777" s="155">
        <f t="shared" si="15018"/>
        <v>1.0000000000000002</v>
      </c>
      <c r="CD777" s="154">
        <f t="shared" si="15018"/>
        <v>1</v>
      </c>
      <c r="CE777" s="155">
        <f t="shared" si="15018"/>
        <v>1</v>
      </c>
      <c r="CF777" s="154">
        <f t="shared" si="15018"/>
        <v>0.99999999999999989</v>
      </c>
      <c r="CG777" s="155">
        <f t="shared" si="15018"/>
        <v>1</v>
      </c>
      <c r="CH777" s="154">
        <f t="shared" si="15018"/>
        <v>0.99999999999999989</v>
      </c>
      <c r="CI777" s="155">
        <f t="shared" si="15018"/>
        <v>1</v>
      </c>
      <c r="CJ777" s="154">
        <f t="shared" si="15018"/>
        <v>1.0000000000000002</v>
      </c>
      <c r="CK777" s="155">
        <f t="shared" si="15018"/>
        <v>1</v>
      </c>
    </row>
    <row r="778" spans="1:89" ht="13.5" thickTop="1" x14ac:dyDescent="0.2">
      <c r="A778" s="173"/>
    </row>
    <row r="780" spans="1:89" x14ac:dyDescent="0.2">
      <c r="A780" s="303">
        <f>+A749+1</f>
        <v>44860</v>
      </c>
      <c r="B780" s="303"/>
      <c r="C780" s="303"/>
      <c r="D780" s="303"/>
      <c r="BI780" s="308">
        <f>+BI718+2</f>
        <v>44860</v>
      </c>
      <c r="BJ780" s="308"/>
      <c r="BK780" s="308"/>
      <c r="BL780" s="308"/>
    </row>
    <row r="781" spans="1:89" ht="13.5" thickBot="1" x14ac:dyDescent="0.25">
      <c r="AE781" s="232" t="s">
        <v>84</v>
      </c>
    </row>
    <row r="782" spans="1:89" ht="14.25" thickTop="1" thickBot="1" x14ac:dyDescent="0.25">
      <c r="A782" s="299" t="s">
        <v>0</v>
      </c>
      <c r="B782" s="301" t="s">
        <v>1</v>
      </c>
      <c r="C782" s="302"/>
      <c r="D782" s="301" t="s">
        <v>2</v>
      </c>
      <c r="E782" s="302"/>
      <c r="F782" s="301" t="s">
        <v>3</v>
      </c>
      <c r="G782" s="302"/>
      <c r="H782" s="301" t="s">
        <v>4</v>
      </c>
      <c r="I782" s="302"/>
      <c r="J782" s="301" t="s">
        <v>5</v>
      </c>
      <c r="K782" s="302"/>
      <c r="L782" s="301" t="s">
        <v>6</v>
      </c>
      <c r="M782" s="302"/>
      <c r="N782" s="301" t="s">
        <v>7</v>
      </c>
      <c r="O782" s="302"/>
      <c r="P782" s="301" t="s">
        <v>8</v>
      </c>
      <c r="Q782" s="302"/>
      <c r="R782" s="301" t="s">
        <v>9</v>
      </c>
      <c r="S782" s="302"/>
      <c r="T782" s="301" t="s">
        <v>10</v>
      </c>
      <c r="U782" s="302"/>
      <c r="V782" s="301" t="s">
        <v>11</v>
      </c>
      <c r="W782" s="302"/>
      <c r="X782" s="301" t="s">
        <v>12</v>
      </c>
      <c r="Y782" s="302"/>
      <c r="Z782" s="304" t="s">
        <v>40</v>
      </c>
      <c r="AA782" s="305"/>
      <c r="AB782" s="306" t="s">
        <v>41</v>
      </c>
      <c r="AC782" s="307"/>
      <c r="AE782" s="299" t="s">
        <v>0</v>
      </c>
      <c r="AF782" s="301" t="s">
        <v>1</v>
      </c>
      <c r="AG782" s="302"/>
      <c r="AH782" s="301" t="s">
        <v>2</v>
      </c>
      <c r="AI782" s="302"/>
      <c r="AJ782" s="301" t="s">
        <v>3</v>
      </c>
      <c r="AK782" s="302"/>
      <c r="AL782" s="301" t="s">
        <v>4</v>
      </c>
      <c r="AM782" s="302"/>
      <c r="AN782" s="301" t="s">
        <v>5</v>
      </c>
      <c r="AO782" s="302"/>
      <c r="AP782" s="301" t="s">
        <v>6</v>
      </c>
      <c r="AQ782" s="302"/>
      <c r="AR782" s="301" t="s">
        <v>7</v>
      </c>
      <c r="AS782" s="302"/>
      <c r="AT782" s="301" t="s">
        <v>8</v>
      </c>
      <c r="AU782" s="302"/>
      <c r="AV782" s="301" t="s">
        <v>9</v>
      </c>
      <c r="AW782" s="302"/>
      <c r="AX782" s="301" t="s">
        <v>10</v>
      </c>
      <c r="AY782" s="302"/>
      <c r="AZ782" s="301" t="s">
        <v>11</v>
      </c>
      <c r="BA782" s="302"/>
      <c r="BB782" s="301" t="s">
        <v>12</v>
      </c>
      <c r="BC782" s="302"/>
      <c r="BD782" s="304" t="s">
        <v>40</v>
      </c>
      <c r="BE782" s="305"/>
      <c r="BF782" s="306" t="s">
        <v>41</v>
      </c>
      <c r="BG782" s="307"/>
      <c r="BI782" s="299" t="s">
        <v>0</v>
      </c>
      <c r="BJ782" s="301" t="s">
        <v>1</v>
      </c>
      <c r="BK782" s="302"/>
      <c r="BL782" s="301" t="s">
        <v>2</v>
      </c>
      <c r="BM782" s="302"/>
      <c r="BN782" s="301" t="s">
        <v>3</v>
      </c>
      <c r="BO782" s="302"/>
      <c r="BP782" s="301" t="s">
        <v>4</v>
      </c>
      <c r="BQ782" s="302"/>
      <c r="BR782" s="301" t="s">
        <v>5</v>
      </c>
      <c r="BS782" s="302"/>
      <c r="BT782" s="301" t="s">
        <v>6</v>
      </c>
      <c r="BU782" s="302"/>
      <c r="BV782" s="301" t="s">
        <v>7</v>
      </c>
      <c r="BW782" s="302"/>
      <c r="BX782" s="301" t="s">
        <v>8</v>
      </c>
      <c r="BY782" s="302"/>
      <c r="BZ782" s="301" t="s">
        <v>9</v>
      </c>
      <c r="CA782" s="302"/>
      <c r="CB782" s="301" t="s">
        <v>10</v>
      </c>
      <c r="CC782" s="302"/>
      <c r="CD782" s="301" t="s">
        <v>11</v>
      </c>
      <c r="CE782" s="302"/>
      <c r="CF782" s="301" t="s">
        <v>12</v>
      </c>
      <c r="CG782" s="302"/>
      <c r="CH782" s="304" t="s">
        <v>40</v>
      </c>
      <c r="CI782" s="305"/>
      <c r="CJ782" s="301" t="s">
        <v>41</v>
      </c>
      <c r="CK782" s="302"/>
    </row>
    <row r="783" spans="1:89" ht="15" thickTop="1" thickBot="1" x14ac:dyDescent="0.3">
      <c r="A783" s="300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0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0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3420</v>
      </c>
      <c r="AG784" s="172">
        <f t="shared" ref="AG784:AV786" si="15019">SUMIF($A$9:$A$32,$AE784,C$784:C$807)</f>
        <v>1186</v>
      </c>
      <c r="AH784" s="126">
        <f t="shared" si="15019"/>
        <v>1369</v>
      </c>
      <c r="AI784" s="166">
        <f t="shared" si="15019"/>
        <v>1011</v>
      </c>
      <c r="AJ784" s="125">
        <f t="shared" si="15019"/>
        <v>3132</v>
      </c>
      <c r="AK784" s="127">
        <f t="shared" si="15019"/>
        <v>1458</v>
      </c>
      <c r="AL784" s="126">
        <f t="shared" si="15019"/>
        <v>4052</v>
      </c>
      <c r="AM784" s="166">
        <f t="shared" si="15019"/>
        <v>2554</v>
      </c>
      <c r="AN784" s="125">
        <f t="shared" si="15019"/>
        <v>266</v>
      </c>
      <c r="AO784" s="127">
        <f t="shared" si="15019"/>
        <v>1154</v>
      </c>
      <c r="AP784" s="126">
        <f t="shared" si="15019"/>
        <v>1279</v>
      </c>
      <c r="AQ784" s="125">
        <f t="shared" si="15019"/>
        <v>3595</v>
      </c>
      <c r="AR784" s="165">
        <f t="shared" si="15019"/>
        <v>3087</v>
      </c>
      <c r="AS784" s="167">
        <f t="shared" si="15019"/>
        <v>4595</v>
      </c>
      <c r="AT784" s="125">
        <f t="shared" si="15019"/>
        <v>2471</v>
      </c>
      <c r="AU784" s="127">
        <f t="shared" si="15019"/>
        <v>2207</v>
      </c>
      <c r="AV784" s="126">
        <f t="shared" si="15019"/>
        <v>2694</v>
      </c>
      <c r="AW784" s="166">
        <f t="shared" ref="AW784:BE786" si="15020">SUMIF($A$9:$A$32,$AE784,S$784:S$807)</f>
        <v>1856</v>
      </c>
      <c r="AX784" s="125">
        <f t="shared" si="15020"/>
        <v>396</v>
      </c>
      <c r="AY784" s="127">
        <f t="shared" si="15020"/>
        <v>1504</v>
      </c>
      <c r="AZ784" s="126">
        <f t="shared" si="15020"/>
        <v>1117</v>
      </c>
      <c r="BA784" s="166">
        <f t="shared" si="15020"/>
        <v>3231</v>
      </c>
      <c r="BB784" s="125">
        <f t="shared" si="15020"/>
        <v>2120</v>
      </c>
      <c r="BC784" s="127">
        <f t="shared" si="15020"/>
        <v>2019</v>
      </c>
      <c r="BD784" s="170">
        <f t="shared" si="15020"/>
        <v>3977</v>
      </c>
      <c r="BE784" s="171">
        <f t="shared" si="15020"/>
        <v>2802</v>
      </c>
      <c r="BF784" s="156">
        <f>AF784+AH784+AJ784+AL784+AN784+AP784+AR784+AT784+AV784+AX784+AZ784+BB784+BD784</f>
        <v>29380</v>
      </c>
      <c r="BG784" s="157">
        <f>AG784+AI784+AK784+AM784+AO784+AQ784+AS784+AU784+AW784+AY784+BA784+BC784+BE784</f>
        <v>29172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2">
      <c r="A785" s="136" t="s">
        <v>17</v>
      </c>
      <c r="B785" s="175">
        <v>310</v>
      </c>
      <c r="C785" s="176">
        <v>0</v>
      </c>
      <c r="D785" s="177">
        <v>243</v>
      </c>
      <c r="E785" s="178">
        <v>5</v>
      </c>
      <c r="F785" s="175">
        <v>588</v>
      </c>
      <c r="G785" s="179">
        <v>6</v>
      </c>
      <c r="H785" s="177">
        <v>447</v>
      </c>
      <c r="I785" s="178">
        <v>50</v>
      </c>
      <c r="J785" s="175">
        <v>4</v>
      </c>
      <c r="K785" s="179">
        <v>27</v>
      </c>
      <c r="L785" s="177">
        <v>64</v>
      </c>
      <c r="M785" s="175">
        <v>89</v>
      </c>
      <c r="N785" s="180">
        <v>236</v>
      </c>
      <c r="O785" s="181">
        <v>141</v>
      </c>
      <c r="P785" s="175">
        <v>79</v>
      </c>
      <c r="Q785" s="179">
        <v>70</v>
      </c>
      <c r="R785" s="177">
        <v>30</v>
      </c>
      <c r="S785" s="178">
        <v>78</v>
      </c>
      <c r="T785" s="175">
        <v>1</v>
      </c>
      <c r="U785" s="179">
        <v>27</v>
      </c>
      <c r="V785" s="177">
        <v>17</v>
      </c>
      <c r="W785" s="178">
        <v>0</v>
      </c>
      <c r="X785" s="175">
        <v>4</v>
      </c>
      <c r="Y785" s="179">
        <v>0</v>
      </c>
      <c r="Z785" s="177">
        <v>0</v>
      </c>
      <c r="AA785" s="175">
        <v>0</v>
      </c>
      <c r="AB785" s="156">
        <f t="shared" ref="AB785:AB804" si="15048">B785+D785+F785+H785+J785+L785+N785+P785+R785+T785+V785+X785+Z785</f>
        <v>2023</v>
      </c>
      <c r="AC785" s="157">
        <f t="shared" ref="AC785:AC804" si="15049">C785+E785+G785+I785+K785+M785+O785+Q785+S785+U785+W785+Y785+AA785</f>
        <v>493</v>
      </c>
      <c r="AE785" s="237" t="str">
        <f>$AE$10</f>
        <v>08:00 - 08:59</v>
      </c>
      <c r="AF785" s="125">
        <f>SUMIF($A$9:$A$32,$AE785,B$784:B$807)</f>
        <v>2331</v>
      </c>
      <c r="AG785" s="176">
        <f t="shared" si="15019"/>
        <v>1004</v>
      </c>
      <c r="AH785" s="177">
        <f t="shared" si="15019"/>
        <v>1001</v>
      </c>
      <c r="AI785" s="178">
        <f t="shared" si="15019"/>
        <v>928</v>
      </c>
      <c r="AJ785" s="238">
        <f t="shared" si="15019"/>
        <v>2282</v>
      </c>
      <c r="AK785" s="179">
        <f t="shared" si="15019"/>
        <v>1165</v>
      </c>
      <c r="AL785" s="177">
        <f t="shared" si="15019"/>
        <v>3390</v>
      </c>
      <c r="AM785" s="178">
        <f t="shared" si="15019"/>
        <v>2189</v>
      </c>
      <c r="AN785" s="238">
        <f t="shared" si="15019"/>
        <v>201</v>
      </c>
      <c r="AO785" s="179">
        <f t="shared" si="15019"/>
        <v>823</v>
      </c>
      <c r="AP785" s="177">
        <f t="shared" si="15019"/>
        <v>928</v>
      </c>
      <c r="AQ785" s="238">
        <f t="shared" si="15019"/>
        <v>3145</v>
      </c>
      <c r="AR785" s="180">
        <f t="shared" si="15019"/>
        <v>2255</v>
      </c>
      <c r="AS785" s="181">
        <f t="shared" si="15019"/>
        <v>4072</v>
      </c>
      <c r="AT785" s="238">
        <f t="shared" si="15019"/>
        <v>1832</v>
      </c>
      <c r="AU785" s="179">
        <f t="shared" si="15019"/>
        <v>1935</v>
      </c>
      <c r="AV785" s="177">
        <f t="shared" si="15019"/>
        <v>2216</v>
      </c>
      <c r="AW785" s="178">
        <f t="shared" si="15020"/>
        <v>1622</v>
      </c>
      <c r="AX785" s="238">
        <f t="shared" si="15020"/>
        <v>262</v>
      </c>
      <c r="AY785" s="179">
        <f t="shared" si="15020"/>
        <v>1205</v>
      </c>
      <c r="AZ785" s="177">
        <f t="shared" si="15020"/>
        <v>820</v>
      </c>
      <c r="BA785" s="178">
        <f t="shared" si="15020"/>
        <v>2624</v>
      </c>
      <c r="BB785" s="238">
        <f t="shared" si="15020"/>
        <v>1475</v>
      </c>
      <c r="BC785" s="179">
        <f t="shared" si="15020"/>
        <v>1581</v>
      </c>
      <c r="BD785" s="177">
        <f t="shared" si="15020"/>
        <v>3242</v>
      </c>
      <c r="BE785" s="238">
        <f t="shared" si="15020"/>
        <v>2246</v>
      </c>
      <c r="BF785" s="158">
        <f>SUM(AF785,AH785,AJ785,AL785,AN785,AP785,AR785,AT785,AV785,AX785,AZ785,BB785,BD785)</f>
        <v>22235</v>
      </c>
      <c r="BG785" s="159">
        <f>SUM(AG785,AI785,AK785,AM785,AO785,AQ785,AS785,AU785,AW785,AY785,BA785,BC785,BE785)</f>
        <v>24539</v>
      </c>
      <c r="BI785" s="136" t="s">
        <v>17</v>
      </c>
      <c r="BJ785" s="128">
        <f>B785/B808</f>
        <v>1.1519024970273484E-2</v>
      </c>
      <c r="BK785" s="129">
        <f t="shared" ref="BK785" si="15050">C785/C808</f>
        <v>0</v>
      </c>
      <c r="BL785" s="130">
        <f t="shared" ref="BL785" si="15051">D785/D808</f>
        <v>1.7996000888691403E-2</v>
      </c>
      <c r="BM785" s="131">
        <f t="shared" ref="BM785" si="15052">E785/E808</f>
        <v>3.9237228282194147E-4</v>
      </c>
      <c r="BN785" s="128">
        <f t="shared" ref="BN785" si="15053">F785/F808</f>
        <v>2.2334485509173094E-2</v>
      </c>
      <c r="BO785" s="129">
        <f t="shared" ref="BO785" si="15054">G785/G808</f>
        <v>2.5255714105316328E-4</v>
      </c>
      <c r="BP785" s="130">
        <f t="shared" ref="BP785" si="15055">H785/H808</f>
        <v>1.1163557353712444E-2</v>
      </c>
      <c r="BQ785" s="131">
        <f t="shared" ref="BQ785" si="15056">I785/I808</f>
        <v>1.1265067027148811E-3</v>
      </c>
      <c r="BR785" s="128">
        <f t="shared" ref="BR785" si="15057">J785/J808</f>
        <v>6.5093572009764032E-4</v>
      </c>
      <c r="BS785" s="129">
        <f t="shared" ref="BS785" si="15058">K785/K808</f>
        <v>3.8832158780382569E-3</v>
      </c>
      <c r="BT785" s="130">
        <f t="shared" ref="BT785" si="15059">L785/L808</f>
        <v>2.6384136537906584E-3</v>
      </c>
      <c r="BU785" s="128">
        <f t="shared" ref="BU785" si="15060">M785/M808</f>
        <v>3.7233820022591307E-3</v>
      </c>
      <c r="BV785" s="132">
        <f t="shared" ref="BV785" si="15061">N785/N808</f>
        <v>5.5075845974329055E-3</v>
      </c>
      <c r="BW785" s="133">
        <f t="shared" ref="BW785" si="15062">O785/O808</f>
        <v>3.2920849871585335E-3</v>
      </c>
      <c r="BX785" s="128">
        <f t="shared" ref="BX785" si="15063">P785/P808</f>
        <v>3.3203042911780778E-3</v>
      </c>
      <c r="BY785" s="129">
        <f t="shared" ref="BY785" si="15064">Q785/Q808</f>
        <v>3.0057108506161708E-3</v>
      </c>
      <c r="BZ785" s="130">
        <f t="shared" ref="BZ785" si="15065">R785/R808</f>
        <v>1.1363205939168971E-3</v>
      </c>
      <c r="CA785" s="131">
        <f t="shared" ref="CA785" si="15066">S785/S808</f>
        <v>2.9575702422932545E-3</v>
      </c>
      <c r="CB785" s="128">
        <f t="shared" ref="CB785" si="15067">T785/T808</f>
        <v>1.2655024044545685E-4</v>
      </c>
      <c r="CC785" s="129">
        <f t="shared" ref="CC785" si="15068">U785/U808</f>
        <v>3.3019444784150665E-3</v>
      </c>
      <c r="CD785" s="130">
        <f t="shared" ref="CD785" si="15069">V785/V808</f>
        <v>6.4752037784718524E-4</v>
      </c>
      <c r="CE785" s="131">
        <f t="shared" ref="CE785" si="15070">W785/W808</f>
        <v>0</v>
      </c>
      <c r="CF785" s="128">
        <f t="shared" ref="CF785" si="15071">X785/X808</f>
        <v>1.7913121361397223E-4</v>
      </c>
      <c r="CG785" s="129">
        <f t="shared" ref="CG785" si="15072">Y785/Y808</f>
        <v>0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6.1630230801101608E-3</v>
      </c>
      <c r="CK785" s="135">
        <f t="shared" ref="CK785" si="15076">AC785/AC808</f>
        <v>1.5061345195033727E-3</v>
      </c>
    </row>
    <row r="786" spans="1:89" ht="13.5" thickBot="1" x14ac:dyDescent="0.25">
      <c r="A786" s="145" t="s">
        <v>18</v>
      </c>
      <c r="B786" s="182">
        <v>1470</v>
      </c>
      <c r="C786" s="183">
        <v>302</v>
      </c>
      <c r="D786" s="184">
        <v>880</v>
      </c>
      <c r="E786" s="185">
        <v>255</v>
      </c>
      <c r="F786" s="182">
        <v>2230</v>
      </c>
      <c r="G786" s="186">
        <v>495</v>
      </c>
      <c r="H786" s="184">
        <v>2006</v>
      </c>
      <c r="I786" s="185">
        <v>892</v>
      </c>
      <c r="J786" s="182">
        <v>71</v>
      </c>
      <c r="K786" s="186">
        <v>258</v>
      </c>
      <c r="L786" s="184">
        <v>634</v>
      </c>
      <c r="M786" s="182">
        <v>960</v>
      </c>
      <c r="N786" s="187">
        <v>1726</v>
      </c>
      <c r="O786" s="188">
        <v>2084</v>
      </c>
      <c r="P786" s="182">
        <v>872</v>
      </c>
      <c r="Q786" s="186">
        <v>965</v>
      </c>
      <c r="R786" s="184">
        <v>1048</v>
      </c>
      <c r="S786" s="185">
        <v>1046</v>
      </c>
      <c r="T786" s="182">
        <v>154</v>
      </c>
      <c r="U786" s="186">
        <v>421</v>
      </c>
      <c r="V786" s="184">
        <v>710</v>
      </c>
      <c r="W786" s="185">
        <v>1301</v>
      </c>
      <c r="X786" s="182">
        <v>873</v>
      </c>
      <c r="Y786" s="186">
        <v>732</v>
      </c>
      <c r="Z786" s="184">
        <v>1843</v>
      </c>
      <c r="AA786" s="182">
        <v>1211</v>
      </c>
      <c r="AB786" s="156">
        <f t="shared" si="15048"/>
        <v>14517</v>
      </c>
      <c r="AC786" s="157">
        <f t="shared" si="15049"/>
        <v>10922</v>
      </c>
      <c r="AE786" s="235">
        <f>$AE$11</f>
        <v>0</v>
      </c>
      <c r="AF786" s="125">
        <f>SUMIF($A$9:$A$32,$AE786,B$784:B$807)</f>
        <v>0</v>
      </c>
      <c r="AG786" s="183">
        <f t="shared" si="15019"/>
        <v>0</v>
      </c>
      <c r="AH786" s="184">
        <f t="shared" si="15019"/>
        <v>0</v>
      </c>
      <c r="AI786" s="185">
        <f t="shared" si="15019"/>
        <v>0</v>
      </c>
      <c r="AJ786" s="182">
        <f t="shared" si="15019"/>
        <v>0</v>
      </c>
      <c r="AK786" s="186">
        <f t="shared" si="15019"/>
        <v>0</v>
      </c>
      <c r="AL786" s="184">
        <f t="shared" si="15019"/>
        <v>0</v>
      </c>
      <c r="AM786" s="185">
        <f t="shared" si="15019"/>
        <v>0</v>
      </c>
      <c r="AN786" s="182">
        <f t="shared" si="15019"/>
        <v>0</v>
      </c>
      <c r="AO786" s="186">
        <f t="shared" si="15019"/>
        <v>0</v>
      </c>
      <c r="AP786" s="184">
        <f t="shared" si="15019"/>
        <v>0</v>
      </c>
      <c r="AQ786" s="182">
        <f t="shared" si="15019"/>
        <v>0</v>
      </c>
      <c r="AR786" s="187">
        <f t="shared" si="15019"/>
        <v>0</v>
      </c>
      <c r="AS786" s="188">
        <f t="shared" si="15019"/>
        <v>0</v>
      </c>
      <c r="AT786" s="182">
        <f t="shared" si="15019"/>
        <v>0</v>
      </c>
      <c r="AU786" s="186">
        <f t="shared" si="15019"/>
        <v>0</v>
      </c>
      <c r="AV786" s="184">
        <f t="shared" si="15019"/>
        <v>0</v>
      </c>
      <c r="AW786" s="185">
        <f t="shared" si="15020"/>
        <v>0</v>
      </c>
      <c r="AX786" s="182">
        <f t="shared" si="15020"/>
        <v>0</v>
      </c>
      <c r="AY786" s="186">
        <f t="shared" si="15020"/>
        <v>0</v>
      </c>
      <c r="AZ786" s="184">
        <f t="shared" si="15020"/>
        <v>0</v>
      </c>
      <c r="BA786" s="185">
        <f t="shared" si="15020"/>
        <v>0</v>
      </c>
      <c r="BB786" s="182">
        <f t="shared" si="15020"/>
        <v>0</v>
      </c>
      <c r="BC786" s="186">
        <f t="shared" si="15020"/>
        <v>0</v>
      </c>
      <c r="BD786" s="184">
        <f t="shared" si="15020"/>
        <v>0</v>
      </c>
      <c r="BE786" s="182">
        <f t="shared" si="15020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5.4622473246135554E-2</v>
      </c>
      <c r="BK786" s="129">
        <f t="shared" ref="BK786" si="15077">C786/C808</f>
        <v>1.09127701091277E-2</v>
      </c>
      <c r="BL786" s="130">
        <f t="shared" ref="BL786" si="15078">D786/D808</f>
        <v>6.5170702806783679E-2</v>
      </c>
      <c r="BM786" s="131">
        <f t="shared" ref="BM786" si="15079">E786/E808</f>
        <v>2.0010986423919016E-2</v>
      </c>
      <c r="BN786" s="128">
        <f t="shared" ref="BN786" si="15080">F786/F808</f>
        <v>8.4703916131727883E-2</v>
      </c>
      <c r="BO786" s="129">
        <f t="shared" ref="BO786" si="15081">G786/G808</f>
        <v>2.083596413688597E-2</v>
      </c>
      <c r="BP786" s="130">
        <f t="shared" ref="BP786" si="15082">H786/H808</f>
        <v>5.0098648884892988E-2</v>
      </c>
      <c r="BQ786" s="131">
        <f t="shared" ref="BQ786" si="15083">I786/I808</f>
        <v>2.0096879576433479E-2</v>
      </c>
      <c r="BR786" s="128">
        <f t="shared" ref="BR786" si="15084">J786/J808</f>
        <v>1.1554109031733116E-2</v>
      </c>
      <c r="BS786" s="129">
        <f t="shared" ref="BS786" si="15085">K786/K808</f>
        <v>3.7106285056810011E-2</v>
      </c>
      <c r="BT786" s="130">
        <f t="shared" ref="BT786" si="15086">L786/L808</f>
        <v>2.6136785257863709E-2</v>
      </c>
      <c r="BU786" s="128">
        <f t="shared" ref="BU786" si="15087">M786/M808</f>
        <v>4.0162322720997366E-2</v>
      </c>
      <c r="BV786" s="132">
        <f t="shared" ref="BV786" si="15088">N786/N808</f>
        <v>4.0280046674445742E-2</v>
      </c>
      <c r="BW786" s="133">
        <f t="shared" ref="BW786" si="15089">O786/O808</f>
        <v>4.8657483072612653E-2</v>
      </c>
      <c r="BX786" s="128">
        <f t="shared" ref="BX786" si="15090">P786/P808</f>
        <v>3.6649434707687133E-2</v>
      </c>
      <c r="BY786" s="129">
        <f t="shared" ref="BY786" si="15091">Q786/Q808</f>
        <v>4.1435871012065785E-2</v>
      </c>
      <c r="BZ786" s="130">
        <f t="shared" ref="BZ786" si="15092">R786/R808</f>
        <v>3.9695466080830272E-2</v>
      </c>
      <c r="CA786" s="131">
        <f t="shared" ref="CA786" si="15093">S786/S808</f>
        <v>3.9661775300496721E-2</v>
      </c>
      <c r="CB786" s="128">
        <f t="shared" ref="CB786" si="15094">T786/T808</f>
        <v>1.9488737028600354E-2</v>
      </c>
      <c r="CC786" s="129">
        <f t="shared" ref="CC786" si="15095">U786/U808</f>
        <v>5.1485875015286779E-2</v>
      </c>
      <c r="CD786" s="130">
        <f t="shared" ref="CD786" si="15096">V786/V808</f>
        <v>2.7043498133617734E-2</v>
      </c>
      <c r="CE786" s="131">
        <f t="shared" ref="CE786" si="15097">W786/W808</f>
        <v>4.48883828451161E-2</v>
      </c>
      <c r="CF786" s="128">
        <f t="shared" ref="CF786" si="15098">X786/X808</f>
        <v>3.9095387371249443E-2</v>
      </c>
      <c r="CG786" s="129">
        <f t="shared" ref="CG786" si="15099">Y786/Y808</f>
        <v>5.2439286481839674E-2</v>
      </c>
      <c r="CH786" s="130">
        <f t="shared" ref="CH786" si="15100">Z786/Z808</f>
        <v>4.4374352924180772E-2</v>
      </c>
      <c r="CI786" s="128">
        <f t="shared" ref="CI786" si="15101">AA786/AA808</f>
        <v>2.7335109024423276E-2</v>
      </c>
      <c r="CJ786" s="134">
        <f t="shared" ref="CJ786" si="15102">AB786/AB808</f>
        <v>4.4225707391971923E-2</v>
      </c>
      <c r="CK786" s="135">
        <f t="shared" ref="CK786" si="15103">AC786/AC808</f>
        <v>3.3367142438165999E-2</v>
      </c>
    </row>
    <row r="787" spans="1:89" ht="14.25" thickTop="1" thickBot="1" x14ac:dyDescent="0.25">
      <c r="A787" s="136" t="s">
        <v>19</v>
      </c>
      <c r="B787" s="175">
        <v>2924</v>
      </c>
      <c r="C787" s="176">
        <v>1122</v>
      </c>
      <c r="D787" s="177">
        <v>1387</v>
      </c>
      <c r="E787" s="178">
        <v>806</v>
      </c>
      <c r="F787" s="175">
        <v>2712</v>
      </c>
      <c r="G787" s="179">
        <v>1340</v>
      </c>
      <c r="H787" s="177">
        <v>3347</v>
      </c>
      <c r="I787" s="178">
        <v>1928</v>
      </c>
      <c r="J787" s="175">
        <v>188</v>
      </c>
      <c r="K787" s="179">
        <v>667</v>
      </c>
      <c r="L787" s="177">
        <v>1196</v>
      </c>
      <c r="M787" s="175">
        <v>2226</v>
      </c>
      <c r="N787" s="180">
        <v>2978</v>
      </c>
      <c r="O787" s="181">
        <v>3557</v>
      </c>
      <c r="P787" s="175">
        <v>1831</v>
      </c>
      <c r="Q787" s="179">
        <v>1835</v>
      </c>
      <c r="R787" s="177">
        <v>2088</v>
      </c>
      <c r="S787" s="178">
        <v>1717</v>
      </c>
      <c r="T787" s="175">
        <v>336</v>
      </c>
      <c r="U787" s="179">
        <v>1035</v>
      </c>
      <c r="V787" s="177">
        <v>1244</v>
      </c>
      <c r="W787" s="178">
        <v>2472</v>
      </c>
      <c r="X787" s="175">
        <v>1690</v>
      </c>
      <c r="Y787" s="179">
        <v>1402</v>
      </c>
      <c r="Z787" s="177">
        <v>3053</v>
      </c>
      <c r="AA787" s="175">
        <v>2286</v>
      </c>
      <c r="AB787" s="156">
        <f t="shared" si="15048"/>
        <v>24974</v>
      </c>
      <c r="AC787" s="157">
        <f t="shared" si="15049"/>
        <v>22393</v>
      </c>
      <c r="AE787" s="229" t="s">
        <v>13</v>
      </c>
      <c r="AF787" s="20">
        <f t="shared" ref="AF787:BG787" si="15104">SUM(AF784:AF786)</f>
        <v>5751</v>
      </c>
      <c r="AG787" s="21">
        <f t="shared" si="15104"/>
        <v>2190</v>
      </c>
      <c r="AH787" s="20">
        <f t="shared" si="15104"/>
        <v>2370</v>
      </c>
      <c r="AI787" s="21">
        <f t="shared" si="15104"/>
        <v>1939</v>
      </c>
      <c r="AJ787" s="20">
        <f t="shared" si="15104"/>
        <v>5414</v>
      </c>
      <c r="AK787" s="21">
        <f t="shared" si="15104"/>
        <v>2623</v>
      </c>
      <c r="AL787" s="20">
        <f t="shared" si="15104"/>
        <v>7442</v>
      </c>
      <c r="AM787" s="21">
        <f t="shared" si="15104"/>
        <v>4743</v>
      </c>
      <c r="AN787" s="20">
        <f t="shared" si="15104"/>
        <v>467</v>
      </c>
      <c r="AO787" s="21">
        <f t="shared" si="15104"/>
        <v>1977</v>
      </c>
      <c r="AP787" s="20">
        <f t="shared" si="15104"/>
        <v>2207</v>
      </c>
      <c r="AQ787" s="21">
        <f t="shared" si="15104"/>
        <v>6740</v>
      </c>
      <c r="AR787" s="20">
        <f t="shared" si="15104"/>
        <v>5342</v>
      </c>
      <c r="AS787" s="21">
        <f t="shared" si="15104"/>
        <v>8667</v>
      </c>
      <c r="AT787" s="20">
        <f t="shared" si="15104"/>
        <v>4303</v>
      </c>
      <c r="AU787" s="21">
        <f t="shared" si="15104"/>
        <v>4142</v>
      </c>
      <c r="AV787" s="20">
        <f t="shared" si="15104"/>
        <v>4910</v>
      </c>
      <c r="AW787" s="21">
        <f t="shared" si="15104"/>
        <v>3478</v>
      </c>
      <c r="AX787" s="20">
        <f t="shared" si="15104"/>
        <v>658</v>
      </c>
      <c r="AY787" s="21">
        <f t="shared" si="15104"/>
        <v>2709</v>
      </c>
      <c r="AZ787" s="20">
        <f t="shared" si="15104"/>
        <v>1937</v>
      </c>
      <c r="BA787" s="21">
        <f t="shared" si="15104"/>
        <v>5855</v>
      </c>
      <c r="BB787" s="20">
        <f t="shared" si="15104"/>
        <v>3595</v>
      </c>
      <c r="BC787" s="21">
        <f t="shared" si="15104"/>
        <v>3600</v>
      </c>
      <c r="BD787" s="20">
        <f t="shared" si="15104"/>
        <v>7219</v>
      </c>
      <c r="BE787" s="21">
        <f t="shared" si="15104"/>
        <v>5048</v>
      </c>
      <c r="BF787" s="160">
        <f t="shared" si="15104"/>
        <v>51615</v>
      </c>
      <c r="BG787" s="161">
        <f t="shared" si="15104"/>
        <v>53711</v>
      </c>
      <c r="BI787" s="136" t="s">
        <v>19</v>
      </c>
      <c r="BJ787" s="128">
        <f>B787/B808</f>
        <v>0.10865041617122473</v>
      </c>
      <c r="BK787" s="129">
        <f t="shared" ref="BK787" si="15105">C787/C808</f>
        <v>4.0543470405434705E-2</v>
      </c>
      <c r="BL787" s="130">
        <f t="shared" ref="BL787" si="15106">D787/D808</f>
        <v>0.10271791453751018</v>
      </c>
      <c r="BM787" s="131">
        <f t="shared" ref="BM787" si="15107">E787/E808</f>
        <v>6.3250411990896968E-2</v>
      </c>
      <c r="BN787" s="128">
        <f t="shared" ref="BN787" si="15108">F787/F808</f>
        <v>0.10301211683822692</v>
      </c>
      <c r="BO787" s="129">
        <f t="shared" ref="BO787" si="15109">G787/G808</f>
        <v>5.64044281685398E-2</v>
      </c>
      <c r="BP787" s="130">
        <f t="shared" ref="BP787" si="15110">H787/H808</f>
        <v>8.3589320946030318E-2</v>
      </c>
      <c r="BQ787" s="131">
        <f t="shared" ref="BQ787" si="15111">I787/I808</f>
        <v>4.3438098456685816E-2</v>
      </c>
      <c r="BR787" s="128">
        <f t="shared" ref="BR787" si="15112">J787/J808</f>
        <v>3.0593978844589097E-2</v>
      </c>
      <c r="BS787" s="129">
        <f t="shared" ref="BS787" si="15113">K787/K808</f>
        <v>9.5929814468574723E-2</v>
      </c>
      <c r="BT787" s="130">
        <f t="shared" ref="BT787" si="15114">L787/L808</f>
        <v>4.9305355155212928E-2</v>
      </c>
      <c r="BU787" s="128">
        <f t="shared" ref="BU787" si="15115">M787/M808</f>
        <v>9.3126385809312637E-2</v>
      </c>
      <c r="BV787" s="132">
        <f t="shared" ref="BV787" si="15116">N787/N808</f>
        <v>6.9498249708284721E-2</v>
      </c>
      <c r="BW787" s="133">
        <f t="shared" ref="BW787" si="15117">O787/O808</f>
        <v>8.3049264534204997E-2</v>
      </c>
      <c r="BX787" s="128">
        <f t="shared" ref="BX787" si="15118">P787/P808</f>
        <v>7.6955407052494429E-2</v>
      </c>
      <c r="BY787" s="129">
        <f t="shared" ref="BY787" si="15119">Q787/Q808</f>
        <v>7.8792563012581043E-2</v>
      </c>
      <c r="BZ787" s="130">
        <f t="shared" ref="BZ787" si="15120">R787/R808</f>
        <v>7.9087913336616036E-2</v>
      </c>
      <c r="CA787" s="131">
        <f t="shared" ref="CA787" si="15121">S787/S808</f>
        <v>6.5104462897660489E-2</v>
      </c>
      <c r="CB787" s="128">
        <f t="shared" ref="CB787" si="15122">T787/T808</f>
        <v>4.2520880789673497E-2</v>
      </c>
      <c r="CC787" s="129">
        <f t="shared" ref="CC787" si="15123">U787/U808</f>
        <v>0.12657453833924423</v>
      </c>
      <c r="CD787" s="130">
        <f t="shared" ref="CD787" si="15124">V787/V808</f>
        <v>4.7383255884817552E-2</v>
      </c>
      <c r="CE787" s="131">
        <f t="shared" ref="CE787" si="15125">W787/W808</f>
        <v>8.5291377704171417E-2</v>
      </c>
      <c r="CF787" s="128">
        <f t="shared" ref="CF787" si="15126">X787/X808</f>
        <v>7.5682937751903268E-2</v>
      </c>
      <c r="CG787" s="129">
        <f t="shared" ref="CG787" si="15127">Y787/Y808</f>
        <v>0.10043699405401534</v>
      </c>
      <c r="CH787" s="130">
        <f t="shared" ref="CH787" si="15128">Z787/Z808</f>
        <v>7.3507813064310312E-2</v>
      </c>
      <c r="CI787" s="128">
        <f t="shared" ref="CI787" si="15129">AA787/AA808</f>
        <v>5.1600379215385309E-2</v>
      </c>
      <c r="CJ787" s="134">
        <f t="shared" ref="CJ787" si="15130">AB787/AB808</f>
        <v>7.6082717944968445E-2</v>
      </c>
      <c r="CK787" s="135">
        <f t="shared" ref="CK787" si="15131">AC787/AC808</f>
        <v>6.8411501613060907E-2</v>
      </c>
    </row>
    <row r="788" spans="1:89" ht="13.5" thickTop="1" x14ac:dyDescent="0.2">
      <c r="A788" s="145" t="s">
        <v>20</v>
      </c>
      <c r="B788" s="182">
        <v>3420</v>
      </c>
      <c r="C788" s="183">
        <v>1186</v>
      </c>
      <c r="D788" s="184">
        <v>1369</v>
      </c>
      <c r="E788" s="185">
        <v>1011</v>
      </c>
      <c r="F788" s="182">
        <v>3132</v>
      </c>
      <c r="G788" s="186">
        <v>1458</v>
      </c>
      <c r="H788" s="184">
        <v>4052</v>
      </c>
      <c r="I788" s="185">
        <v>2554</v>
      </c>
      <c r="J788" s="182">
        <v>266</v>
      </c>
      <c r="K788" s="186">
        <v>1154</v>
      </c>
      <c r="L788" s="184">
        <v>1279</v>
      </c>
      <c r="M788" s="182">
        <v>3595</v>
      </c>
      <c r="N788" s="187">
        <v>3087</v>
      </c>
      <c r="O788" s="188">
        <v>4595</v>
      </c>
      <c r="P788" s="182">
        <v>2471</v>
      </c>
      <c r="Q788" s="186">
        <v>2207</v>
      </c>
      <c r="R788" s="184">
        <v>2694</v>
      </c>
      <c r="S788" s="185">
        <v>1856</v>
      </c>
      <c r="T788" s="182">
        <v>396</v>
      </c>
      <c r="U788" s="186">
        <v>1504</v>
      </c>
      <c r="V788" s="184">
        <v>1117</v>
      </c>
      <c r="W788" s="185">
        <v>3231</v>
      </c>
      <c r="X788" s="182">
        <v>2120</v>
      </c>
      <c r="Y788" s="186">
        <v>2019</v>
      </c>
      <c r="Z788" s="184">
        <v>3977</v>
      </c>
      <c r="AA788" s="182">
        <v>2802</v>
      </c>
      <c r="AB788" s="156">
        <f t="shared" si="15048"/>
        <v>29380</v>
      </c>
      <c r="AC788" s="157">
        <f t="shared" si="15049"/>
        <v>29172</v>
      </c>
      <c r="BI788" s="145" t="s">
        <v>20</v>
      </c>
      <c r="BJ788" s="128">
        <f>B788/B808</f>
        <v>0.12708085612366229</v>
      </c>
      <c r="BK788" s="129">
        <f t="shared" ref="BK788" si="15132">C788/C808</f>
        <v>4.2856110428561106E-2</v>
      </c>
      <c r="BL788" s="130">
        <f t="shared" ref="BL788" si="15133">D788/D808</f>
        <v>0.10138487743464415</v>
      </c>
      <c r="BM788" s="131">
        <f t="shared" ref="BM788" si="15134">E788/E808</f>
        <v>7.9337675586596559E-2</v>
      </c>
      <c r="BN788" s="128">
        <f t="shared" ref="BN788" si="15135">F788/F808</f>
        <v>0.11896532077335055</v>
      </c>
      <c r="BO788" s="129">
        <f t="shared" ref="BO788" si="15136">G788/G808</f>
        <v>6.1371385275918677E-2</v>
      </c>
      <c r="BP788" s="130">
        <f t="shared" ref="BP788" si="15137">H788/H808</f>
        <v>0.10119627381933519</v>
      </c>
      <c r="BQ788" s="131">
        <f t="shared" ref="BQ788" si="15138">I788/I808</f>
        <v>5.7541962374676132E-2</v>
      </c>
      <c r="BR788" s="128">
        <f t="shared" ref="BR788" si="15139">J788/J808</f>
        <v>4.3287225386493086E-2</v>
      </c>
      <c r="BS788" s="129">
        <f t="shared" ref="BS788" si="15140">K788/K808</f>
        <v>0.16597152308356106</v>
      </c>
      <c r="BT788" s="130">
        <f t="shared" ref="BT788" si="15141">L788/L808</f>
        <v>5.272704786247269E-2</v>
      </c>
      <c r="BU788" s="128">
        <f t="shared" ref="BU788" si="15142">M788/M808</f>
        <v>0.15039953143956825</v>
      </c>
      <c r="BV788" s="132">
        <f t="shared" ref="BV788" si="15143">N788/N808</f>
        <v>7.2042007001166863E-2</v>
      </c>
      <c r="BW788" s="133">
        <f t="shared" ref="BW788" si="15144">O788/O808</f>
        <v>0.10728461358860612</v>
      </c>
      <c r="BX788" s="128">
        <f t="shared" ref="BX788" si="15145">P788/P808</f>
        <v>0.10385407472786114</v>
      </c>
      <c r="BY788" s="129">
        <f t="shared" ref="BY788" si="15146">Q788/Q808</f>
        <v>9.4765769247284123E-2</v>
      </c>
      <c r="BZ788" s="130">
        <f t="shared" ref="BZ788" si="15147">R788/R808</f>
        <v>0.10204158933373736</v>
      </c>
      <c r="CA788" s="131">
        <f t="shared" ref="CA788" si="15148">S788/S808</f>
        <v>7.0375004739695907E-2</v>
      </c>
      <c r="CB788" s="128">
        <f t="shared" ref="CB788" si="15149">T788/T808</f>
        <v>5.011389521640091E-2</v>
      </c>
      <c r="CC788" s="129">
        <f t="shared" ref="CC788" si="15150">U788/U808</f>
        <v>0.18393053687171335</v>
      </c>
      <c r="CD788" s="130">
        <f t="shared" ref="CD788" si="15151">V788/V808</f>
        <v>4.2545897767959168E-2</v>
      </c>
      <c r="CE788" s="131">
        <f t="shared" ref="CE788" si="15152">W788/W808</f>
        <v>0.11147914294586482</v>
      </c>
      <c r="CF788" s="128">
        <f t="shared" ref="CF788" si="15153">X788/X808</f>
        <v>9.4939543215405278E-2</v>
      </c>
      <c r="CG788" s="129">
        <f t="shared" ref="CG788" si="15154">Y788/Y808</f>
        <v>0.14463786804212336</v>
      </c>
      <c r="CH788" s="130">
        <f t="shared" ref="CH788" si="15155">Z788/Z808</f>
        <v>9.5755182625863772E-2</v>
      </c>
      <c r="CI788" s="128">
        <f t="shared" ref="CI788" si="15156">AA788/AA808</f>
        <v>6.324770890704709E-2</v>
      </c>
      <c r="CJ788" s="134">
        <f t="shared" ref="CJ788" si="15157">AB788/AB808</f>
        <v>8.9505495844605293E-2</v>
      </c>
      <c r="CK788" s="135">
        <f t="shared" ref="CK788" si="15158">AC788/AC808</f>
        <v>8.9121615016130612E-2</v>
      </c>
    </row>
    <row r="789" spans="1:89" ht="13.5" thickBot="1" x14ac:dyDescent="0.25">
      <c r="A789" s="136" t="s">
        <v>21</v>
      </c>
      <c r="B789" s="175">
        <v>2331</v>
      </c>
      <c r="C789" s="176">
        <v>1004</v>
      </c>
      <c r="D789" s="177">
        <v>1001</v>
      </c>
      <c r="E789" s="178">
        <v>928</v>
      </c>
      <c r="F789" s="175">
        <v>2282</v>
      </c>
      <c r="G789" s="179">
        <v>1165</v>
      </c>
      <c r="H789" s="177">
        <v>3390</v>
      </c>
      <c r="I789" s="178">
        <v>2189</v>
      </c>
      <c r="J789" s="175">
        <v>201</v>
      </c>
      <c r="K789" s="179">
        <v>823</v>
      </c>
      <c r="L789" s="177">
        <v>928</v>
      </c>
      <c r="M789" s="175">
        <v>3145</v>
      </c>
      <c r="N789" s="180">
        <v>2255</v>
      </c>
      <c r="O789" s="181">
        <v>4072</v>
      </c>
      <c r="P789" s="175">
        <v>1832</v>
      </c>
      <c r="Q789" s="179">
        <v>1935</v>
      </c>
      <c r="R789" s="177">
        <v>2216</v>
      </c>
      <c r="S789" s="178">
        <v>1622</v>
      </c>
      <c r="T789" s="175">
        <v>262</v>
      </c>
      <c r="U789" s="179">
        <v>1205</v>
      </c>
      <c r="V789" s="177">
        <v>820</v>
      </c>
      <c r="W789" s="178">
        <v>2624</v>
      </c>
      <c r="X789" s="175">
        <v>1475</v>
      </c>
      <c r="Y789" s="179">
        <v>1581</v>
      </c>
      <c r="Z789" s="177">
        <v>3242</v>
      </c>
      <c r="AA789" s="175">
        <v>2246</v>
      </c>
      <c r="AB789" s="156">
        <f t="shared" si="15048"/>
        <v>22235</v>
      </c>
      <c r="AC789" s="157">
        <f t="shared" si="15049"/>
        <v>24539</v>
      </c>
      <c r="AE789" s="232" t="s">
        <v>85</v>
      </c>
      <c r="BI789" s="136" t="s">
        <v>21</v>
      </c>
      <c r="BJ789" s="128">
        <f>B789/B808</f>
        <v>8.6615636147443525E-2</v>
      </c>
      <c r="BK789" s="129">
        <f t="shared" ref="BK789" si="15159">C789/C808</f>
        <v>3.6279540362795404E-2</v>
      </c>
      <c r="BL789" s="130">
        <f t="shared" ref="BL789" si="15160">D789/D808</f>
        <v>7.4131674442716428E-2</v>
      </c>
      <c r="BM789" s="131">
        <f t="shared" ref="BM789" si="15161">E789/E808</f>
        <v>7.2824295691752333E-2</v>
      </c>
      <c r="BN789" s="128">
        <f t="shared" ref="BN789" si="15162">F789/F808</f>
        <v>8.6679074714171758E-2</v>
      </c>
      <c r="BO789" s="129">
        <f t="shared" ref="BO789" si="15163">G789/G808</f>
        <v>4.9038178221155873E-2</v>
      </c>
      <c r="BP789" s="130">
        <f t="shared" ref="BP789" si="15164">H789/H808</f>
        <v>8.4663220199295716E-2</v>
      </c>
      <c r="BQ789" s="131">
        <f t="shared" ref="BQ789" si="15165">I789/I808</f>
        <v>4.9318463444857498E-2</v>
      </c>
      <c r="BR789" s="128">
        <f t="shared" ref="BR789" si="15166">J789/J808</f>
        <v>3.2709519934906429E-2</v>
      </c>
      <c r="BS789" s="129">
        <f t="shared" ref="BS789" si="15167">K789/K808</f>
        <v>0.11836617287501798</v>
      </c>
      <c r="BT789" s="130">
        <f t="shared" ref="BT789" si="15168">L789/L808</f>
        <v>3.8256997979964548E-2</v>
      </c>
      <c r="BU789" s="128">
        <f t="shared" ref="BU789" si="15169">M789/M808</f>
        <v>0.13157344266410073</v>
      </c>
      <c r="BV789" s="132">
        <f t="shared" ref="BV789" si="15170">N789/N808</f>
        <v>5.262543757292882E-2</v>
      </c>
      <c r="BW789" s="133">
        <f t="shared" ref="BW789" si="15171">O789/O808</f>
        <v>9.5073546579500345E-2</v>
      </c>
      <c r="BX789" s="128">
        <f t="shared" ref="BX789" si="15172">P789/P808</f>
        <v>7.6997436220737195E-2</v>
      </c>
      <c r="BY789" s="129">
        <f t="shared" ref="BY789" si="15173">Q789/Q808</f>
        <v>8.308643565631843E-2</v>
      </c>
      <c r="BZ789" s="130">
        <f t="shared" ref="BZ789" si="15174">R789/R808</f>
        <v>8.3936214537328135E-2</v>
      </c>
      <c r="CA789" s="131">
        <f t="shared" ref="CA789" si="15175">S789/S808</f>
        <v>6.1502294012816136E-2</v>
      </c>
      <c r="CB789" s="128">
        <f t="shared" ref="CB789" si="15176">T789/T808</f>
        <v>3.3156162996709697E-2</v>
      </c>
      <c r="CC789" s="129">
        <f t="shared" ref="CC789" si="15177">U789/U808</f>
        <v>0.14736455912926502</v>
      </c>
      <c r="CD789" s="130">
        <f t="shared" ref="CD789" si="15178">V789/V808</f>
        <v>3.1233335872628932E-2</v>
      </c>
      <c r="CE789" s="131">
        <f t="shared" ref="CE789" si="15179">W789/W808</f>
        <v>9.0535831349411719E-2</v>
      </c>
      <c r="CF789" s="128">
        <f t="shared" ref="CF789" si="15180">X789/X808</f>
        <v>6.6054635020152255E-2</v>
      </c>
      <c r="CG789" s="129">
        <f t="shared" ref="CG789" si="15181">Y789/Y808</f>
        <v>0.11326026219643241</v>
      </c>
      <c r="CH789" s="130">
        <f t="shared" ref="CH789" si="15182">Z789/Z808</f>
        <v>7.8058411383718967E-2</v>
      </c>
      <c r="CI789" s="128">
        <f t="shared" ref="CI789" si="15183">AA789/AA808</f>
        <v>5.0697485440837887E-2</v>
      </c>
      <c r="CJ789" s="134">
        <f t="shared" ref="CJ789" si="15184">AB789/AB808</f>
        <v>6.7738417294240946E-2</v>
      </c>
      <c r="CK789" s="135">
        <f t="shared" ref="CK789" si="15185">AC789/AC808</f>
        <v>7.4967616580310883E-2</v>
      </c>
    </row>
    <row r="790" spans="1:89" ht="14.25" thickTop="1" thickBot="1" x14ac:dyDescent="0.25">
      <c r="A790" s="145" t="s">
        <v>22</v>
      </c>
      <c r="B790" s="182">
        <v>1681</v>
      </c>
      <c r="C790" s="183">
        <v>998</v>
      </c>
      <c r="D790" s="184">
        <v>768</v>
      </c>
      <c r="E790" s="185">
        <v>611</v>
      </c>
      <c r="F790" s="182">
        <v>1793</v>
      </c>
      <c r="G790" s="186">
        <v>803</v>
      </c>
      <c r="H790" s="184">
        <v>2486</v>
      </c>
      <c r="I790" s="185">
        <v>1885</v>
      </c>
      <c r="J790" s="182">
        <v>227</v>
      </c>
      <c r="K790" s="186">
        <v>733</v>
      </c>
      <c r="L790" s="184">
        <v>820</v>
      </c>
      <c r="M790" s="182">
        <v>2104</v>
      </c>
      <c r="N790" s="187">
        <v>1880</v>
      </c>
      <c r="O790" s="188">
        <v>2953</v>
      </c>
      <c r="P790" s="182">
        <v>1250</v>
      </c>
      <c r="Q790" s="186">
        <v>1292</v>
      </c>
      <c r="R790" s="184">
        <v>1773</v>
      </c>
      <c r="S790" s="185">
        <v>1238</v>
      </c>
      <c r="T790" s="182">
        <v>239</v>
      </c>
      <c r="U790" s="186">
        <v>530</v>
      </c>
      <c r="V790" s="184">
        <v>774</v>
      </c>
      <c r="W790" s="185">
        <v>2097</v>
      </c>
      <c r="X790" s="182">
        <v>1081</v>
      </c>
      <c r="Y790" s="186">
        <v>922</v>
      </c>
      <c r="Z790" s="184">
        <v>2502</v>
      </c>
      <c r="AA790" s="182">
        <v>2255</v>
      </c>
      <c r="AB790" s="156">
        <f t="shared" si="15048"/>
        <v>17274</v>
      </c>
      <c r="AC790" s="157">
        <f t="shared" si="15049"/>
        <v>18421</v>
      </c>
      <c r="AE790" s="299" t="s">
        <v>0</v>
      </c>
      <c r="AF790" s="301" t="s">
        <v>1</v>
      </c>
      <c r="AG790" s="302"/>
      <c r="AH790" s="301" t="s">
        <v>2</v>
      </c>
      <c r="AI790" s="302"/>
      <c r="AJ790" s="301" t="s">
        <v>3</v>
      </c>
      <c r="AK790" s="302"/>
      <c r="AL790" s="301" t="s">
        <v>4</v>
      </c>
      <c r="AM790" s="302"/>
      <c r="AN790" s="301" t="s">
        <v>5</v>
      </c>
      <c r="AO790" s="302"/>
      <c r="AP790" s="301" t="s">
        <v>6</v>
      </c>
      <c r="AQ790" s="302"/>
      <c r="AR790" s="301" t="s">
        <v>7</v>
      </c>
      <c r="AS790" s="302"/>
      <c r="AT790" s="301" t="s">
        <v>8</v>
      </c>
      <c r="AU790" s="302"/>
      <c r="AV790" s="301" t="s">
        <v>9</v>
      </c>
      <c r="AW790" s="302"/>
      <c r="AX790" s="301" t="s">
        <v>10</v>
      </c>
      <c r="AY790" s="302"/>
      <c r="AZ790" s="301" t="s">
        <v>11</v>
      </c>
      <c r="BA790" s="302"/>
      <c r="BB790" s="301" t="s">
        <v>12</v>
      </c>
      <c r="BC790" s="302"/>
      <c r="BD790" s="304" t="s">
        <v>40</v>
      </c>
      <c r="BE790" s="305"/>
      <c r="BF790" s="306" t="s">
        <v>41</v>
      </c>
      <c r="BG790" s="307"/>
      <c r="BI790" s="145" t="s">
        <v>22</v>
      </c>
      <c r="BJ790" s="128">
        <f>B790/B808</f>
        <v>6.24628418549346E-2</v>
      </c>
      <c r="BK790" s="129">
        <f t="shared" ref="BK790" si="15186">C790/C808</f>
        <v>3.6062730360627307E-2</v>
      </c>
      <c r="BL790" s="130">
        <f t="shared" ref="BL790" si="15187">D790/D808</f>
        <v>5.6876249722283938E-2</v>
      </c>
      <c r="BM790" s="131">
        <f t="shared" ref="BM790" si="15188">E790/E808</f>
        <v>4.7947892960841246E-2</v>
      </c>
      <c r="BN790" s="128">
        <f t="shared" ref="BN790" si="15189">F790/F808</f>
        <v>6.8104987275420664E-2</v>
      </c>
      <c r="BO790" s="129">
        <f t="shared" ref="BO790" si="15190">G790/G808</f>
        <v>3.3800564044281688E-2</v>
      </c>
      <c r="BP790" s="130">
        <f t="shared" ref="BP790" si="15191">H790/H808</f>
        <v>6.2086361479483529E-2</v>
      </c>
      <c r="BQ790" s="131">
        <f t="shared" ref="BQ790" si="15192">I790/I808</f>
        <v>4.2469302692351017E-2</v>
      </c>
      <c r="BR790" s="128">
        <f t="shared" ref="BR790" si="15193">J790/J808</f>
        <v>3.6940602115541094E-2</v>
      </c>
      <c r="BS790" s="129">
        <f t="shared" ref="BS790" si="15194">K790/K808</f>
        <v>0.10542211994822379</v>
      </c>
      <c r="BT790" s="130">
        <f t="shared" ref="BT790" si="15195">L790/L808</f>
        <v>3.3804674939192814E-2</v>
      </c>
      <c r="BU790" s="128">
        <f t="shared" ref="BU790" si="15196">M790/M808</f>
        <v>8.8022423963519225E-2</v>
      </c>
      <c r="BV790" s="132">
        <f t="shared" ref="BV790" si="15197">N790/N808</f>
        <v>4.3873978996499419E-2</v>
      </c>
      <c r="BW790" s="133">
        <f t="shared" ref="BW790" si="15198">O790/O808</f>
        <v>6.8946999766518802E-2</v>
      </c>
      <c r="BX790" s="128">
        <f t="shared" ref="BX790" si="15199">P790/P808</f>
        <v>5.2536460303450598E-2</v>
      </c>
      <c r="BY790" s="129">
        <f t="shared" ref="BY790" si="15200">Q790/Q808</f>
        <v>5.5476834557087039E-2</v>
      </c>
      <c r="BZ790" s="130">
        <f t="shared" ref="BZ790" si="15201">R790/R808</f>
        <v>6.7156547100488614E-2</v>
      </c>
      <c r="CA790" s="131">
        <f t="shared" ref="CA790" si="15202">S790/S808</f>
        <v>4.6941948204603193E-2</v>
      </c>
      <c r="CB790" s="128">
        <f t="shared" ref="CB790" si="15203">T790/T808</f>
        <v>3.0245507466464185E-2</v>
      </c>
      <c r="CC790" s="129">
        <f t="shared" ref="CC790" si="15204">U790/U808</f>
        <v>6.4815947168888347E-2</v>
      </c>
      <c r="CD790" s="130">
        <f t="shared" ref="CD790" si="15205">V790/V808</f>
        <v>2.948122190904243E-2</v>
      </c>
      <c r="CE790" s="131">
        <f t="shared" ref="CE790" si="15206">W790/W808</f>
        <v>7.2352758513611434E-2</v>
      </c>
      <c r="CF790" s="128">
        <f t="shared" ref="CF790" si="15207">X790/X808</f>
        <v>4.8410210479176E-2</v>
      </c>
      <c r="CG790" s="129">
        <f t="shared" ref="CG790" si="15208">Y790/Y808</f>
        <v>6.6050576688874554E-2</v>
      </c>
      <c r="CH790" s="130">
        <f t="shared" ref="CH790" si="15209">Z790/Z808</f>
        <v>6.0241253942648017E-2</v>
      </c>
      <c r="CI790" s="128">
        <f t="shared" ref="CI790" si="15210">AA790/AA808</f>
        <v>5.0900636540111059E-2</v>
      </c>
      <c r="CJ790" s="134">
        <f t="shared" ref="CJ790" si="15211">AB790/AB808</f>
        <v>5.262484462967025E-2</v>
      </c>
      <c r="CK790" s="135">
        <f t="shared" ref="CK790" si="15212">AC790/AC808</f>
        <v>5.6276884348421152E-2</v>
      </c>
    </row>
    <row r="791" spans="1:89" ht="15" thickTop="1" thickBot="1" x14ac:dyDescent="0.3">
      <c r="A791" s="136" t="s">
        <v>23</v>
      </c>
      <c r="B791" s="175">
        <v>1295</v>
      </c>
      <c r="C791" s="176">
        <v>1085</v>
      </c>
      <c r="D791" s="177">
        <v>568</v>
      </c>
      <c r="E791" s="178">
        <v>482</v>
      </c>
      <c r="F791" s="175">
        <v>1435</v>
      </c>
      <c r="G791" s="179">
        <v>692</v>
      </c>
      <c r="H791" s="177">
        <v>2027</v>
      </c>
      <c r="I791" s="178">
        <v>1658</v>
      </c>
      <c r="J791" s="175">
        <v>273</v>
      </c>
      <c r="K791" s="179">
        <v>565</v>
      </c>
      <c r="L791" s="177">
        <v>667</v>
      </c>
      <c r="M791" s="175">
        <v>1322</v>
      </c>
      <c r="N791" s="180">
        <v>1613</v>
      </c>
      <c r="O791" s="181">
        <v>2094</v>
      </c>
      <c r="P791" s="175">
        <v>1053</v>
      </c>
      <c r="Q791" s="179">
        <v>842</v>
      </c>
      <c r="R791" s="177">
        <v>1360</v>
      </c>
      <c r="S791" s="178">
        <v>1075</v>
      </c>
      <c r="T791" s="175">
        <v>251</v>
      </c>
      <c r="U791" s="179">
        <v>392</v>
      </c>
      <c r="V791" s="177">
        <v>690</v>
      </c>
      <c r="W791" s="178">
        <v>1693</v>
      </c>
      <c r="X791" s="175">
        <v>910</v>
      </c>
      <c r="Y791" s="179">
        <v>621</v>
      </c>
      <c r="Z791" s="177">
        <v>2024</v>
      </c>
      <c r="AA791" s="175">
        <v>2076</v>
      </c>
      <c r="AB791" s="156">
        <f t="shared" si="15048"/>
        <v>14166</v>
      </c>
      <c r="AC791" s="157">
        <f t="shared" si="15049"/>
        <v>14597</v>
      </c>
      <c r="AE791" s="300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4.8119797859690845E-2</v>
      </c>
      <c r="BK791" s="129">
        <f t="shared" ref="BK791" si="15213">C791/C808</f>
        <v>3.9206475392064753E-2</v>
      </c>
      <c r="BL791" s="130">
        <f t="shared" ref="BL791" si="15214">D791/D808</f>
        <v>4.2064726357105828E-2</v>
      </c>
      <c r="BM791" s="131">
        <f t="shared" ref="BM791" si="15215">E791/E808</f>
        <v>3.7824688064035154E-2</v>
      </c>
      <c r="BN791" s="128">
        <f t="shared" ref="BN791" si="15216">F791/F808</f>
        <v>5.4506780111672426E-2</v>
      </c>
      <c r="BO791" s="129">
        <f t="shared" ref="BO791" si="15217">G791/G808</f>
        <v>2.9128256934798164E-2</v>
      </c>
      <c r="BP791" s="130">
        <f t="shared" ref="BP791" si="15218">H791/H808</f>
        <v>5.062311131090632E-2</v>
      </c>
      <c r="BQ791" s="131">
        <f t="shared" ref="BQ791" si="15219">I791/I808</f>
        <v>3.7354962262025462E-2</v>
      </c>
      <c r="BR791" s="128">
        <f t="shared" ref="BR791" si="15220">J791/J808</f>
        <v>4.4426362896663955E-2</v>
      </c>
      <c r="BS791" s="129">
        <f t="shared" ref="BS791" si="15221">K791/K808</f>
        <v>8.1259887818207963E-2</v>
      </c>
      <c r="BT791" s="130">
        <f t="shared" ref="BT791" si="15222">L791/L808</f>
        <v>2.7497217298099518E-2</v>
      </c>
      <c r="BU791" s="128">
        <f t="shared" ref="BU791" si="15223">M791/M808</f>
        <v>5.5306865247040121E-2</v>
      </c>
      <c r="BV791" s="132">
        <f t="shared" ref="BV791" si="15224">N791/N808</f>
        <v>3.7642940490081683E-2</v>
      </c>
      <c r="BW791" s="133">
        <f t="shared" ref="BW791" si="15225">O791/O808</f>
        <v>4.8890964277375673E-2</v>
      </c>
      <c r="BX791" s="128">
        <f t="shared" ref="BX791" si="15226">P791/P808</f>
        <v>4.425671415962678E-2</v>
      </c>
      <c r="BY791" s="129">
        <f t="shared" ref="BY791" si="15227">Q791/Q808</f>
        <v>3.6154407660268797E-2</v>
      </c>
      <c r="BZ791" s="130">
        <f t="shared" ref="BZ791" si="15228">R791/R808</f>
        <v>5.1513200257565998E-2</v>
      </c>
      <c r="CA791" s="131">
        <f t="shared" ref="CA791" si="15229">S791/S808</f>
        <v>4.0761384749554472E-2</v>
      </c>
      <c r="CB791" s="128">
        <f t="shared" ref="CB791" si="15230">T791/T808</f>
        <v>3.176411035180967E-2</v>
      </c>
      <c r="CC791" s="129">
        <f t="shared" ref="CC791" si="15231">U791/U808</f>
        <v>4.7939342056989118E-2</v>
      </c>
      <c r="CD791" s="130">
        <f t="shared" ref="CD791" si="15232">V791/V808</f>
        <v>2.6281709453797517E-2</v>
      </c>
      <c r="CE791" s="131">
        <f t="shared" ref="CE791" si="15233">W791/W808</f>
        <v>5.8413552772314803E-2</v>
      </c>
      <c r="CF791" s="128">
        <f t="shared" ref="CF791" si="15234">X791/X808</f>
        <v>4.0752351097178681E-2</v>
      </c>
      <c r="CG791" s="129">
        <f t="shared" ref="CG791" si="15235">Y791/Y808</f>
        <v>4.4487427466150871E-2</v>
      </c>
      <c r="CH791" s="130">
        <f t="shared" ref="CH791" si="15236">Z791/Z808</f>
        <v>4.8732333325307589E-2</v>
      </c>
      <c r="CI791" s="128">
        <f t="shared" ref="CI791" si="15237">AA791/AA808</f>
        <v>4.6860186899011329E-2</v>
      </c>
      <c r="CJ791" s="134">
        <f t="shared" ref="CJ791" si="15238">AB791/AB808</f>
        <v>4.3156393946040796E-2</v>
      </c>
      <c r="CK791" s="135">
        <f t="shared" ref="CK791" si="15239">AC791/AC808</f>
        <v>4.4594412943591746E-2</v>
      </c>
    </row>
    <row r="792" spans="1:89" ht="13.5" thickTop="1" x14ac:dyDescent="0.2">
      <c r="A792" s="145" t="s">
        <v>24</v>
      </c>
      <c r="B792" s="189">
        <v>1299</v>
      </c>
      <c r="C792" s="183">
        <v>1016</v>
      </c>
      <c r="D792" s="184">
        <v>575</v>
      </c>
      <c r="E792" s="185">
        <v>403</v>
      </c>
      <c r="F792" s="182">
        <v>1392</v>
      </c>
      <c r="G792" s="186">
        <v>730</v>
      </c>
      <c r="H792" s="184">
        <v>2069</v>
      </c>
      <c r="I792" s="185">
        <v>1761</v>
      </c>
      <c r="J792" s="182">
        <v>275</v>
      </c>
      <c r="K792" s="186">
        <v>333</v>
      </c>
      <c r="L792" s="184">
        <v>684</v>
      </c>
      <c r="M792" s="182">
        <v>1187</v>
      </c>
      <c r="N792" s="187">
        <v>1587</v>
      </c>
      <c r="O792" s="190">
        <v>1977</v>
      </c>
      <c r="P792" s="182">
        <v>1019</v>
      </c>
      <c r="Q792" s="186">
        <v>816</v>
      </c>
      <c r="R792" s="184">
        <v>1162</v>
      </c>
      <c r="S792" s="185">
        <v>1012</v>
      </c>
      <c r="T792" s="182">
        <v>193</v>
      </c>
      <c r="U792" s="186">
        <v>311</v>
      </c>
      <c r="V792" s="184">
        <v>633</v>
      </c>
      <c r="W792" s="191">
        <v>1480</v>
      </c>
      <c r="X792" s="182">
        <v>850</v>
      </c>
      <c r="Y792" s="186">
        <v>461</v>
      </c>
      <c r="Z792" s="184">
        <v>2082</v>
      </c>
      <c r="AA792" s="182">
        <v>1813</v>
      </c>
      <c r="AB792" s="156">
        <f t="shared" si="15048"/>
        <v>13820</v>
      </c>
      <c r="AC792" s="157">
        <f t="shared" si="15049"/>
        <v>13300</v>
      </c>
      <c r="AE792" s="235" t="str">
        <f>$AE$17</f>
        <v>17:00 - 17:59</v>
      </c>
      <c r="AF792" s="125">
        <f t="shared" ref="AF792:AU794" si="15240">SUMIF($A$9:$A$32,$AE792,B$784:B$807)</f>
        <v>1438</v>
      </c>
      <c r="AG792" s="172">
        <f t="shared" si="15240"/>
        <v>2818</v>
      </c>
      <c r="AH792" s="126">
        <f t="shared" si="15240"/>
        <v>1256</v>
      </c>
      <c r="AI792" s="166">
        <f t="shared" si="15240"/>
        <v>957</v>
      </c>
      <c r="AJ792" s="125">
        <f t="shared" si="15240"/>
        <v>1392</v>
      </c>
      <c r="AK792" s="127">
        <f t="shared" si="15240"/>
        <v>2328</v>
      </c>
      <c r="AL792" s="126">
        <f t="shared" si="15240"/>
        <v>2572</v>
      </c>
      <c r="AM792" s="166">
        <f t="shared" si="15240"/>
        <v>4495</v>
      </c>
      <c r="AN792" s="125">
        <f t="shared" si="15240"/>
        <v>1050</v>
      </c>
      <c r="AO792" s="127">
        <f t="shared" si="15240"/>
        <v>229</v>
      </c>
      <c r="AP792" s="126">
        <f t="shared" si="15240"/>
        <v>3080</v>
      </c>
      <c r="AQ792" s="125">
        <f t="shared" si="15240"/>
        <v>804</v>
      </c>
      <c r="AR792" s="165">
        <f t="shared" si="15240"/>
        <v>4260</v>
      </c>
      <c r="AS792" s="167">
        <f t="shared" si="15240"/>
        <v>2499</v>
      </c>
      <c r="AT792" s="125">
        <f t="shared" si="15240"/>
        <v>2160</v>
      </c>
      <c r="AU792" s="127">
        <f t="shared" si="15240"/>
        <v>1688</v>
      </c>
      <c r="AV792" s="126">
        <f t="shared" ref="AP792:BE794" si="15241">SUMIF($A$9:$A$32,$AE792,R$784:R$807)</f>
        <v>1838</v>
      </c>
      <c r="AW792" s="166">
        <f t="shared" si="15241"/>
        <v>2463</v>
      </c>
      <c r="AX792" s="125">
        <f t="shared" si="15241"/>
        <v>1263</v>
      </c>
      <c r="AY792" s="127">
        <f t="shared" si="15241"/>
        <v>268</v>
      </c>
      <c r="AZ792" s="126">
        <f t="shared" si="15241"/>
        <v>3171</v>
      </c>
      <c r="BA792" s="166">
        <f t="shared" si="15241"/>
        <v>1495</v>
      </c>
      <c r="BB792" s="125">
        <f t="shared" si="15241"/>
        <v>2373</v>
      </c>
      <c r="BC792" s="127">
        <f t="shared" si="15241"/>
        <v>731</v>
      </c>
      <c r="BD792" s="170">
        <f t="shared" si="15241"/>
        <v>3023</v>
      </c>
      <c r="BE792" s="171">
        <f t="shared" si="15241"/>
        <v>4289</v>
      </c>
      <c r="BF792" s="156">
        <f>AF792+AH792+AJ792+AL792+AN792+AP792+AR792+AT792+AV792+AX792+AZ792+BB792+BD792</f>
        <v>28876</v>
      </c>
      <c r="BG792" s="157">
        <f>AG792+AI792+AK792+AM792+AO792+AQ792+AS792+AU792+AW792+AY792+BA792+BC792+BE792</f>
        <v>25064</v>
      </c>
      <c r="BI792" s="145" t="s">
        <v>24</v>
      </c>
      <c r="BJ792" s="128">
        <f>B792/B808</f>
        <v>4.8268430439952437E-2</v>
      </c>
      <c r="BK792" s="129">
        <f t="shared" ref="BK792" si="15242">C792/C808</f>
        <v>3.6713160367131605E-2</v>
      </c>
      <c r="BL792" s="130">
        <f t="shared" ref="BL792" si="15243">D792/D808</f>
        <v>4.258312967488706E-2</v>
      </c>
      <c r="BM792" s="131">
        <f t="shared" ref="BM792" si="15244">E792/E808</f>
        <v>3.1625205995448484E-2</v>
      </c>
      <c r="BN792" s="128">
        <f t="shared" ref="BN792" si="15245">F792/F808</f>
        <v>5.2873475899266914E-2</v>
      </c>
      <c r="BO792" s="129">
        <f t="shared" ref="BO792" si="15246">G792/G808</f>
        <v>3.0727785494801534E-2</v>
      </c>
      <c r="BP792" s="130">
        <f t="shared" ref="BP792" si="15247">H792/H808</f>
        <v>5.1672036162932991E-2</v>
      </c>
      <c r="BQ792" s="131">
        <f t="shared" ref="BQ792" si="15248">I792/I808</f>
        <v>3.9675566069618112E-2</v>
      </c>
      <c r="BR792" s="128">
        <f t="shared" ref="BR792" si="15249">J792/J808</f>
        <v>4.4751830756712775E-2</v>
      </c>
      <c r="BS792" s="129">
        <f t="shared" ref="BS792" si="15250">K792/K808</f>
        <v>4.7892995829138502E-2</v>
      </c>
      <c r="BT792" s="130">
        <f t="shared" ref="BT792" si="15251">L792/L808</f>
        <v>2.8198045924887661E-2</v>
      </c>
      <c r="BU792" s="128">
        <f t="shared" ref="BU792" si="15252">M792/M808</f>
        <v>4.9659038614399867E-2</v>
      </c>
      <c r="BV792" s="132">
        <f t="shared" ref="BV792" si="15253">N792/N808</f>
        <v>3.7036172695449239E-2</v>
      </c>
      <c r="BW792" s="133">
        <f t="shared" ref="BW792" si="15254">O792/O808</f>
        <v>4.6159234181648377E-2</v>
      </c>
      <c r="BX792" s="128">
        <f t="shared" ref="BX792" si="15255">P792/P808</f>
        <v>4.2827722439372926E-2</v>
      </c>
      <c r="BY792" s="129">
        <f t="shared" ref="BY792" si="15256">Q792/Q808</f>
        <v>3.5038000772897072E-2</v>
      </c>
      <c r="BZ792" s="130">
        <f t="shared" ref="BZ792" si="15257">R792/R808</f>
        <v>4.401348433771448E-2</v>
      </c>
      <c r="CA792" s="131">
        <f t="shared" ref="CA792" si="15258">S792/S808</f>
        <v>3.837257801539453E-2</v>
      </c>
      <c r="CB792" s="128">
        <f t="shared" ref="CB792" si="15259">T792/T808</f>
        <v>2.442419640597317E-2</v>
      </c>
      <c r="CC792" s="129">
        <f t="shared" ref="CC792" si="15260">U792/U808</f>
        <v>3.8033508621743914E-2</v>
      </c>
      <c r="CD792" s="130">
        <f t="shared" ref="CD792" si="15261">V792/V808</f>
        <v>2.4110611716309897E-2</v>
      </c>
      <c r="CE792" s="131">
        <f t="shared" ref="CE792" si="15262">W792/W808</f>
        <v>5.1064417072076734E-2</v>
      </c>
      <c r="CF792" s="128">
        <f t="shared" ref="CF792" si="15263">X792/X808</f>
        <v>3.8065382892969103E-2</v>
      </c>
      <c r="CG792" s="129">
        <f t="shared" ref="CG792" si="15264">Y792/Y808</f>
        <v>3.3025288344437277E-2</v>
      </c>
      <c r="CH792" s="130">
        <f t="shared" ref="CH792" si="15265">Z792/Z808</f>
        <v>5.0128813232850983E-2</v>
      </c>
      <c r="CI792" s="128">
        <f t="shared" ref="CI792" si="15266">AA792/AA808</f>
        <v>4.0923660331362015E-2</v>
      </c>
      <c r="CJ792" s="134">
        <f t="shared" ref="CJ792" si="15267">AB792/AB808</f>
        <v>4.2102312885379349E-2</v>
      </c>
      <c r="CK792" s="135">
        <f t="shared" ref="CK792" si="15268">AC792/AC808</f>
        <v>4.0632026591064623E-2</v>
      </c>
    </row>
    <row r="793" spans="1:89" x14ac:dyDescent="0.2">
      <c r="A793" s="136" t="s">
        <v>25</v>
      </c>
      <c r="B793" s="192">
        <v>1223</v>
      </c>
      <c r="C793" s="176">
        <v>1141</v>
      </c>
      <c r="D793" s="177">
        <v>582</v>
      </c>
      <c r="E793" s="178">
        <v>552</v>
      </c>
      <c r="F793" s="175">
        <v>1330</v>
      </c>
      <c r="G793" s="179">
        <v>686</v>
      </c>
      <c r="H793" s="177">
        <v>1992</v>
      </c>
      <c r="I793" s="178">
        <v>1659</v>
      </c>
      <c r="J793" s="175">
        <v>248</v>
      </c>
      <c r="K793" s="176">
        <v>308</v>
      </c>
      <c r="L793" s="177">
        <v>743</v>
      </c>
      <c r="M793" s="175">
        <v>1230</v>
      </c>
      <c r="N793" s="180">
        <v>1606</v>
      </c>
      <c r="O793" s="193">
        <v>1908</v>
      </c>
      <c r="P793" s="175">
        <v>972</v>
      </c>
      <c r="Q793" s="176">
        <v>725</v>
      </c>
      <c r="R793" s="177">
        <v>1263</v>
      </c>
      <c r="S793" s="178">
        <v>957</v>
      </c>
      <c r="T793" s="184">
        <v>194</v>
      </c>
      <c r="U793" s="175">
        <v>283</v>
      </c>
      <c r="V793" s="177">
        <v>712</v>
      </c>
      <c r="W793" s="194">
        <v>1362</v>
      </c>
      <c r="X793" s="175">
        <v>810</v>
      </c>
      <c r="Y793" s="179">
        <v>433</v>
      </c>
      <c r="Z793" s="177">
        <v>2074</v>
      </c>
      <c r="AA793" s="175">
        <v>1983</v>
      </c>
      <c r="AB793" s="156">
        <f t="shared" si="15048"/>
        <v>13749</v>
      </c>
      <c r="AC793" s="157">
        <f t="shared" si="15049"/>
        <v>13227</v>
      </c>
      <c r="AE793" s="237" t="str">
        <f>$AE$18</f>
        <v>18:00 - 18:59</v>
      </c>
      <c r="AF793" s="125">
        <f t="shared" si="15240"/>
        <v>1562</v>
      </c>
      <c r="AG793" s="176">
        <f t="shared" si="15240"/>
        <v>4275</v>
      </c>
      <c r="AH793" s="177">
        <f t="shared" si="15240"/>
        <v>955</v>
      </c>
      <c r="AI793" s="178">
        <f t="shared" si="15240"/>
        <v>1417</v>
      </c>
      <c r="AJ793" s="238">
        <f t="shared" si="15240"/>
        <v>1196</v>
      </c>
      <c r="AK793" s="179">
        <f t="shared" si="15240"/>
        <v>2964</v>
      </c>
      <c r="AL793" s="177">
        <f t="shared" si="15240"/>
        <v>2579</v>
      </c>
      <c r="AM793" s="178">
        <f t="shared" si="15240"/>
        <v>5718</v>
      </c>
      <c r="AN793" s="238">
        <f t="shared" si="15240"/>
        <v>739</v>
      </c>
      <c r="AO793" s="179">
        <f t="shared" si="15240"/>
        <v>341</v>
      </c>
      <c r="AP793" s="177">
        <f t="shared" si="15241"/>
        <v>3497</v>
      </c>
      <c r="AQ793" s="238">
        <f t="shared" si="15241"/>
        <v>936</v>
      </c>
      <c r="AR793" s="180">
        <f t="shared" si="15241"/>
        <v>4533</v>
      </c>
      <c r="AS793" s="181">
        <f t="shared" si="15241"/>
        <v>2749</v>
      </c>
      <c r="AT793" s="238">
        <f t="shared" si="15241"/>
        <v>2171</v>
      </c>
      <c r="AU793" s="179">
        <f t="shared" si="15241"/>
        <v>2048</v>
      </c>
      <c r="AV793" s="177">
        <f t="shared" si="15241"/>
        <v>1938</v>
      </c>
      <c r="AW793" s="178">
        <f t="shared" si="15241"/>
        <v>2892</v>
      </c>
      <c r="AX793" s="238">
        <f t="shared" si="15241"/>
        <v>1454</v>
      </c>
      <c r="AY793" s="179">
        <f t="shared" si="15241"/>
        <v>269</v>
      </c>
      <c r="AZ793" s="177">
        <f t="shared" si="15241"/>
        <v>3714</v>
      </c>
      <c r="BA793" s="178">
        <f t="shared" si="15241"/>
        <v>1787</v>
      </c>
      <c r="BB793" s="238">
        <f t="shared" si="15241"/>
        <v>2435</v>
      </c>
      <c r="BC793" s="179">
        <f t="shared" si="15241"/>
        <v>904</v>
      </c>
      <c r="BD793" s="177">
        <f t="shared" si="15241"/>
        <v>2996</v>
      </c>
      <c r="BE793" s="238">
        <f t="shared" si="15241"/>
        <v>5111</v>
      </c>
      <c r="BF793" s="158">
        <f>SUM(AF793,AH793,AJ793,AL793,AN793,AP793,AR793,AT793,AV793,AX793,AZ793,BB793,BD793)</f>
        <v>29769</v>
      </c>
      <c r="BG793" s="159">
        <f>SUM(AG793,AI793,AK793,AM793,AO793,AQ793,AS793,AU793,AW793,AY793,BA793,BC793,BE793)</f>
        <v>31411</v>
      </c>
      <c r="BI793" s="136" t="s">
        <v>25</v>
      </c>
      <c r="BJ793" s="128">
        <f>B793/B808</f>
        <v>4.5444411414982164E-2</v>
      </c>
      <c r="BK793" s="129">
        <f t="shared" ref="BK793" si="15269">C793/C808</f>
        <v>4.1230035412300352E-2</v>
      </c>
      <c r="BL793" s="130">
        <f t="shared" ref="BL793" si="15270">D793/D808</f>
        <v>4.3101532992668293E-2</v>
      </c>
      <c r="BM793" s="131">
        <f t="shared" ref="BM793" si="15271">E793/E808</f>
        <v>4.3317900023542334E-2</v>
      </c>
      <c r="BN793" s="128">
        <f t="shared" ref="BN793" si="15272">F793/F808</f>
        <v>5.0518479127891515E-2</v>
      </c>
      <c r="BO793" s="129">
        <f t="shared" ref="BO793" si="15273">G793/G808</f>
        <v>2.8875699793745001E-2</v>
      </c>
      <c r="BP793" s="130">
        <f t="shared" ref="BP793" si="15274">H793/H808</f>
        <v>4.9749007267550757E-2</v>
      </c>
      <c r="BQ793" s="131">
        <f t="shared" ref="BQ793" si="15275">I793/I808</f>
        <v>3.7377492396079758E-2</v>
      </c>
      <c r="BR793" s="128">
        <f t="shared" ref="BR793" si="15276">J793/J808</f>
        <v>4.0358014646053701E-2</v>
      </c>
      <c r="BS793" s="129">
        <f t="shared" ref="BS793" si="15277">K793/K808</f>
        <v>4.4297425571695671E-2</v>
      </c>
      <c r="BT793" s="130">
        <f t="shared" ref="BT793" si="15278">L793/L808</f>
        <v>3.0630333511975926E-2</v>
      </c>
      <c r="BU793" s="128">
        <f t="shared" ref="BU793" si="15279">M793/M808</f>
        <v>5.1457975986277875E-2</v>
      </c>
      <c r="BV793" s="132">
        <f t="shared" ref="BV793" si="15280">N793/N808</f>
        <v>3.7479579929988328E-2</v>
      </c>
      <c r="BW793" s="133">
        <f t="shared" ref="BW793" si="15281">O793/O808</f>
        <v>4.4548213868783562E-2</v>
      </c>
      <c r="BX793" s="128">
        <f t="shared" ref="BX793" si="15282">P793/P808</f>
        <v>4.0852351531963184E-2</v>
      </c>
      <c r="BY793" s="129">
        <f t="shared" ref="BY793" si="15283">Q793/Q808</f>
        <v>3.1130576667096056E-2</v>
      </c>
      <c r="BZ793" s="130">
        <f t="shared" ref="BZ793" si="15284">R793/R808</f>
        <v>4.7839097003901369E-2</v>
      </c>
      <c r="CA793" s="131">
        <f t="shared" ref="CA793" si="15285">S793/S808</f>
        <v>3.6287111818905697E-2</v>
      </c>
      <c r="CB793" s="128">
        <f t="shared" ref="CB793" si="15286">T793/T808</f>
        <v>2.4550746646418629E-2</v>
      </c>
      <c r="CC793" s="129">
        <f t="shared" ref="CC793" si="15287">U793/U808</f>
        <v>3.460926990338755E-2</v>
      </c>
      <c r="CD793" s="130">
        <f t="shared" ref="CD793" si="15288">V793/V808</f>
        <v>2.7119677001599757E-2</v>
      </c>
      <c r="CE793" s="131">
        <f t="shared" ref="CE793" si="15289">W793/W808</f>
        <v>4.699306490011386E-2</v>
      </c>
      <c r="CF793" s="128">
        <f t="shared" ref="CF793" si="15290">X793/X808</f>
        <v>3.6274070756829375E-2</v>
      </c>
      <c r="CG793" s="129">
        <f t="shared" ref="CG793" si="15291">Y793/Y808</f>
        <v>3.1019413998137402E-2</v>
      </c>
      <c r="CH793" s="130">
        <f t="shared" ref="CH793" si="15292">Z793/Z808</f>
        <v>4.9936195314569137E-2</v>
      </c>
      <c r="CI793" s="128">
        <f t="shared" ref="CI793" si="15293">AA793/AA808</f>
        <v>4.4760958873188567E-2</v>
      </c>
      <c r="CJ793" s="134">
        <f t="shared" ref="CJ793" si="15294">AB793/AB808</f>
        <v>4.1886013014549972E-2</v>
      </c>
      <c r="CK793" s="135">
        <f t="shared" ref="CK793" si="15295">AC793/AC808</f>
        <v>4.0409008700752765E-2</v>
      </c>
    </row>
    <row r="794" spans="1:89" ht="13.5" thickBot="1" x14ac:dyDescent="0.25">
      <c r="A794" s="145" t="s">
        <v>26</v>
      </c>
      <c r="B794" s="189">
        <v>1068</v>
      </c>
      <c r="C794" s="183">
        <v>1186</v>
      </c>
      <c r="D794" s="184">
        <v>438</v>
      </c>
      <c r="E794" s="185">
        <v>498</v>
      </c>
      <c r="F794" s="182">
        <v>1001</v>
      </c>
      <c r="G794" s="186">
        <v>716</v>
      </c>
      <c r="H794" s="184">
        <v>1819</v>
      </c>
      <c r="I794" s="185">
        <v>1798</v>
      </c>
      <c r="J794" s="182">
        <v>248</v>
      </c>
      <c r="K794" s="183">
        <v>278</v>
      </c>
      <c r="L794" s="184">
        <v>659</v>
      </c>
      <c r="M794" s="182">
        <v>1046</v>
      </c>
      <c r="N794" s="187">
        <v>1605</v>
      </c>
      <c r="O794" s="190">
        <v>1711</v>
      </c>
      <c r="P794" s="182">
        <v>919</v>
      </c>
      <c r="Q794" s="183">
        <v>906</v>
      </c>
      <c r="R794" s="184">
        <v>1298</v>
      </c>
      <c r="S794" s="185">
        <v>1117</v>
      </c>
      <c r="T794" s="182">
        <v>201</v>
      </c>
      <c r="U794" s="186">
        <v>330</v>
      </c>
      <c r="V794" s="184">
        <v>714</v>
      </c>
      <c r="W794" s="191">
        <v>1462</v>
      </c>
      <c r="X794" s="182">
        <v>817</v>
      </c>
      <c r="Y794" s="186">
        <v>498</v>
      </c>
      <c r="Z794" s="184">
        <v>2022</v>
      </c>
      <c r="AA794" s="182">
        <v>2084</v>
      </c>
      <c r="AB794" s="156">
        <f t="shared" si="15048"/>
        <v>12809</v>
      </c>
      <c r="AC794" s="157">
        <f t="shared" si="15049"/>
        <v>13630</v>
      </c>
      <c r="AE794" s="235">
        <f>$AE$19</f>
        <v>0</v>
      </c>
      <c r="AF794" s="125">
        <f t="shared" si="15240"/>
        <v>0</v>
      </c>
      <c r="AG794" s="183">
        <f t="shared" si="15240"/>
        <v>0</v>
      </c>
      <c r="AH794" s="184">
        <f t="shared" si="15240"/>
        <v>0</v>
      </c>
      <c r="AI794" s="185">
        <f t="shared" si="15240"/>
        <v>0</v>
      </c>
      <c r="AJ794" s="182">
        <f t="shared" si="15240"/>
        <v>0</v>
      </c>
      <c r="AK794" s="186">
        <f t="shared" si="15240"/>
        <v>0</v>
      </c>
      <c r="AL794" s="184">
        <f t="shared" si="15240"/>
        <v>0</v>
      </c>
      <c r="AM794" s="185">
        <f t="shared" si="15240"/>
        <v>0</v>
      </c>
      <c r="AN794" s="182">
        <f t="shared" si="15240"/>
        <v>0</v>
      </c>
      <c r="AO794" s="186">
        <f t="shared" si="15240"/>
        <v>0</v>
      </c>
      <c r="AP794" s="184">
        <f t="shared" si="15241"/>
        <v>0</v>
      </c>
      <c r="AQ794" s="182">
        <f t="shared" si="15241"/>
        <v>0</v>
      </c>
      <c r="AR794" s="187">
        <f t="shared" si="15241"/>
        <v>0</v>
      </c>
      <c r="AS794" s="188">
        <f t="shared" si="15241"/>
        <v>0</v>
      </c>
      <c r="AT794" s="182">
        <f t="shared" si="15241"/>
        <v>0</v>
      </c>
      <c r="AU794" s="186">
        <f t="shared" si="15241"/>
        <v>0</v>
      </c>
      <c r="AV794" s="184">
        <f t="shared" si="15241"/>
        <v>0</v>
      </c>
      <c r="AW794" s="185">
        <f t="shared" si="15241"/>
        <v>0</v>
      </c>
      <c r="AX794" s="182">
        <f t="shared" si="15241"/>
        <v>0</v>
      </c>
      <c r="AY794" s="186">
        <f t="shared" si="15241"/>
        <v>0</v>
      </c>
      <c r="AZ794" s="184">
        <f t="shared" si="15241"/>
        <v>0</v>
      </c>
      <c r="BA794" s="185">
        <f t="shared" si="15241"/>
        <v>0</v>
      </c>
      <c r="BB794" s="182">
        <f t="shared" si="15241"/>
        <v>0</v>
      </c>
      <c r="BC794" s="186">
        <f t="shared" si="15241"/>
        <v>0</v>
      </c>
      <c r="BD794" s="184">
        <f t="shared" si="15241"/>
        <v>0</v>
      </c>
      <c r="BE794" s="182">
        <f t="shared" si="15241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3.9684898929845419E-2</v>
      </c>
      <c r="BK794" s="129">
        <f t="shared" ref="BK794" si="15296">C794/C808</f>
        <v>4.2856110428561106E-2</v>
      </c>
      <c r="BL794" s="130">
        <f t="shared" ref="BL794" si="15297">D794/D808</f>
        <v>3.2437236169740057E-2</v>
      </c>
      <c r="BM794" s="131">
        <f t="shared" ref="BM794" si="15298">E794/E808</f>
        <v>3.9080279369065371E-2</v>
      </c>
      <c r="BN794" s="128">
        <f t="shared" ref="BN794" si="15299">F794/F808</f>
        <v>3.8021802712044667E-2</v>
      </c>
      <c r="BO794" s="129">
        <f t="shared" ref="BO794" si="15300">G794/G808</f>
        <v>3.0138485499010818E-2</v>
      </c>
      <c r="BP794" s="130">
        <f t="shared" ref="BP794" si="15301">H794/H808</f>
        <v>4.5428435853250418E-2</v>
      </c>
      <c r="BQ794" s="131">
        <f t="shared" ref="BQ794" si="15302">I794/I808</f>
        <v>4.0509181029627125E-2</v>
      </c>
      <c r="BR794" s="128">
        <f t="shared" ref="BR794" si="15303">J794/J808</f>
        <v>4.0358014646053701E-2</v>
      </c>
      <c r="BS794" s="129">
        <f t="shared" ref="BS794" si="15304">K794/K808</f>
        <v>3.9982741262764278E-2</v>
      </c>
      <c r="BT794" s="130">
        <f t="shared" ref="BT794" si="15305">L794/L808</f>
        <v>2.7167415591375685E-2</v>
      </c>
      <c r="BU794" s="128">
        <f t="shared" ref="BU794" si="15306">M794/M808</f>
        <v>4.3760197464753375E-2</v>
      </c>
      <c r="BV794" s="132">
        <f t="shared" ref="BV794" si="15307">N794/N808</f>
        <v>3.7456242707117851E-2</v>
      </c>
      <c r="BW794" s="133">
        <f t="shared" ref="BW794" si="15308">O794/O808</f>
        <v>3.9948634134952136E-2</v>
      </c>
      <c r="BX794" s="128">
        <f t="shared" ref="BX794" si="15309">P794/P808</f>
        <v>3.8624805615096874E-2</v>
      </c>
      <c r="BY794" s="129">
        <f t="shared" ref="BY794" si="15310">Q794/Q808</f>
        <v>3.8902486152260725E-2</v>
      </c>
      <c r="BZ794" s="130">
        <f t="shared" ref="BZ794" si="15311">R794/R808</f>
        <v>4.9164804363471079E-2</v>
      </c>
      <c r="CA794" s="131">
        <f t="shared" ref="CA794" si="15312">S794/S808</f>
        <v>4.2353922572327757E-2</v>
      </c>
      <c r="CB794" s="128">
        <f t="shared" ref="CB794" si="15313">T794/T808</f>
        <v>2.5436598329536826E-2</v>
      </c>
      <c r="CC794" s="129">
        <f t="shared" ref="CC794" si="15314">U794/U808</f>
        <v>4.0357099180628596E-2</v>
      </c>
      <c r="CD794" s="130">
        <f t="shared" ref="CD794" si="15315">V794/V808</f>
        <v>2.719585586958178E-2</v>
      </c>
      <c r="CE794" s="131">
        <f t="shared" ref="CE794" si="15316">W794/W808</f>
        <v>5.0443363350929853E-2</v>
      </c>
      <c r="CF794" s="128">
        <f t="shared" ref="CF794" si="15317">X794/X808</f>
        <v>3.6587550380653831E-2</v>
      </c>
      <c r="CG794" s="129">
        <f t="shared" ref="CG794" si="15318">Y794/Y808</f>
        <v>3.5675908016333545E-2</v>
      </c>
      <c r="CH794" s="130">
        <f t="shared" ref="CH794" si="15319">Z794/Z808</f>
        <v>4.8684178845737128E-2</v>
      </c>
      <c r="CI794" s="128">
        <f t="shared" ref="CI794" si="15320">AA794/AA808</f>
        <v>4.7040765653920819E-2</v>
      </c>
      <c r="CJ794" s="134">
        <f t="shared" ref="CJ794" si="15321">AB794/AB808</f>
        <v>3.9022324583851235E-2</v>
      </c>
      <c r="CK794" s="135">
        <f t="shared" ref="CK794" si="15322">AC794/AC808</f>
        <v>4.1640189656857951E-2</v>
      </c>
    </row>
    <row r="795" spans="1:89" ht="14.25" thickTop="1" thickBot="1" x14ac:dyDescent="0.25">
      <c r="A795" s="136" t="s">
        <v>27</v>
      </c>
      <c r="B795" s="192">
        <v>1014</v>
      </c>
      <c r="C795" s="176">
        <v>1054</v>
      </c>
      <c r="D795" s="177">
        <v>482</v>
      </c>
      <c r="E795" s="178">
        <v>517</v>
      </c>
      <c r="F795" s="175">
        <v>890</v>
      </c>
      <c r="G795" s="179">
        <v>849</v>
      </c>
      <c r="H795" s="177">
        <v>1726</v>
      </c>
      <c r="I795" s="178">
        <v>1810</v>
      </c>
      <c r="J795" s="175">
        <v>258</v>
      </c>
      <c r="K795" s="176">
        <v>231</v>
      </c>
      <c r="L795" s="177">
        <v>902</v>
      </c>
      <c r="M795" s="175">
        <v>811</v>
      </c>
      <c r="N795" s="180">
        <v>1592</v>
      </c>
      <c r="O795" s="193">
        <v>1654</v>
      </c>
      <c r="P795" s="175">
        <v>1020</v>
      </c>
      <c r="Q795" s="176">
        <v>813</v>
      </c>
      <c r="R795" s="177">
        <v>1105</v>
      </c>
      <c r="S795" s="178">
        <v>1108</v>
      </c>
      <c r="T795" s="175">
        <v>321</v>
      </c>
      <c r="U795" s="179">
        <v>243</v>
      </c>
      <c r="V795" s="177">
        <v>948</v>
      </c>
      <c r="W795" s="194">
        <v>1149</v>
      </c>
      <c r="X795" s="175">
        <v>806</v>
      </c>
      <c r="Y795" s="179">
        <v>496</v>
      </c>
      <c r="Z795" s="177">
        <v>1966</v>
      </c>
      <c r="AA795" s="175">
        <v>2245</v>
      </c>
      <c r="AB795" s="156">
        <f t="shared" si="15048"/>
        <v>13030</v>
      </c>
      <c r="AC795" s="157">
        <f t="shared" si="15049"/>
        <v>12980</v>
      </c>
      <c r="AE795" s="229" t="s">
        <v>13</v>
      </c>
      <c r="AF795" s="20">
        <f t="shared" ref="AF795:BG795" si="15323">SUM(AF792:AF794)</f>
        <v>3000</v>
      </c>
      <c r="AG795" s="21">
        <f t="shared" si="15323"/>
        <v>7093</v>
      </c>
      <c r="AH795" s="20">
        <f t="shared" si="15323"/>
        <v>2211</v>
      </c>
      <c r="AI795" s="21">
        <f t="shared" si="15323"/>
        <v>2374</v>
      </c>
      <c r="AJ795" s="20">
        <f t="shared" si="15323"/>
        <v>2588</v>
      </c>
      <c r="AK795" s="21">
        <f t="shared" si="15323"/>
        <v>5292</v>
      </c>
      <c r="AL795" s="20">
        <f t="shared" si="15323"/>
        <v>5151</v>
      </c>
      <c r="AM795" s="21">
        <f t="shared" si="15323"/>
        <v>10213</v>
      </c>
      <c r="AN795" s="20">
        <f t="shared" si="15323"/>
        <v>1789</v>
      </c>
      <c r="AO795" s="21">
        <f t="shared" si="15323"/>
        <v>570</v>
      </c>
      <c r="AP795" s="20">
        <f t="shared" si="15323"/>
        <v>6577</v>
      </c>
      <c r="AQ795" s="21">
        <f t="shared" si="15323"/>
        <v>1740</v>
      </c>
      <c r="AR795" s="20">
        <f t="shared" si="15323"/>
        <v>8793</v>
      </c>
      <c r="AS795" s="21">
        <f t="shared" si="15323"/>
        <v>5248</v>
      </c>
      <c r="AT795" s="20">
        <f t="shared" si="15323"/>
        <v>4331</v>
      </c>
      <c r="AU795" s="21">
        <f t="shared" si="15323"/>
        <v>3736</v>
      </c>
      <c r="AV795" s="20">
        <f t="shared" si="15323"/>
        <v>3776</v>
      </c>
      <c r="AW795" s="21">
        <f t="shared" si="15323"/>
        <v>5355</v>
      </c>
      <c r="AX795" s="20">
        <f t="shared" si="15323"/>
        <v>2717</v>
      </c>
      <c r="AY795" s="21">
        <f t="shared" si="15323"/>
        <v>537</v>
      </c>
      <c r="AZ795" s="20">
        <f t="shared" si="15323"/>
        <v>6885</v>
      </c>
      <c r="BA795" s="21">
        <f t="shared" si="15323"/>
        <v>3282</v>
      </c>
      <c r="BB795" s="20">
        <f t="shared" si="15323"/>
        <v>4808</v>
      </c>
      <c r="BC795" s="21">
        <f t="shared" si="15323"/>
        <v>1635</v>
      </c>
      <c r="BD795" s="20">
        <f t="shared" si="15323"/>
        <v>6019</v>
      </c>
      <c r="BE795" s="21">
        <f t="shared" si="15323"/>
        <v>9400</v>
      </c>
      <c r="BF795" s="160">
        <f t="shared" si="15323"/>
        <v>58645</v>
      </c>
      <c r="BG795" s="161">
        <f t="shared" si="15323"/>
        <v>56475</v>
      </c>
      <c r="BI795" s="136" t="s">
        <v>27</v>
      </c>
      <c r="BJ795" s="128">
        <f>B795/B808</f>
        <v>3.767835909631391E-2</v>
      </c>
      <c r="BK795" s="129">
        <f t="shared" ref="BK795" si="15324">C795/C808</f>
        <v>3.8086290380862906E-2</v>
      </c>
      <c r="BL795" s="130">
        <f t="shared" ref="BL795" si="15325">D795/D808</f>
        <v>3.5695771310079241E-2</v>
      </c>
      <c r="BM795" s="131">
        <f t="shared" ref="BM795" si="15326">E795/E808</f>
        <v>4.0571294043788744E-2</v>
      </c>
      <c r="BN795" s="128">
        <f t="shared" ref="BN795" si="15327">F795/F808</f>
        <v>3.3805598814904851E-2</v>
      </c>
      <c r="BO795" s="129">
        <f t="shared" ref="BO795" si="15328">G795/G808</f>
        <v>3.5736835459022606E-2</v>
      </c>
      <c r="BP795" s="130">
        <f t="shared" ref="BP795" si="15329">H795/H808</f>
        <v>4.31058165380485E-2</v>
      </c>
      <c r="BQ795" s="131">
        <f t="shared" ref="BQ795" si="15330">I795/I808</f>
        <v>4.0779542638278696E-2</v>
      </c>
      <c r="BR795" s="128">
        <f t="shared" ref="BR795" si="15331">J795/J808</f>
        <v>4.19853539462978E-2</v>
      </c>
      <c r="BS795" s="129">
        <f t="shared" ref="BS795" si="15332">K795/K808</f>
        <v>3.3223069178771755E-2</v>
      </c>
      <c r="BT795" s="130">
        <f t="shared" ref="BT795" si="15333">L795/L808</f>
        <v>3.7185142433112092E-2</v>
      </c>
      <c r="BU795" s="128">
        <f t="shared" ref="BU795" si="15334">M795/M808</f>
        <v>3.3928795548675901E-2</v>
      </c>
      <c r="BV795" s="132">
        <f t="shared" ref="BV795" si="15335">N795/N808</f>
        <v>3.7152858809801632E-2</v>
      </c>
      <c r="BW795" s="133">
        <f t="shared" ref="BW795" si="15336">O795/O808</f>
        <v>3.8617791267802945E-2</v>
      </c>
      <c r="BX795" s="128">
        <f t="shared" ref="BX795" si="15337">P795/P808</f>
        <v>4.2869751607615685E-2</v>
      </c>
      <c r="BY795" s="129">
        <f t="shared" ref="BY795" si="15338">Q795/Q808</f>
        <v>3.4909184593584955E-2</v>
      </c>
      <c r="BZ795" s="130">
        <f t="shared" ref="BZ795" si="15339">R795/R808</f>
        <v>4.1854475209272379E-2</v>
      </c>
      <c r="CA795" s="131">
        <f t="shared" ref="CA795" si="15340">S795/S808</f>
        <v>4.2012664467447766E-2</v>
      </c>
      <c r="CB795" s="128">
        <f t="shared" ref="CB795" si="15341">T795/T808</f>
        <v>4.0622627182991651E-2</v>
      </c>
      <c r="CC795" s="129">
        <f t="shared" ref="CC795" si="15342">U795/U808</f>
        <v>2.9717500305735601E-2</v>
      </c>
      <c r="CD795" s="130">
        <f t="shared" ref="CD795" si="15343">V795/V808</f>
        <v>3.6108783423478327E-2</v>
      </c>
      <c r="CE795" s="131">
        <f t="shared" ref="CE795" si="15344">W795/W808</f>
        <v>3.9643929199875791E-2</v>
      </c>
      <c r="CF795" s="128">
        <f t="shared" ref="CF795" si="15345">X795/X808</f>
        <v>3.6094939543215403E-2</v>
      </c>
      <c r="CG795" s="129">
        <f t="shared" ref="CG795" si="15346">Y795/Y808</f>
        <v>3.5532631277312127E-2</v>
      </c>
      <c r="CH795" s="130">
        <f t="shared" ref="CH795" si="15347">Z795/Z808</f>
        <v>4.7335853417764188E-2</v>
      </c>
      <c r="CI795" s="128">
        <f t="shared" ref="CI795" si="15348">AA795/AA808</f>
        <v>5.0674913096474199E-2</v>
      </c>
      <c r="CJ795" s="134">
        <f t="shared" ref="CJ795" si="15349">AB795/AB808</f>
        <v>3.9695596012770833E-2</v>
      </c>
      <c r="CK795" s="135">
        <f t="shared" ref="CK795" si="15350">AC795/AC808</f>
        <v>3.9654413921204418E-2</v>
      </c>
    </row>
    <row r="796" spans="1:89" ht="13.5" thickTop="1" x14ac:dyDescent="0.2">
      <c r="A796" s="145" t="s">
        <v>28</v>
      </c>
      <c r="B796" s="189">
        <v>1029</v>
      </c>
      <c r="C796" s="183">
        <v>1674</v>
      </c>
      <c r="D796" s="184">
        <v>619</v>
      </c>
      <c r="E796" s="185">
        <v>617</v>
      </c>
      <c r="F796" s="182">
        <v>870</v>
      </c>
      <c r="G796" s="186">
        <v>1300</v>
      </c>
      <c r="H796" s="184">
        <v>1953</v>
      </c>
      <c r="I796" s="185">
        <v>2554</v>
      </c>
      <c r="J796" s="182">
        <v>370</v>
      </c>
      <c r="K796" s="183">
        <v>242</v>
      </c>
      <c r="L796" s="184">
        <v>1511</v>
      </c>
      <c r="M796" s="182">
        <v>774</v>
      </c>
      <c r="N796" s="187">
        <v>2364</v>
      </c>
      <c r="O796" s="190">
        <v>1559</v>
      </c>
      <c r="P796" s="182">
        <v>1202</v>
      </c>
      <c r="Q796" s="183">
        <v>837</v>
      </c>
      <c r="R796" s="184">
        <v>1180</v>
      </c>
      <c r="S796" s="185">
        <v>1229</v>
      </c>
      <c r="T796" s="182">
        <v>425</v>
      </c>
      <c r="U796" s="186">
        <v>223</v>
      </c>
      <c r="V796" s="184">
        <v>1526</v>
      </c>
      <c r="W796" s="191">
        <v>1039</v>
      </c>
      <c r="X796" s="182">
        <v>1114</v>
      </c>
      <c r="Y796" s="186">
        <v>372</v>
      </c>
      <c r="Z796" s="184">
        <v>2070</v>
      </c>
      <c r="AA796" s="182">
        <v>2490</v>
      </c>
      <c r="AB796" s="156">
        <f t="shared" si="15048"/>
        <v>16233</v>
      </c>
      <c r="AC796" s="157">
        <f t="shared" si="15049"/>
        <v>14910</v>
      </c>
      <c r="BI796" s="145" t="s">
        <v>28</v>
      </c>
      <c r="BJ796" s="128">
        <f>B796/B808</f>
        <v>3.823573127229489E-2</v>
      </c>
      <c r="BK796" s="129">
        <f t="shared" ref="BK796" si="15351">C796/C808</f>
        <v>6.0489990604899908E-2</v>
      </c>
      <c r="BL796" s="130">
        <f t="shared" ref="BL796" si="15352">D796/D808</f>
        <v>4.5841664815226245E-2</v>
      </c>
      <c r="BM796" s="131">
        <f t="shared" ref="BM796" si="15353">E796/E808</f>
        <v>4.8418739700227573E-2</v>
      </c>
      <c r="BN796" s="128">
        <f t="shared" ref="BN796" si="15354">F796/F808</f>
        <v>3.3045922437041818E-2</v>
      </c>
      <c r="BO796" s="129">
        <f t="shared" ref="BO796" si="15355">G796/G808</f>
        <v>5.4720713894852044E-2</v>
      </c>
      <c r="BP796" s="130">
        <f t="shared" ref="BP796" si="15356">H796/H808</f>
        <v>4.877500561924028E-2</v>
      </c>
      <c r="BQ796" s="131">
        <f t="shared" ref="BQ796" si="15357">I796/I808</f>
        <v>5.7541962374676132E-2</v>
      </c>
      <c r="BR796" s="128">
        <f t="shared" ref="BR796" si="15358">J796/J808</f>
        <v>6.0211554109031735E-2</v>
      </c>
      <c r="BS796" s="129">
        <f t="shared" ref="BS796" si="15359">K796/K808</f>
        <v>3.4805120092046601E-2</v>
      </c>
      <c r="BT796" s="130">
        <f t="shared" ref="BT796" si="15360">L796/L808</f>
        <v>6.2291297357463825E-2</v>
      </c>
      <c r="BU796" s="128">
        <f t="shared" ref="BU796" si="15361">M796/M808</f>
        <v>3.2380872693804123E-2</v>
      </c>
      <c r="BV796" s="132">
        <f t="shared" ref="BV796" si="15362">N796/N808</f>
        <v>5.5169194865810969E-2</v>
      </c>
      <c r="BW796" s="133">
        <f t="shared" ref="BW796" si="15363">O796/O808</f>
        <v>3.6399719822554286E-2</v>
      </c>
      <c r="BX796" s="128">
        <f t="shared" ref="BX796" si="15364">P796/P808</f>
        <v>5.051906022779809E-2</v>
      </c>
      <c r="BY796" s="129">
        <f t="shared" ref="BY796" si="15365">Q796/Q808</f>
        <v>3.593971402808193E-2</v>
      </c>
      <c r="BZ796" s="130">
        <f t="shared" ref="BZ796" si="15366">R796/R808</f>
        <v>4.4695276694064617E-2</v>
      </c>
      <c r="CA796" s="131">
        <f t="shared" ref="CA796" si="15367">S796/S808</f>
        <v>4.6600690099723202E-2</v>
      </c>
      <c r="CB796" s="128">
        <f t="shared" ref="CB796" si="15368">T796/T808</f>
        <v>5.3783852189319158E-2</v>
      </c>
      <c r="CC796" s="129">
        <f t="shared" ref="CC796" si="15369">U796/U808</f>
        <v>2.7271615506909624E-2</v>
      </c>
      <c r="CD796" s="130">
        <f t="shared" ref="CD796" si="15370">V796/V808</f>
        <v>5.8124476270282624E-2</v>
      </c>
      <c r="CE796" s="131">
        <f t="shared" ref="CE796" si="15371">W796/W808</f>
        <v>3.5848600903978192E-2</v>
      </c>
      <c r="CF796" s="128">
        <f t="shared" ref="CF796" si="15372">X796/X808</f>
        <v>4.9888042991491265E-2</v>
      </c>
      <c r="CG796" s="129">
        <f t="shared" ref="CG796" si="15373">Y796/Y808</f>
        <v>2.6649473457984095E-2</v>
      </c>
      <c r="CH796" s="130">
        <f t="shared" ref="CH796" si="15374">Z796/Z808</f>
        <v>4.9839886355428215E-2</v>
      </c>
      <c r="CI796" s="128">
        <f t="shared" ref="CI796" si="15375">AA796/AA808</f>
        <v>5.6205137465577176E-2</v>
      </c>
      <c r="CJ796" s="134">
        <f t="shared" ref="CJ796" si="15376">AB796/AB808</f>
        <v>4.9453462016524091E-2</v>
      </c>
      <c r="CK796" s="135">
        <f t="shared" ref="CK796" si="15377">AC796/AC808</f>
        <v>4.5550640336298756E-2</v>
      </c>
    </row>
    <row r="797" spans="1:89" x14ac:dyDescent="0.2">
      <c r="A797" s="136" t="s">
        <v>29</v>
      </c>
      <c r="B797" s="192">
        <v>1108</v>
      </c>
      <c r="C797" s="176">
        <v>2420</v>
      </c>
      <c r="D797" s="177">
        <v>985</v>
      </c>
      <c r="E797" s="178">
        <v>779</v>
      </c>
      <c r="F797" s="175">
        <v>1310</v>
      </c>
      <c r="G797" s="179">
        <v>1937</v>
      </c>
      <c r="H797" s="177">
        <v>2055</v>
      </c>
      <c r="I797" s="178">
        <v>3153</v>
      </c>
      <c r="J797" s="175">
        <v>608</v>
      </c>
      <c r="K797" s="176">
        <v>243</v>
      </c>
      <c r="L797" s="177">
        <v>2148</v>
      </c>
      <c r="M797" s="175">
        <v>698</v>
      </c>
      <c r="N797" s="180">
        <v>3256</v>
      </c>
      <c r="O797" s="193">
        <v>2110</v>
      </c>
      <c r="P797" s="175">
        <v>1639</v>
      </c>
      <c r="Q797" s="176">
        <v>1221</v>
      </c>
      <c r="R797" s="177">
        <v>1431</v>
      </c>
      <c r="S797" s="178">
        <v>1933</v>
      </c>
      <c r="T797" s="175">
        <v>861</v>
      </c>
      <c r="U797" s="179">
        <v>203</v>
      </c>
      <c r="V797" s="177">
        <v>2269</v>
      </c>
      <c r="W797" s="194">
        <v>1406</v>
      </c>
      <c r="X797" s="175">
        <v>1755</v>
      </c>
      <c r="Y797" s="179">
        <v>558</v>
      </c>
      <c r="Z797" s="177">
        <v>2572</v>
      </c>
      <c r="AA797" s="175">
        <v>3194</v>
      </c>
      <c r="AB797" s="156">
        <f t="shared" si="15048"/>
        <v>21997</v>
      </c>
      <c r="AC797" s="157">
        <f t="shared" si="15049"/>
        <v>19855</v>
      </c>
      <c r="BI797" s="136" t="s">
        <v>29</v>
      </c>
      <c r="BJ797" s="128">
        <f>B797/B808</f>
        <v>4.1171224732461355E-2</v>
      </c>
      <c r="BK797" s="129">
        <f t="shared" ref="BK797" si="15378">C797/C808</f>
        <v>8.7446700874467015E-2</v>
      </c>
      <c r="BL797" s="130">
        <f t="shared" ref="BL797" si="15379">D797/D808</f>
        <v>7.294675257350218E-2</v>
      </c>
      <c r="BM797" s="131">
        <f t="shared" ref="BM797" si="15380">E797/E808</f>
        <v>6.1131601663658476E-2</v>
      </c>
      <c r="BN797" s="128">
        <f t="shared" ref="BN797" si="15381">F797/F808</f>
        <v>4.9758802750028489E-2</v>
      </c>
      <c r="BO797" s="129">
        <f t="shared" ref="BO797" si="15382">G797/G808</f>
        <v>8.1533863703329545E-2</v>
      </c>
      <c r="BP797" s="130">
        <f t="shared" ref="BP797" si="15383">H797/H808</f>
        <v>5.1322394545590767E-2</v>
      </c>
      <c r="BQ797" s="131">
        <f t="shared" ref="BQ797" si="15384">I797/I808</f>
        <v>7.1037512673200409E-2</v>
      </c>
      <c r="BR797" s="128">
        <f t="shared" ref="BR797" si="15385">J797/J808</f>
        <v>9.8942229454841338E-2</v>
      </c>
      <c r="BS797" s="129">
        <f t="shared" ref="BS797" si="15386">K797/K808</f>
        <v>3.4948942902344314E-2</v>
      </c>
      <c r="BT797" s="130">
        <f t="shared" ref="BT797" si="15387">L797/L808</f>
        <v>8.8551758255348972E-2</v>
      </c>
      <c r="BU797" s="128">
        <f t="shared" ref="BU797" si="15388">M797/M808</f>
        <v>2.9201355478391835E-2</v>
      </c>
      <c r="BV797" s="132">
        <f t="shared" ref="BV797" si="15389">N797/N808</f>
        <v>7.5985997666277713E-2</v>
      </c>
      <c r="BW797" s="133">
        <f t="shared" ref="BW797" si="15390">O797/O808</f>
        <v>4.9264534204996498E-2</v>
      </c>
      <c r="BX797" s="128">
        <f t="shared" ref="BX797" si="15391">P797/P808</f>
        <v>6.8885806749884426E-2</v>
      </c>
      <c r="BY797" s="129">
        <f t="shared" ref="BY797" si="15392">Q797/Q808</f>
        <v>5.2428184980033495E-2</v>
      </c>
      <c r="BZ797" s="130">
        <f t="shared" ref="BZ797" si="15393">R797/R808</f>
        <v>5.420249232983599E-2</v>
      </c>
      <c r="CA797" s="131">
        <f t="shared" ref="CA797" si="15394">S797/S808</f>
        <v>7.3294657414780265E-2</v>
      </c>
      <c r="CB797" s="128">
        <f t="shared" ref="CB797" si="15395">T797/T808</f>
        <v>0.10895975702353834</v>
      </c>
      <c r="CC797" s="129">
        <f t="shared" ref="CC797" si="15396">U797/U808</f>
        <v>2.4825730708083648E-2</v>
      </c>
      <c r="CD797" s="130">
        <f t="shared" ref="CD797" si="15397">V797/V808</f>
        <v>8.6424925725603716E-2</v>
      </c>
      <c r="CE797" s="131">
        <f t="shared" ref="CE797" si="15398">W797/W808</f>
        <v>4.8511196218472899E-2</v>
      </c>
      <c r="CF797" s="128">
        <f t="shared" ref="CF797" si="15399">X797/X808</f>
        <v>7.8593819973130322E-2</v>
      </c>
      <c r="CG797" s="129">
        <f t="shared" ref="CG797" si="15400">Y797/Y808</f>
        <v>3.9974210186976146E-2</v>
      </c>
      <c r="CH797" s="130">
        <f t="shared" ref="CH797" si="15401">Z797/Z808</f>
        <v>6.1926660727614186E-2</v>
      </c>
      <c r="CI797" s="128">
        <f t="shared" ref="CI797" si="15402">AA797/AA808</f>
        <v>7.2096067897611846E-2</v>
      </c>
      <c r="CJ797" s="134">
        <f t="shared" ref="CJ797" si="15403">AB797/AB808</f>
        <v>6.7013355755404444E-2</v>
      </c>
      <c r="CK797" s="135">
        <f t="shared" ref="CK797" si="15404">AC797/AC808</f>
        <v>6.0657811125232185E-2</v>
      </c>
    </row>
    <row r="798" spans="1:89" x14ac:dyDescent="0.2">
      <c r="A798" s="145" t="s">
        <v>30</v>
      </c>
      <c r="B798" s="189">
        <v>1438</v>
      </c>
      <c r="C798" s="183">
        <v>2818</v>
      </c>
      <c r="D798" s="184">
        <v>1256</v>
      </c>
      <c r="E798" s="185">
        <v>957</v>
      </c>
      <c r="F798" s="182">
        <v>1392</v>
      </c>
      <c r="G798" s="186">
        <v>2328</v>
      </c>
      <c r="H798" s="184">
        <v>2572</v>
      </c>
      <c r="I798" s="185">
        <v>4495</v>
      </c>
      <c r="J798" s="182">
        <v>1050</v>
      </c>
      <c r="K798" s="183">
        <v>229</v>
      </c>
      <c r="L798" s="184">
        <v>3080</v>
      </c>
      <c r="M798" s="182">
        <v>804</v>
      </c>
      <c r="N798" s="187">
        <v>4260</v>
      </c>
      <c r="O798" s="190">
        <v>2499</v>
      </c>
      <c r="P798" s="182">
        <v>2160</v>
      </c>
      <c r="Q798" s="183">
        <v>1688</v>
      </c>
      <c r="R798" s="184">
        <v>1838</v>
      </c>
      <c r="S798" s="185">
        <v>2463</v>
      </c>
      <c r="T798" s="182">
        <v>1263</v>
      </c>
      <c r="U798" s="186">
        <v>268</v>
      </c>
      <c r="V798" s="184">
        <v>3171</v>
      </c>
      <c r="W798" s="191">
        <v>1495</v>
      </c>
      <c r="X798" s="182">
        <v>2373</v>
      </c>
      <c r="Y798" s="186">
        <v>731</v>
      </c>
      <c r="Z798" s="184">
        <v>3023</v>
      </c>
      <c r="AA798" s="182">
        <v>4289</v>
      </c>
      <c r="AB798" s="156">
        <f t="shared" si="15048"/>
        <v>28876</v>
      </c>
      <c r="AC798" s="157">
        <f t="shared" si="15049"/>
        <v>25064</v>
      </c>
      <c r="BI798" s="145" t="s">
        <v>30</v>
      </c>
      <c r="BJ798" s="128">
        <f>B798/B808</f>
        <v>5.3433412604042808E-2</v>
      </c>
      <c r="BK798" s="129">
        <f t="shared" ref="BK798" si="15405">C798/C808</f>
        <v>0.10182843101828432</v>
      </c>
      <c r="BL798" s="130">
        <f t="shared" ref="BL798" si="15406">D798/D808</f>
        <v>9.301636673331852E-2</v>
      </c>
      <c r="BM798" s="131">
        <f t="shared" ref="BM798" si="15407">E798/E808</f>
        <v>7.5100054932119589E-2</v>
      </c>
      <c r="BN798" s="128">
        <f t="shared" ref="BN798" si="15408">F798/F808</f>
        <v>5.2873475899266914E-2</v>
      </c>
      <c r="BO798" s="129">
        <f t="shared" ref="BO798" si="15409">G798/G808</f>
        <v>9.7992170728627356E-2</v>
      </c>
      <c r="BP798" s="130">
        <f t="shared" ref="BP798" si="15410">H798/H808</f>
        <v>6.4234159986014339E-2</v>
      </c>
      <c r="BQ798" s="131">
        <f t="shared" ref="BQ798" si="15411">I798/I808</f>
        <v>0.10127295257406782</v>
      </c>
      <c r="BR798" s="128">
        <f t="shared" ref="BR798" si="15412">J798/J808</f>
        <v>0.17087062652563059</v>
      </c>
      <c r="BS798" s="129">
        <f t="shared" ref="BS798" si="15413">K798/K808</f>
        <v>3.293542355817633E-2</v>
      </c>
      <c r="BT798" s="130">
        <f t="shared" ref="BT798" si="15414">L798/L808</f>
        <v>0.12697365708867545</v>
      </c>
      <c r="BU798" s="128">
        <f t="shared" ref="BU798" si="15415">M798/M808</f>
        <v>3.3635945278835296E-2</v>
      </c>
      <c r="BV798" s="132">
        <f t="shared" ref="BV798" si="15416">N798/N808</f>
        <v>9.9416569428238039E-2</v>
      </c>
      <c r="BW798" s="133">
        <f t="shared" ref="BW798" si="15417">O798/O808</f>
        <v>5.8346953070277846E-2</v>
      </c>
      <c r="BX798" s="128">
        <f t="shared" ref="BX798" si="15418">P798/P808</f>
        <v>9.0783003404362628E-2</v>
      </c>
      <c r="BY798" s="129">
        <f t="shared" ref="BY798" si="15419">Q798/Q808</f>
        <v>7.2480570226287094E-2</v>
      </c>
      <c r="BZ798" s="130">
        <f t="shared" ref="BZ798" si="15420">R798/R808</f>
        <v>6.9618575053975229E-2</v>
      </c>
      <c r="CA798" s="131">
        <f t="shared" ref="CA798" si="15421">S798/S808</f>
        <v>9.3390968035490837E-2</v>
      </c>
      <c r="CB798" s="128">
        <f t="shared" ref="CB798" si="15422">T798/T808</f>
        <v>0.15983295368261199</v>
      </c>
      <c r="CC798" s="129">
        <f t="shared" ref="CC798" si="15423">U798/U808</f>
        <v>3.2774856304268067E-2</v>
      </c>
      <c r="CD798" s="130">
        <f t="shared" ref="CD798" si="15424">V798/V808</f>
        <v>0.12078159518549554</v>
      </c>
      <c r="CE798" s="131">
        <f t="shared" ref="CE798" si="15425">W798/W808</f>
        <v>5.1581961839699132E-2</v>
      </c>
      <c r="CF798" s="128">
        <f t="shared" ref="CF798" si="15426">X798/X808</f>
        <v>0.10626959247648902</v>
      </c>
      <c r="CG798" s="129">
        <f t="shared" ref="CG798" si="15427">Y798/Y808</f>
        <v>5.2367648112328961E-2</v>
      </c>
      <c r="CH798" s="130">
        <f t="shared" ref="CH798" si="15428">Z798/Z808</f>
        <v>7.2785495870753378E-2</v>
      </c>
      <c r="CI798" s="128">
        <f t="shared" ref="CI798" si="15429">AA798/AA808</f>
        <v>9.6812784975847596E-2</v>
      </c>
      <c r="CJ798" s="134">
        <f t="shared" ref="CJ798" si="15430">AB798/AB808</f>
        <v>8.7970071409422146E-2</v>
      </c>
      <c r="CK798" s="135">
        <f t="shared" ref="CK798" si="15431">AC798/AC808</f>
        <v>7.6571512366800279E-2</v>
      </c>
    </row>
    <row r="799" spans="1:89" x14ac:dyDescent="0.2">
      <c r="A799" s="136" t="s">
        <v>31</v>
      </c>
      <c r="B799" s="192">
        <v>1562</v>
      </c>
      <c r="C799" s="176">
        <v>4275</v>
      </c>
      <c r="D799" s="177">
        <v>955</v>
      </c>
      <c r="E799" s="178">
        <v>1417</v>
      </c>
      <c r="F799" s="175">
        <v>1196</v>
      </c>
      <c r="G799" s="179">
        <v>2964</v>
      </c>
      <c r="H799" s="177">
        <v>2579</v>
      </c>
      <c r="I799" s="178">
        <v>5718</v>
      </c>
      <c r="J799" s="175">
        <v>739</v>
      </c>
      <c r="K799" s="176">
        <v>341</v>
      </c>
      <c r="L799" s="177">
        <v>3497</v>
      </c>
      <c r="M799" s="175">
        <v>936</v>
      </c>
      <c r="N799" s="180">
        <v>4533</v>
      </c>
      <c r="O799" s="193">
        <v>2749</v>
      </c>
      <c r="P799" s="175">
        <v>2171</v>
      </c>
      <c r="Q799" s="176">
        <v>2048</v>
      </c>
      <c r="R799" s="177">
        <v>1938</v>
      </c>
      <c r="S799" s="178">
        <v>2892</v>
      </c>
      <c r="T799" s="175">
        <v>1454</v>
      </c>
      <c r="U799" s="179">
        <v>269</v>
      </c>
      <c r="V799" s="177">
        <v>3714</v>
      </c>
      <c r="W799" s="194">
        <v>1787</v>
      </c>
      <c r="X799" s="175">
        <v>2435</v>
      </c>
      <c r="Y799" s="179">
        <v>904</v>
      </c>
      <c r="Z799" s="177">
        <v>2996</v>
      </c>
      <c r="AA799" s="175">
        <v>5111</v>
      </c>
      <c r="AB799" s="156">
        <f t="shared" si="15048"/>
        <v>29769</v>
      </c>
      <c r="AC799" s="157">
        <f t="shared" si="15049"/>
        <v>31411</v>
      </c>
      <c r="BI799" s="136" t="s">
        <v>31</v>
      </c>
      <c r="BJ799" s="128">
        <f>B799/B808</f>
        <v>5.80410225921522E-2</v>
      </c>
      <c r="BK799" s="129">
        <f t="shared" ref="BK799" si="15432">C799/C808</f>
        <v>0.15447712654477128</v>
      </c>
      <c r="BL799" s="130">
        <f t="shared" ref="BL799" si="15433">D799/D808</f>
        <v>7.0725024068725467E-2</v>
      </c>
      <c r="BM799" s="131">
        <f t="shared" ref="BM799" si="15434">E799/E808</f>
        <v>0.11119830495173821</v>
      </c>
      <c r="BN799" s="128">
        <f t="shared" ref="BN799" si="15435">F799/F808</f>
        <v>4.5428647396209214E-2</v>
      </c>
      <c r="BO799" s="129">
        <f t="shared" ref="BO799" si="15436">G799/G808</f>
        <v>0.12476322768026266</v>
      </c>
      <c r="BP799" s="130">
        <f t="shared" ref="BP799" si="15437">H799/H808</f>
        <v>6.4408980794685447E-2</v>
      </c>
      <c r="BQ799" s="131">
        <f t="shared" ref="BQ799" si="15438">I799/I808</f>
        <v>0.12882730652247382</v>
      </c>
      <c r="BR799" s="128">
        <f t="shared" ref="BR799" si="15439">J799/J808</f>
        <v>0.12026037428803905</v>
      </c>
      <c r="BS799" s="129">
        <f t="shared" ref="BS799" si="15440">K799/K808</f>
        <v>4.904357831152021E-2</v>
      </c>
      <c r="BT799" s="130">
        <f t="shared" ref="BT799" si="15441">L799/L808</f>
        <v>0.1441645710516552</v>
      </c>
      <c r="BU799" s="128">
        <f t="shared" ref="BU799" si="15442">M799/M808</f>
        <v>3.9158264652972431E-2</v>
      </c>
      <c r="BV799" s="132">
        <f t="shared" ref="BV799" si="15443">N799/N808</f>
        <v>0.10578763127187865</v>
      </c>
      <c r="BW799" s="133">
        <f t="shared" ref="BW799" si="15444">O799/O808</f>
        <v>6.4183983189353255E-2</v>
      </c>
      <c r="BX799" s="128">
        <f t="shared" ref="BX799" si="15445">P799/P808</f>
        <v>9.1245324255032997E-2</v>
      </c>
      <c r="BY799" s="129">
        <f t="shared" ref="BY799" si="15446">Q799/Q808</f>
        <v>8.7938511743741676E-2</v>
      </c>
      <c r="BZ799" s="130">
        <f t="shared" ref="BZ799" si="15447">R799/R808</f>
        <v>7.3406310367031546E-2</v>
      </c>
      <c r="CA799" s="131">
        <f t="shared" ref="CA799" si="15448">S799/S808</f>
        <v>0.10965760436810375</v>
      </c>
      <c r="CB799" s="128">
        <f t="shared" ref="CB799" si="15449">T799/T808</f>
        <v>0.18400404960769426</v>
      </c>
      <c r="CC799" s="129">
        <f t="shared" ref="CC799" si="15450">U799/U808</f>
        <v>3.2897150544209365E-2</v>
      </c>
      <c r="CD799" s="130">
        <f t="shared" ref="CD799" si="15451">V799/V808</f>
        <v>0.14146415784261446</v>
      </c>
      <c r="CE799" s="131">
        <f t="shared" ref="CE799" si="15452">W799/W808</f>
        <v>6.1656833316081842E-2</v>
      </c>
      <c r="CF799" s="128">
        <f t="shared" ref="CF799" si="15453">X799/X808</f>
        <v>0.1090461262875056</v>
      </c>
      <c r="CG799" s="129">
        <f t="shared" ref="CG799" si="15454">Y799/Y808</f>
        <v>6.4761086037681784E-2</v>
      </c>
      <c r="CH799" s="130">
        <f t="shared" ref="CH799" si="15455">Z799/Z808</f>
        <v>7.2135410396552135E-2</v>
      </c>
      <c r="CI799" s="128">
        <f t="shared" ref="CI799" si="15456">AA799/AA808</f>
        <v>0.11536725204279716</v>
      </c>
      <c r="CJ799" s="134">
        <f t="shared" ref="CJ799" si="15457">AB799/AB808</f>
        <v>9.0690575418585953E-2</v>
      </c>
      <c r="CK799" s="135">
        <f t="shared" ref="CK799" si="15458">AC799/AC808</f>
        <v>9.5961848665558708E-2</v>
      </c>
    </row>
    <row r="800" spans="1:89" x14ac:dyDescent="0.2">
      <c r="A800" s="145" t="s">
        <v>32</v>
      </c>
      <c r="B800" s="189">
        <v>1742</v>
      </c>
      <c r="C800" s="183">
        <v>3213</v>
      </c>
      <c r="D800" s="184">
        <v>688</v>
      </c>
      <c r="E800" s="185">
        <v>1213</v>
      </c>
      <c r="F800" s="182">
        <v>1179</v>
      </c>
      <c r="G800" s="186">
        <v>2587</v>
      </c>
      <c r="H800" s="184">
        <v>2463</v>
      </c>
      <c r="I800" s="185">
        <v>4447</v>
      </c>
      <c r="J800" s="182">
        <v>494</v>
      </c>
      <c r="K800" s="183">
        <v>217</v>
      </c>
      <c r="L800" s="184">
        <v>2421</v>
      </c>
      <c r="M800" s="182">
        <v>1126</v>
      </c>
      <c r="N800" s="187">
        <v>3552</v>
      </c>
      <c r="O800" s="190">
        <v>2732</v>
      </c>
      <c r="P800" s="182">
        <v>1521</v>
      </c>
      <c r="Q800" s="183">
        <v>1917</v>
      </c>
      <c r="R800" s="184">
        <v>1707</v>
      </c>
      <c r="S800" s="185">
        <v>2102</v>
      </c>
      <c r="T800" s="182">
        <v>712</v>
      </c>
      <c r="U800" s="186">
        <v>302</v>
      </c>
      <c r="V800" s="184">
        <v>2984</v>
      </c>
      <c r="W800" s="191">
        <v>1843</v>
      </c>
      <c r="X800" s="182">
        <v>1513</v>
      </c>
      <c r="Y800" s="186">
        <v>913</v>
      </c>
      <c r="Z800" s="184">
        <v>2699</v>
      </c>
      <c r="AA800" s="182">
        <v>3761</v>
      </c>
      <c r="AB800" s="156">
        <f t="shared" si="15048"/>
        <v>23675</v>
      </c>
      <c r="AC800" s="157">
        <f t="shared" si="15049"/>
        <v>26373</v>
      </c>
      <c r="BI800" s="145" t="s">
        <v>32</v>
      </c>
      <c r="BJ800" s="128">
        <f>B800/B808</f>
        <v>6.4729488703923907E-2</v>
      </c>
      <c r="BK800" s="129">
        <f t="shared" ref="BK800" si="15459">C800/C808</f>
        <v>0.11610175616101756</v>
      </c>
      <c r="BL800" s="130">
        <f t="shared" ref="BL800" si="15460">D800/D808</f>
        <v>5.0951640376212692E-2</v>
      </c>
      <c r="BM800" s="131">
        <f t="shared" ref="BM800" si="15461">E800/E808</f>
        <v>9.5189515812603001E-2</v>
      </c>
      <c r="BN800" s="128">
        <f t="shared" ref="BN800" si="15462">F800/F808</f>
        <v>4.478292247502564E-2</v>
      </c>
      <c r="BO800" s="129">
        <f t="shared" ref="BO800" si="15463">G800/G808</f>
        <v>0.10889422065075556</v>
      </c>
      <c r="BP800" s="130">
        <f t="shared" ref="BP800" si="15464">H800/H808</f>
        <v>6.1511950250992729E-2</v>
      </c>
      <c r="BQ800" s="131">
        <f t="shared" ref="BQ800" si="15465">I800/I808</f>
        <v>0.10019150613946153</v>
      </c>
      <c r="BR800" s="128">
        <f t="shared" ref="BR800" si="15466">J800/J808</f>
        <v>8.0390561432058583E-2</v>
      </c>
      <c r="BS800" s="129">
        <f t="shared" ref="BS800" si="15467">K800/K808</f>
        <v>3.1209549834603768E-2</v>
      </c>
      <c r="BT800" s="130">
        <f t="shared" ref="BT800" si="15468">L800/L808</f>
        <v>9.9806241497299747E-2</v>
      </c>
      <c r="BU800" s="128">
        <f t="shared" ref="BU800" si="15469">M800/M808</f>
        <v>4.7107057691503161E-2</v>
      </c>
      <c r="BV800" s="132">
        <f t="shared" ref="BV800" si="15470">N800/N808</f>
        <v>8.2893815635939325E-2</v>
      </c>
      <c r="BW800" s="133">
        <f t="shared" ref="BW800" si="15471">O800/O808</f>
        <v>6.3787065141256136E-2</v>
      </c>
      <c r="BX800" s="128">
        <f t="shared" ref="BX800" si="15472">P800/P808</f>
        <v>6.3926364897238686E-2</v>
      </c>
      <c r="BY800" s="129">
        <f t="shared" ref="BY800" si="15473">Q800/Q808</f>
        <v>8.2313538580445697E-2</v>
      </c>
      <c r="BZ800" s="130">
        <f t="shared" ref="BZ800" si="15474">R800/R808</f>
        <v>6.4656641793871442E-2</v>
      </c>
      <c r="CA800" s="131">
        <f t="shared" ref="CA800" si="15475">S800/S808</f>
        <v>7.9702726273082322E-2</v>
      </c>
      <c r="CB800" s="128">
        <f t="shared" ref="CB800" si="15476">T800/T808</f>
        <v>9.0103771197165269E-2</v>
      </c>
      <c r="CC800" s="129">
        <f t="shared" ref="CC800" si="15477">U800/U808</f>
        <v>3.6932860462272225E-2</v>
      </c>
      <c r="CD800" s="130">
        <f t="shared" ref="CD800" si="15478">V800/V808</f>
        <v>0.1136588710291765</v>
      </c>
      <c r="CE800" s="131">
        <f t="shared" ref="CE800" si="15479">W800/W808</f>
        <v>6.3589000448538796E-2</v>
      </c>
      <c r="CF800" s="128">
        <f t="shared" ref="CF800" si="15480">X800/X808</f>
        <v>6.7756381549485004E-2</v>
      </c>
      <c r="CG800" s="129">
        <f t="shared" ref="CG800" si="15481">Y800/Y808</f>
        <v>6.5405831363278169E-2</v>
      </c>
      <c r="CH800" s="130">
        <f t="shared" ref="CH800" si="15482">Z800/Z808</f>
        <v>6.4984470180338524E-2</v>
      </c>
      <c r="CI800" s="128">
        <f t="shared" ref="CI800" si="15483">AA800/AA808</f>
        <v>8.4894587151821591E-2</v>
      </c>
      <c r="CJ800" s="134">
        <f t="shared" ref="CJ800" si="15484">AB800/AB808</f>
        <v>7.21253442519071E-2</v>
      </c>
      <c r="CK800" s="135">
        <f t="shared" ref="CK800" si="15485">AC800/AC808</f>
        <v>8.0570559194447167E-2</v>
      </c>
    </row>
    <row r="801" spans="1:89" x14ac:dyDescent="0.2">
      <c r="A801" s="136" t="s">
        <v>33</v>
      </c>
      <c r="B801" s="192">
        <v>1502</v>
      </c>
      <c r="C801" s="176">
        <v>1686</v>
      </c>
      <c r="D801" s="177">
        <v>516</v>
      </c>
      <c r="E801" s="178">
        <v>822</v>
      </c>
      <c r="F801" s="175">
        <v>1056</v>
      </c>
      <c r="G801" s="179">
        <v>1783</v>
      </c>
      <c r="H801" s="177">
        <v>1989</v>
      </c>
      <c r="I801" s="178">
        <v>3029</v>
      </c>
      <c r="J801" s="175">
        <v>406</v>
      </c>
      <c r="K801" s="176">
        <v>149</v>
      </c>
      <c r="L801" s="177">
        <v>1446</v>
      </c>
      <c r="M801" s="175">
        <v>1050</v>
      </c>
      <c r="N801" s="180">
        <v>2363</v>
      </c>
      <c r="O801" s="193">
        <v>2481</v>
      </c>
      <c r="P801" s="175">
        <v>1016</v>
      </c>
      <c r="Q801" s="176">
        <v>1737</v>
      </c>
      <c r="R801" s="177">
        <v>1229</v>
      </c>
      <c r="S801" s="178">
        <v>1697</v>
      </c>
      <c r="T801" s="175">
        <v>427</v>
      </c>
      <c r="U801" s="179">
        <v>336</v>
      </c>
      <c r="V801" s="177">
        <v>2282</v>
      </c>
      <c r="W801" s="194">
        <v>1506</v>
      </c>
      <c r="X801" s="175">
        <v>1044</v>
      </c>
      <c r="Y801" s="179">
        <v>695</v>
      </c>
      <c r="Z801" s="177">
        <v>1934</v>
      </c>
      <c r="AA801" s="175">
        <v>2542</v>
      </c>
      <c r="AB801" s="156">
        <f t="shared" si="15048"/>
        <v>17210</v>
      </c>
      <c r="AC801" s="157">
        <f t="shared" si="15049"/>
        <v>19513</v>
      </c>
      <c r="BI801" s="136" t="s">
        <v>33</v>
      </c>
      <c r="BJ801" s="128">
        <f>B801/B808</f>
        <v>5.58115338882283E-2</v>
      </c>
      <c r="BK801" s="129">
        <f t="shared" ref="BK801" si="15486">C801/C808</f>
        <v>6.0923610609236109E-2</v>
      </c>
      <c r="BL801" s="130">
        <f t="shared" ref="BL801" si="15487">D801/D808</f>
        <v>3.8213730282159519E-2</v>
      </c>
      <c r="BM801" s="131">
        <f t="shared" ref="BM801" si="15488">E801/E808</f>
        <v>6.4506003295927178E-2</v>
      </c>
      <c r="BN801" s="128">
        <f t="shared" ref="BN801" si="15489">F801/F808</f>
        <v>4.0110912751168001E-2</v>
      </c>
      <c r="BO801" s="129">
        <f t="shared" ref="BO801" si="15490">G801/G808</f>
        <v>7.5051563749631692E-2</v>
      </c>
      <c r="BP801" s="130">
        <f t="shared" ref="BP801" si="15491">H801/H808</f>
        <v>4.967408406383457E-2</v>
      </c>
      <c r="BQ801" s="131">
        <f t="shared" ref="BQ801" si="15492">I801/I808</f>
        <v>6.8243776050467497E-2</v>
      </c>
      <c r="BR801" s="128">
        <f t="shared" ref="BR801" si="15493">J801/J808</f>
        <v>6.6069975589910498E-2</v>
      </c>
      <c r="BS801" s="129">
        <f t="shared" ref="BS801" si="15494">K801/K808</f>
        <v>2.1429598734359269E-2</v>
      </c>
      <c r="BT801" s="130">
        <f t="shared" ref="BT801" si="15495">L801/L808</f>
        <v>5.9611658490332689E-2</v>
      </c>
      <c r="BU801" s="128">
        <f t="shared" ref="BU801" si="15496">M801/M808</f>
        <v>4.3927540476090869E-2</v>
      </c>
      <c r="BV801" s="132">
        <f t="shared" ref="BV801" si="15497">N801/N808</f>
        <v>5.5145857642940492E-2</v>
      </c>
      <c r="BW801" s="133">
        <f t="shared" ref="BW801" si="15498">O801/O808</f>
        <v>5.7926686901704411E-2</v>
      </c>
      <c r="BX801" s="128">
        <f t="shared" ref="BX801" si="15499">P801/P808</f>
        <v>4.2701634934644642E-2</v>
      </c>
      <c r="BY801" s="129">
        <f t="shared" ref="BY801" si="15500">Q801/Q808</f>
        <v>7.4584567821718406E-2</v>
      </c>
      <c r="BZ801" s="130">
        <f t="shared" ref="BZ801" si="15501">R801/R808</f>
        <v>4.6551266997462218E-2</v>
      </c>
      <c r="CA801" s="131">
        <f t="shared" ref="CA801" si="15502">S801/S808</f>
        <v>6.4346111553482729E-2</v>
      </c>
      <c r="CB801" s="128">
        <f t="shared" ref="CB801" si="15503">T801/T808</f>
        <v>5.4036952670210074E-2</v>
      </c>
      <c r="CC801" s="129">
        <f t="shared" ref="CC801" si="15504">U801/U808</f>
        <v>4.1090864620276384E-2</v>
      </c>
      <c r="CD801" s="130">
        <f t="shared" ref="CD801" si="15505">V801/V808</f>
        <v>8.6920088367486853E-2</v>
      </c>
      <c r="CE801" s="131">
        <f t="shared" ref="CE801" si="15506">W801/W808</f>
        <v>5.1961494669288892E-2</v>
      </c>
      <c r="CF801" s="128">
        <f t="shared" ref="CF801" si="15507">X801/X808</f>
        <v>4.6753246753246755E-2</v>
      </c>
      <c r="CG801" s="129">
        <f t="shared" ref="CG801" si="15508">Y801/Y808</f>
        <v>4.9788666809943406E-2</v>
      </c>
      <c r="CH801" s="130">
        <f t="shared" ref="CH801" si="15509">Z801/Z808</f>
        <v>4.6565381744636793E-2</v>
      </c>
      <c r="CI801" s="128">
        <f t="shared" ref="CI801" si="15510">AA801/AA808</f>
        <v>5.7378899372488829E-2</v>
      </c>
      <c r="CJ801" s="134">
        <f t="shared" ref="CJ801" si="15511">AB801/AB808</f>
        <v>5.2429870098218423E-2</v>
      </c>
      <c r="CK801" s="135">
        <f t="shared" ref="CK801" si="15512">AC801/AC808</f>
        <v>5.9612987584319092E-2</v>
      </c>
    </row>
    <row r="802" spans="1:89" x14ac:dyDescent="0.2">
      <c r="A802" s="145" t="s">
        <v>34</v>
      </c>
      <c r="B802" s="189">
        <v>496</v>
      </c>
      <c r="C802" s="183">
        <v>1087</v>
      </c>
      <c r="D802" s="184">
        <v>189</v>
      </c>
      <c r="E802" s="185">
        <v>565</v>
      </c>
      <c r="F802" s="182">
        <v>521</v>
      </c>
      <c r="G802" s="186">
        <v>1207</v>
      </c>
      <c r="H802" s="184">
        <v>993</v>
      </c>
      <c r="I802" s="185">
        <v>1970</v>
      </c>
      <c r="J802" s="182">
        <v>185</v>
      </c>
      <c r="K802" s="183">
        <v>117</v>
      </c>
      <c r="L802" s="184">
        <v>1003</v>
      </c>
      <c r="M802" s="182">
        <v>689</v>
      </c>
      <c r="N802" s="187">
        <v>1912</v>
      </c>
      <c r="O802" s="190">
        <v>1725</v>
      </c>
      <c r="P802" s="182">
        <v>646</v>
      </c>
      <c r="Q802" s="183">
        <v>1227</v>
      </c>
      <c r="R802" s="184">
        <v>881</v>
      </c>
      <c r="S802" s="185">
        <v>1141</v>
      </c>
      <c r="T802" s="182">
        <v>192</v>
      </c>
      <c r="U802" s="186">
        <v>283</v>
      </c>
      <c r="V802" s="184">
        <v>1729</v>
      </c>
      <c r="W802" s="191">
        <v>994</v>
      </c>
      <c r="X802" s="182">
        <v>585</v>
      </c>
      <c r="Y802" s="186">
        <v>596</v>
      </c>
      <c r="Z802" s="184">
        <v>1394</v>
      </c>
      <c r="AA802" s="182">
        <v>1783</v>
      </c>
      <c r="AB802" s="156">
        <f t="shared" si="15048"/>
        <v>10726</v>
      </c>
      <c r="AC802" s="157">
        <f t="shared" si="15049"/>
        <v>13384</v>
      </c>
      <c r="BI802" s="145" t="s">
        <v>34</v>
      </c>
      <c r="BJ802" s="128">
        <f>B802/B808</f>
        <v>1.8430439952437573E-2</v>
      </c>
      <c r="BK802" s="129">
        <f t="shared" ref="BK802" si="15513">C802/C808</f>
        <v>3.9278745392787452E-2</v>
      </c>
      <c r="BL802" s="130">
        <f t="shared" ref="BL802" si="15514">D802/D808</f>
        <v>1.3996889580093312E-2</v>
      </c>
      <c r="BM802" s="131">
        <f t="shared" ref="BM802" si="15515">E802/E808</f>
        <v>4.4338067958879387E-2</v>
      </c>
      <c r="BN802" s="128">
        <f t="shared" ref="BN802" si="15516">F802/F808</f>
        <v>1.978956964333194E-2</v>
      </c>
      <c r="BO802" s="129">
        <f t="shared" ref="BO802" si="15517">G802/G808</f>
        <v>5.0806078208528012E-2</v>
      </c>
      <c r="BP802" s="130">
        <f t="shared" ref="BP802" si="15518">H802/H808</f>
        <v>2.4799580430059188E-2</v>
      </c>
      <c r="BQ802" s="131">
        <f t="shared" ref="BQ802" si="15519">I802/I808</f>
        <v>4.4384364086966319E-2</v>
      </c>
      <c r="BR802" s="128">
        <f t="shared" ref="BR802" si="15520">J802/J808</f>
        <v>3.0105777054515868E-2</v>
      </c>
      <c r="BS802" s="129">
        <f t="shared" ref="BS802" si="15521">K802/K808</f>
        <v>1.6827268804832447E-2</v>
      </c>
      <c r="BT802" s="130">
        <f t="shared" ref="BT802" si="15522">L802/L808</f>
        <v>4.1348888980500473E-2</v>
      </c>
      <c r="BU802" s="128">
        <f t="shared" ref="BU802" si="15523">M802/M808</f>
        <v>2.8824833702882482E-2</v>
      </c>
      <c r="BV802" s="132">
        <f t="shared" ref="BV802" si="15524">N802/N808</f>
        <v>4.4620770128354727E-2</v>
      </c>
      <c r="BW802" s="133">
        <f t="shared" ref="BW802" si="15525">O802/O808</f>
        <v>4.0275507821620357E-2</v>
      </c>
      <c r="BX802" s="128">
        <f t="shared" ref="BX802" si="15526">P802/P808</f>
        <v>2.7150842684823269E-2</v>
      </c>
      <c r="BY802" s="129">
        <f t="shared" ref="BY802" si="15527">Q802/Q808</f>
        <v>5.2685817338657737E-2</v>
      </c>
      <c r="BZ802" s="130">
        <f t="shared" ref="BZ802" si="15528">R802/R808</f>
        <v>3.3369948108026209E-2</v>
      </c>
      <c r="CA802" s="131">
        <f t="shared" ref="CA802" si="15529">S802/S808</f>
        <v>4.3263944185341068E-2</v>
      </c>
      <c r="CB802" s="128">
        <f t="shared" ref="CB802" si="15530">T802/T808</f>
        <v>2.4297646165527716E-2</v>
      </c>
      <c r="CC802" s="129">
        <f t="shared" ref="CC802" si="15531">U802/U808</f>
        <v>3.460926990338755E-2</v>
      </c>
      <c r="CD802" s="130">
        <f t="shared" ref="CD802" si="15532">V802/V808</f>
        <v>6.585663137045783E-2</v>
      </c>
      <c r="CE802" s="131">
        <f t="shared" ref="CE802" si="15533">W802/W808</f>
        <v>3.4295966601110998E-2</v>
      </c>
      <c r="CF802" s="128">
        <f t="shared" ref="CF802" si="15534">X802/X808</f>
        <v>2.6197939991043438E-2</v>
      </c>
      <c r="CG802" s="129">
        <f t="shared" ref="CG802" si="15535">Y802/Y808</f>
        <v>4.2696468228383119E-2</v>
      </c>
      <c r="CH802" s="130">
        <f t="shared" ref="CH802" si="15536">Z802/Z808</f>
        <v>3.3563672260612042E-2</v>
      </c>
      <c r="CI802" s="128">
        <f t="shared" ref="CI802" si="15537">AA802/AA808</f>
        <v>4.0246490000451447E-2</v>
      </c>
      <c r="CJ802" s="134">
        <f t="shared" ref="CJ802" si="15538">AB802/AB808</f>
        <v>3.2676512880504986E-2</v>
      </c>
      <c r="CK802" s="135">
        <f t="shared" ref="CK802" si="15539">AC802/AC808</f>
        <v>4.0888649916902921E-2</v>
      </c>
    </row>
    <row r="803" spans="1:89" x14ac:dyDescent="0.2">
      <c r="A803" s="136" t="s">
        <v>35</v>
      </c>
      <c r="B803" s="192">
        <v>0</v>
      </c>
      <c r="C803" s="176">
        <v>407</v>
      </c>
      <c r="D803" s="177">
        <v>2</v>
      </c>
      <c r="E803" s="178">
        <v>305</v>
      </c>
      <c r="F803" s="175">
        <v>18</v>
      </c>
      <c r="G803" s="179">
        <v>711</v>
      </c>
      <c r="H803" s="177">
        <v>76</v>
      </c>
      <c r="I803" s="178">
        <v>835</v>
      </c>
      <c r="J803" s="175">
        <v>34</v>
      </c>
      <c r="K803" s="176">
        <v>38</v>
      </c>
      <c r="L803" s="177">
        <v>575</v>
      </c>
      <c r="M803" s="175">
        <v>111</v>
      </c>
      <c r="N803" s="180">
        <v>445</v>
      </c>
      <c r="O803" s="193">
        <v>229</v>
      </c>
      <c r="P803" s="175">
        <v>120</v>
      </c>
      <c r="Q803" s="176">
        <v>208</v>
      </c>
      <c r="R803" s="177">
        <v>160</v>
      </c>
      <c r="S803" s="178">
        <v>90</v>
      </c>
      <c r="T803" s="175">
        <v>20</v>
      </c>
      <c r="U803" s="179">
        <v>12</v>
      </c>
      <c r="V803" s="177">
        <v>200</v>
      </c>
      <c r="W803" s="194">
        <v>42</v>
      </c>
      <c r="X803" s="175">
        <v>75</v>
      </c>
      <c r="Y803" s="179">
        <v>25</v>
      </c>
      <c r="Z803" s="177">
        <v>60</v>
      </c>
      <c r="AA803" s="175">
        <v>131</v>
      </c>
      <c r="AB803" s="156">
        <f t="shared" si="15048"/>
        <v>1785</v>
      </c>
      <c r="AC803" s="157">
        <f t="shared" si="15049"/>
        <v>3144</v>
      </c>
      <c r="BI803" s="136" t="s">
        <v>35</v>
      </c>
      <c r="BJ803" s="128">
        <f>B803/B808</f>
        <v>0</v>
      </c>
      <c r="BK803" s="129">
        <f t="shared" ref="BK803" si="15540">C803/C808</f>
        <v>1.4706945147069451E-2</v>
      </c>
      <c r="BL803" s="130">
        <f t="shared" ref="BL803" si="15541">D803/D808</f>
        <v>1.481152336517811E-4</v>
      </c>
      <c r="BM803" s="131">
        <f t="shared" ref="BM803" si="15542">E803/E808</f>
        <v>2.393470925213843E-2</v>
      </c>
      <c r="BN803" s="128">
        <f t="shared" ref="BN803" si="15543">F803/F808</f>
        <v>6.8370874007672733E-4</v>
      </c>
      <c r="BO803" s="129">
        <f t="shared" ref="BO803" si="15544">G803/G808</f>
        <v>2.9928021214799847E-2</v>
      </c>
      <c r="BP803" s="130">
        <f t="shared" ref="BP803" si="15545">H803/H808</f>
        <v>1.898054494143503E-3</v>
      </c>
      <c r="BQ803" s="131">
        <f t="shared" ref="BQ803" si="15546">I803/I808</f>
        <v>1.8812661935338516E-2</v>
      </c>
      <c r="BR803" s="128">
        <f t="shared" ref="BR803" si="15547">J803/J808</f>
        <v>5.5329536208299432E-3</v>
      </c>
      <c r="BS803" s="129">
        <f t="shared" ref="BS803" si="15548">K803/K808</f>
        <v>5.4652667913131026E-3</v>
      </c>
      <c r="BT803" s="130">
        <f t="shared" ref="BT803" si="15549">L803/L808</f>
        <v>2.3704497670775447E-2</v>
      </c>
      <c r="BU803" s="128">
        <f t="shared" ref="BU803" si="15550">M803/M808</f>
        <v>4.6437685646153202E-3</v>
      </c>
      <c r="BV803" s="132">
        <f t="shared" ref="BV803" si="15551">N803/N808</f>
        <v>1.0385064177362895E-2</v>
      </c>
      <c r="BW803" s="133">
        <f t="shared" ref="BW803" si="15552">O803/O808</f>
        <v>5.34671958907308E-3</v>
      </c>
      <c r="BX803" s="128">
        <f t="shared" ref="BX803" si="15553">P803/P808</f>
        <v>5.0435001891312569E-3</v>
      </c>
      <c r="BY803" s="129">
        <f t="shared" ref="BY803" si="15554">Q803/Q808</f>
        <v>8.931255098973764E-3</v>
      </c>
      <c r="BZ803" s="130">
        <f t="shared" ref="BZ803" si="15555">R803/R808</f>
        <v>6.0603765008901177E-3</v>
      </c>
      <c r="CA803" s="131">
        <f t="shared" ref="CA803" si="15556">S803/S808</f>
        <v>3.412581048799909E-3</v>
      </c>
      <c r="CB803" s="128">
        <f t="shared" ref="CB803" si="15557">T803/T808</f>
        <v>2.531004808909137E-3</v>
      </c>
      <c r="CC803" s="129">
        <f t="shared" ref="CC803" si="15558">U803/U808</f>
        <v>1.4675308792955852E-3</v>
      </c>
      <c r="CD803" s="130">
        <f t="shared" ref="CD803" si="15559">V803/V808</f>
        <v>7.6178867982021788E-3</v>
      </c>
      <c r="CE803" s="131">
        <f t="shared" ref="CE803" si="15560">W803/W808</f>
        <v>1.4491253493427181E-3</v>
      </c>
      <c r="CF803" s="128">
        <f t="shared" ref="CF803" si="15561">X803/X808</f>
        <v>3.3587102552619795E-3</v>
      </c>
      <c r="CG803" s="129">
        <f t="shared" ref="CG803" si="15562">Y803/Y808</f>
        <v>1.7909592377677484E-3</v>
      </c>
      <c r="CH803" s="130">
        <f t="shared" ref="CH803" si="15563">Z803/Z808</f>
        <v>1.4446343871138613E-3</v>
      </c>
      <c r="CI803" s="128">
        <f t="shared" ref="CI803" si="15564">AA803/AA808</f>
        <v>2.9569771116428152E-3</v>
      </c>
      <c r="CJ803" s="134">
        <f t="shared" ref="CJ803" si="15565">AB803/AB808</f>
        <v>5.4379615412736716E-3</v>
      </c>
      <c r="CK803" s="135">
        <f t="shared" ref="CK803" si="15566">AC803/AC808</f>
        <v>9.6050444813764787E-3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8"/>
        <v>0</v>
      </c>
      <c r="AC804" s="157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58">
        <v>0</v>
      </c>
      <c r="AC805" s="159">
        <f t="shared" ref="AC805:AC807" si="15594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5">C805/C808</f>
        <v>0</v>
      </c>
      <c r="BL805" s="130">
        <f t="shared" ref="BL805" si="15596">D805/D808</f>
        <v>0</v>
      </c>
      <c r="BM805" s="131">
        <f t="shared" ref="BM805" si="15597">E805/E808</f>
        <v>0</v>
      </c>
      <c r="BN805" s="128">
        <f t="shared" ref="BN805" si="15598">F805/F808</f>
        <v>0</v>
      </c>
      <c r="BO805" s="129">
        <f t="shared" ref="BO805" si="15599">G805/G808</f>
        <v>0</v>
      </c>
      <c r="BP805" s="130">
        <f t="shared" ref="BP805" si="15600">H805/H808</f>
        <v>0</v>
      </c>
      <c r="BQ805" s="131">
        <f t="shared" ref="BQ805" si="15601">I805/I808</f>
        <v>0</v>
      </c>
      <c r="BR805" s="128">
        <f t="shared" ref="BR805" si="15602">J805/J808</f>
        <v>0</v>
      </c>
      <c r="BS805" s="129">
        <f t="shared" ref="BS805" si="15603">K805/K808</f>
        <v>0</v>
      </c>
      <c r="BT805" s="130">
        <f t="shared" ref="BT805" si="15604">L805/L808</f>
        <v>0</v>
      </c>
      <c r="BU805" s="128">
        <f t="shared" ref="BU805" si="15605">M805/M808</f>
        <v>0</v>
      </c>
      <c r="BV805" s="132">
        <f t="shared" ref="BV805" si="15606">N805/N808</f>
        <v>0</v>
      </c>
      <c r="BW805" s="133">
        <f t="shared" ref="BW805" si="15607">O805/O808</f>
        <v>0</v>
      </c>
      <c r="BX805" s="128">
        <f t="shared" ref="BX805" si="15608">P805/P808</f>
        <v>0</v>
      </c>
      <c r="BY805" s="129">
        <f t="shared" ref="BY805" si="15609">Q805/Q808</f>
        <v>0</v>
      </c>
      <c r="BZ805" s="130">
        <f t="shared" ref="BZ805" si="15610">R805/R808</f>
        <v>0</v>
      </c>
      <c r="CA805" s="131">
        <f t="shared" ref="CA805" si="15611">S805/S808</f>
        <v>0</v>
      </c>
      <c r="CB805" s="128">
        <f t="shared" ref="CB805" si="15612">T805/T808</f>
        <v>0</v>
      </c>
      <c r="CC805" s="129">
        <f t="shared" ref="CC805" si="15613">U805/U808</f>
        <v>0</v>
      </c>
      <c r="CD805" s="130">
        <f t="shared" ref="CD805" si="15614">V805/V808</f>
        <v>0</v>
      </c>
      <c r="CE805" s="131">
        <f t="shared" ref="CE805" si="15615">W805/W808</f>
        <v>0</v>
      </c>
      <c r="CF805" s="128">
        <f t="shared" ref="CF805" si="15616">X805/X808</f>
        <v>0</v>
      </c>
      <c r="CG805" s="129">
        <f t="shared" ref="CG805" si="15617">Y805/Y808</f>
        <v>0</v>
      </c>
      <c r="CH805" s="130">
        <f t="shared" ref="CH805" si="15618">Z805/Z808</f>
        <v>0</v>
      </c>
      <c r="CI805" s="128">
        <f t="shared" ref="CI805" si="15619">AA805/AA808</f>
        <v>0</v>
      </c>
      <c r="CJ805" s="134">
        <f t="shared" ref="CJ805" si="15620">AB805/AB808</f>
        <v>0</v>
      </c>
      <c r="CK805" s="135">
        <f t="shared" ref="CK805" si="15621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ref="AB806:AB807" si="15622">SUM(B806,D806,F806,H806,J806,L806,N806,P806,R806,T806,V806,X806,Z806)</f>
        <v>0</v>
      </c>
      <c r="AC806" s="159">
        <f t="shared" si="15594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622"/>
        <v>0</v>
      </c>
      <c r="AC807" s="159">
        <f t="shared" si="15594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7">SUM(B785:B807)</f>
        <v>26912</v>
      </c>
      <c r="C808" s="21">
        <f t="shared" si="15677"/>
        <v>27674</v>
      </c>
      <c r="D808" s="20">
        <f t="shared" si="15677"/>
        <v>13503</v>
      </c>
      <c r="E808" s="21">
        <f t="shared" si="15677"/>
        <v>12743</v>
      </c>
      <c r="F808" s="20">
        <f t="shared" si="15677"/>
        <v>26327</v>
      </c>
      <c r="G808" s="21">
        <f t="shared" si="15677"/>
        <v>23757</v>
      </c>
      <c r="H808" s="20">
        <f t="shared" si="15677"/>
        <v>40041</v>
      </c>
      <c r="I808" s="21">
        <f t="shared" si="15677"/>
        <v>44385</v>
      </c>
      <c r="J808" s="20">
        <f t="shared" si="15677"/>
        <v>6145</v>
      </c>
      <c r="K808" s="21">
        <f t="shared" si="15677"/>
        <v>6953</v>
      </c>
      <c r="L808" s="20">
        <f t="shared" si="15677"/>
        <v>24257</v>
      </c>
      <c r="M808" s="21">
        <f t="shared" si="15677"/>
        <v>23903</v>
      </c>
      <c r="N808" s="20">
        <f t="shared" si="15677"/>
        <v>42850</v>
      </c>
      <c r="O808" s="21">
        <f t="shared" si="15677"/>
        <v>42830</v>
      </c>
      <c r="P808" s="20">
        <f t="shared" si="15677"/>
        <v>23793</v>
      </c>
      <c r="Q808" s="21">
        <f t="shared" si="15677"/>
        <v>23289</v>
      </c>
      <c r="R808" s="20">
        <f t="shared" si="15677"/>
        <v>26401</v>
      </c>
      <c r="S808" s="21">
        <f t="shared" si="15677"/>
        <v>26373</v>
      </c>
      <c r="T808" s="20">
        <f t="shared" si="15677"/>
        <v>7902</v>
      </c>
      <c r="U808" s="21">
        <f t="shared" si="15677"/>
        <v>8177</v>
      </c>
      <c r="V808" s="20">
        <f t="shared" si="15677"/>
        <v>26254</v>
      </c>
      <c r="W808" s="21">
        <f t="shared" si="15677"/>
        <v>28983</v>
      </c>
      <c r="X808" s="20">
        <f t="shared" si="15677"/>
        <v>22330</v>
      </c>
      <c r="Y808" s="21">
        <f t="shared" si="15677"/>
        <v>13959</v>
      </c>
      <c r="Z808" s="20">
        <f t="shared" si="15677"/>
        <v>41533</v>
      </c>
      <c r="AA808" s="21">
        <f t="shared" si="15677"/>
        <v>44302</v>
      </c>
      <c r="AB808" s="160">
        <f t="shared" ref="AB808:AC808" si="15678">SUM(AB784:AB807)</f>
        <v>328248</v>
      </c>
      <c r="AC808" s="161">
        <f t="shared" si="15678"/>
        <v>327328</v>
      </c>
      <c r="BI808" s="229" t="s">
        <v>13</v>
      </c>
      <c r="BJ808" s="154">
        <f>SUM(BJ784:BJ807)</f>
        <v>0.99999999999999978</v>
      </c>
      <c r="BK808" s="155">
        <f t="shared" ref="BK808:CK808" si="15679">SUM(BK784:BK807)</f>
        <v>1</v>
      </c>
      <c r="BL808" s="154">
        <f t="shared" si="15679"/>
        <v>0.99999999999999978</v>
      </c>
      <c r="BM808" s="155">
        <f t="shared" si="15679"/>
        <v>1</v>
      </c>
      <c r="BN808" s="154">
        <f t="shared" si="15679"/>
        <v>1.0000000000000002</v>
      </c>
      <c r="BO808" s="155">
        <f t="shared" si="15679"/>
        <v>1</v>
      </c>
      <c r="BP808" s="154">
        <f t="shared" si="15679"/>
        <v>0.99999999999999989</v>
      </c>
      <c r="BQ808" s="155">
        <f t="shared" si="15679"/>
        <v>1</v>
      </c>
      <c r="BR808" s="154">
        <f t="shared" si="15679"/>
        <v>1</v>
      </c>
      <c r="BS808" s="155">
        <f t="shared" si="15679"/>
        <v>0.99999999999999989</v>
      </c>
      <c r="BT808" s="154">
        <f t="shared" si="15679"/>
        <v>1.0000000000000002</v>
      </c>
      <c r="BU808" s="155">
        <f t="shared" si="15679"/>
        <v>0.99999999999999989</v>
      </c>
      <c r="BV808" s="154">
        <f t="shared" si="15679"/>
        <v>0.99999999999999989</v>
      </c>
      <c r="BW808" s="155">
        <f t="shared" si="15679"/>
        <v>1</v>
      </c>
      <c r="BX808" s="154">
        <f t="shared" si="15679"/>
        <v>0.99999999999999989</v>
      </c>
      <c r="BY808" s="155">
        <f t="shared" si="15679"/>
        <v>0.99999999999999989</v>
      </c>
      <c r="BZ808" s="154">
        <f t="shared" si="15679"/>
        <v>0.99999999999999989</v>
      </c>
      <c r="CA808" s="155">
        <f t="shared" si="15679"/>
        <v>1</v>
      </c>
      <c r="CB808" s="154">
        <f t="shared" si="15679"/>
        <v>0.99999999999999989</v>
      </c>
      <c r="CC808" s="155">
        <f t="shared" si="15679"/>
        <v>1</v>
      </c>
      <c r="CD808" s="154">
        <f t="shared" si="15679"/>
        <v>1</v>
      </c>
      <c r="CE808" s="155">
        <f t="shared" si="15679"/>
        <v>1</v>
      </c>
      <c r="CF808" s="154">
        <f t="shared" si="15679"/>
        <v>1</v>
      </c>
      <c r="CG808" s="155">
        <f t="shared" si="15679"/>
        <v>1</v>
      </c>
      <c r="CH808" s="154">
        <f t="shared" si="15679"/>
        <v>1</v>
      </c>
      <c r="CI808" s="155">
        <f t="shared" si="15679"/>
        <v>1</v>
      </c>
      <c r="CJ808" s="154">
        <f t="shared" si="15679"/>
        <v>1</v>
      </c>
      <c r="CK808" s="155">
        <f t="shared" si="15679"/>
        <v>0.99999999999999978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3">
        <f>+A780+1</f>
        <v>44861</v>
      </c>
      <c r="B811" s="303"/>
      <c r="C811" s="303"/>
      <c r="D811" s="303"/>
      <c r="BI811" s="308">
        <f>+BI749+2</f>
        <v>44861</v>
      </c>
      <c r="BJ811" s="308"/>
      <c r="BK811" s="308"/>
      <c r="BL811" s="308"/>
    </row>
    <row r="812" spans="1:89" ht="13.5" thickBot="1" x14ac:dyDescent="0.25">
      <c r="AE812" s="232" t="s">
        <v>84</v>
      </c>
    </row>
    <row r="813" spans="1:89" ht="14.25" thickTop="1" thickBot="1" x14ac:dyDescent="0.25">
      <c r="A813" s="299" t="s">
        <v>0</v>
      </c>
      <c r="B813" s="301" t="s">
        <v>1</v>
      </c>
      <c r="C813" s="302"/>
      <c r="D813" s="301" t="s">
        <v>2</v>
      </c>
      <c r="E813" s="302"/>
      <c r="F813" s="301" t="s">
        <v>3</v>
      </c>
      <c r="G813" s="302"/>
      <c r="H813" s="301" t="s">
        <v>4</v>
      </c>
      <c r="I813" s="302"/>
      <c r="J813" s="301" t="s">
        <v>5</v>
      </c>
      <c r="K813" s="302"/>
      <c r="L813" s="301" t="s">
        <v>6</v>
      </c>
      <c r="M813" s="302"/>
      <c r="N813" s="301" t="s">
        <v>7</v>
      </c>
      <c r="O813" s="302"/>
      <c r="P813" s="301" t="s">
        <v>8</v>
      </c>
      <c r="Q813" s="302"/>
      <c r="R813" s="301" t="s">
        <v>9</v>
      </c>
      <c r="S813" s="302"/>
      <c r="T813" s="301" t="s">
        <v>10</v>
      </c>
      <c r="U813" s="302"/>
      <c r="V813" s="301" t="s">
        <v>11</v>
      </c>
      <c r="W813" s="302"/>
      <c r="X813" s="301" t="s">
        <v>12</v>
      </c>
      <c r="Y813" s="302"/>
      <c r="Z813" s="304" t="s">
        <v>40</v>
      </c>
      <c r="AA813" s="305"/>
      <c r="AB813" s="306" t="s">
        <v>41</v>
      </c>
      <c r="AC813" s="307"/>
      <c r="AE813" s="299" t="s">
        <v>0</v>
      </c>
      <c r="AF813" s="301" t="s">
        <v>1</v>
      </c>
      <c r="AG813" s="302"/>
      <c r="AH813" s="301" t="s">
        <v>2</v>
      </c>
      <c r="AI813" s="302"/>
      <c r="AJ813" s="301" t="s">
        <v>3</v>
      </c>
      <c r="AK813" s="302"/>
      <c r="AL813" s="301" t="s">
        <v>4</v>
      </c>
      <c r="AM813" s="302"/>
      <c r="AN813" s="301" t="s">
        <v>5</v>
      </c>
      <c r="AO813" s="302"/>
      <c r="AP813" s="301" t="s">
        <v>6</v>
      </c>
      <c r="AQ813" s="302"/>
      <c r="AR813" s="301" t="s">
        <v>7</v>
      </c>
      <c r="AS813" s="302"/>
      <c r="AT813" s="301" t="s">
        <v>8</v>
      </c>
      <c r="AU813" s="302"/>
      <c r="AV813" s="301" t="s">
        <v>9</v>
      </c>
      <c r="AW813" s="302"/>
      <c r="AX813" s="301" t="s">
        <v>10</v>
      </c>
      <c r="AY813" s="302"/>
      <c r="AZ813" s="301" t="s">
        <v>11</v>
      </c>
      <c r="BA813" s="302"/>
      <c r="BB813" s="301" t="s">
        <v>12</v>
      </c>
      <c r="BC813" s="302"/>
      <c r="BD813" s="304" t="s">
        <v>40</v>
      </c>
      <c r="BE813" s="305"/>
      <c r="BF813" s="306" t="s">
        <v>41</v>
      </c>
      <c r="BG813" s="307"/>
      <c r="BI813" s="299" t="s">
        <v>0</v>
      </c>
      <c r="BJ813" s="301" t="s">
        <v>1</v>
      </c>
      <c r="BK813" s="302"/>
      <c r="BL813" s="301" t="s">
        <v>2</v>
      </c>
      <c r="BM813" s="302"/>
      <c r="BN813" s="301" t="s">
        <v>3</v>
      </c>
      <c r="BO813" s="302"/>
      <c r="BP813" s="301" t="s">
        <v>4</v>
      </c>
      <c r="BQ813" s="302"/>
      <c r="BR813" s="301" t="s">
        <v>5</v>
      </c>
      <c r="BS813" s="302"/>
      <c r="BT813" s="301" t="s">
        <v>6</v>
      </c>
      <c r="BU813" s="302"/>
      <c r="BV813" s="301" t="s">
        <v>7</v>
      </c>
      <c r="BW813" s="302"/>
      <c r="BX813" s="301" t="s">
        <v>8</v>
      </c>
      <c r="BY813" s="302"/>
      <c r="BZ813" s="301" t="s">
        <v>9</v>
      </c>
      <c r="CA813" s="302"/>
      <c r="CB813" s="301" t="s">
        <v>10</v>
      </c>
      <c r="CC813" s="302"/>
      <c r="CD813" s="301" t="s">
        <v>11</v>
      </c>
      <c r="CE813" s="302"/>
      <c r="CF813" s="301" t="s">
        <v>12</v>
      </c>
      <c r="CG813" s="302"/>
      <c r="CH813" s="304" t="s">
        <v>40</v>
      </c>
      <c r="CI813" s="305"/>
      <c r="CJ813" s="301" t="s">
        <v>41</v>
      </c>
      <c r="CK813" s="302"/>
    </row>
    <row r="814" spans="1:89" ht="15" thickTop="1" thickBot="1" x14ac:dyDescent="0.3">
      <c r="A814" s="300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0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0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3478</v>
      </c>
      <c r="AG815" s="172">
        <f t="shared" ref="AG815:AV817" si="15680">SUMIF($A$9:$A$32,$AE815,C$815:C$838)</f>
        <v>1220</v>
      </c>
      <c r="AH815" s="126">
        <f t="shared" si="15680"/>
        <v>1324</v>
      </c>
      <c r="AI815" s="166">
        <f t="shared" si="15680"/>
        <v>1163</v>
      </c>
      <c r="AJ815" s="125">
        <f t="shared" si="15680"/>
        <v>3188</v>
      </c>
      <c r="AK815" s="127">
        <f t="shared" si="15680"/>
        <v>1433</v>
      </c>
      <c r="AL815" s="126">
        <f t="shared" si="15680"/>
        <v>4114</v>
      </c>
      <c r="AM815" s="166">
        <f t="shared" si="15680"/>
        <v>2423</v>
      </c>
      <c r="AN815" s="125">
        <f t="shared" si="15680"/>
        <v>295</v>
      </c>
      <c r="AO815" s="127">
        <f t="shared" si="15680"/>
        <v>1053</v>
      </c>
      <c r="AP815" s="126">
        <f t="shared" si="15680"/>
        <v>1282</v>
      </c>
      <c r="AQ815" s="125">
        <f t="shared" si="15680"/>
        <v>3475</v>
      </c>
      <c r="AR815" s="165">
        <f t="shared" si="15680"/>
        <v>3210</v>
      </c>
      <c r="AS815" s="167">
        <f t="shared" si="15680"/>
        <v>4434</v>
      </c>
      <c r="AT815" s="125">
        <f t="shared" si="15680"/>
        <v>2451</v>
      </c>
      <c r="AU815" s="127">
        <f t="shared" si="15680"/>
        <v>2261</v>
      </c>
      <c r="AV815" s="126">
        <f t="shared" si="15680"/>
        <v>2784</v>
      </c>
      <c r="AW815" s="166">
        <f t="shared" ref="AW815:BE817" si="15681">SUMIF($A$9:$A$32,$AE815,S$815:S$838)</f>
        <v>1949</v>
      </c>
      <c r="AX815" s="125">
        <f t="shared" si="15681"/>
        <v>364</v>
      </c>
      <c r="AY815" s="127">
        <f t="shared" si="15681"/>
        <v>1577</v>
      </c>
      <c r="AZ815" s="126">
        <f t="shared" si="15681"/>
        <v>1157</v>
      </c>
      <c r="BA815" s="166">
        <f t="shared" si="15681"/>
        <v>3269</v>
      </c>
      <c r="BB815" s="125">
        <f t="shared" si="15681"/>
        <v>1938</v>
      </c>
      <c r="BC815" s="127">
        <f t="shared" si="15681"/>
        <v>1974</v>
      </c>
      <c r="BD815" s="170">
        <f t="shared" si="15681"/>
        <v>3972</v>
      </c>
      <c r="BE815" s="171">
        <f t="shared" si="15681"/>
        <v>2723</v>
      </c>
      <c r="BF815" s="156">
        <f>AF815+AH815+AJ815+AL815+AN815+AP815+AR815+AT815+AV815+AX815+AZ815+BB815+BD815</f>
        <v>29557</v>
      </c>
      <c r="BG815" s="157">
        <f>AG815+AI815+AK815+AM815+AO815+AQ815+AS815+AU815+AW815+AY815+BA815+BC815+BE815</f>
        <v>28954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2">
      <c r="A816" s="136" t="s">
        <v>17</v>
      </c>
      <c r="B816" s="175">
        <v>351</v>
      </c>
      <c r="C816" s="176">
        <v>0</v>
      </c>
      <c r="D816" s="177">
        <v>256</v>
      </c>
      <c r="E816" s="178">
        <v>2</v>
      </c>
      <c r="F816" s="175">
        <v>616</v>
      </c>
      <c r="G816" s="179">
        <v>8</v>
      </c>
      <c r="H816" s="177">
        <v>470</v>
      </c>
      <c r="I816" s="178">
        <v>56</v>
      </c>
      <c r="J816" s="175">
        <v>13</v>
      </c>
      <c r="K816" s="179">
        <v>29</v>
      </c>
      <c r="L816" s="177">
        <v>88</v>
      </c>
      <c r="M816" s="175">
        <v>102</v>
      </c>
      <c r="N816" s="180">
        <v>276</v>
      </c>
      <c r="O816" s="181">
        <v>187</v>
      </c>
      <c r="P816" s="175">
        <v>79</v>
      </c>
      <c r="Q816" s="179">
        <v>81</v>
      </c>
      <c r="R816" s="177">
        <v>32</v>
      </c>
      <c r="S816" s="178">
        <v>100</v>
      </c>
      <c r="T816" s="175">
        <v>0</v>
      </c>
      <c r="U816" s="179">
        <v>27</v>
      </c>
      <c r="V816" s="177">
        <v>9</v>
      </c>
      <c r="W816" s="178">
        <v>0</v>
      </c>
      <c r="X816" s="175">
        <v>4</v>
      </c>
      <c r="Y816" s="179">
        <v>0</v>
      </c>
      <c r="Z816" s="177">
        <v>0</v>
      </c>
      <c r="AA816" s="175">
        <v>0</v>
      </c>
      <c r="AB816" s="156">
        <f t="shared" ref="AB816:AB834" si="15709">B816+D816+F816+H816+J816+L816+N816+P816+R816+T816+V816+X816+Z816</f>
        <v>2194</v>
      </c>
      <c r="AC816" s="157">
        <f t="shared" ref="AC816:AC835" si="15710">C816+E816+G816+I816+K816+M816+O816+Q816+S816+U816+W816+Y816+AA816</f>
        <v>592</v>
      </c>
      <c r="AE816" s="237" t="str">
        <f>$AE$10</f>
        <v>08:00 - 08:59</v>
      </c>
      <c r="AF816" s="125">
        <f>SUMIF($A$9:$A$32,$AE816,B$815:B$838)</f>
        <v>2380</v>
      </c>
      <c r="AG816" s="176">
        <f t="shared" si="15680"/>
        <v>1086</v>
      </c>
      <c r="AH816" s="177">
        <f t="shared" si="15680"/>
        <v>1005</v>
      </c>
      <c r="AI816" s="178">
        <f t="shared" si="15680"/>
        <v>854</v>
      </c>
      <c r="AJ816" s="238">
        <f t="shared" si="15680"/>
        <v>2331</v>
      </c>
      <c r="AK816" s="179">
        <f t="shared" si="15680"/>
        <v>1221</v>
      </c>
      <c r="AL816" s="177">
        <f t="shared" si="15680"/>
        <v>3317</v>
      </c>
      <c r="AM816" s="178">
        <f t="shared" si="15680"/>
        <v>2321</v>
      </c>
      <c r="AN816" s="238">
        <f t="shared" si="15680"/>
        <v>198</v>
      </c>
      <c r="AO816" s="179">
        <f t="shared" si="15680"/>
        <v>942</v>
      </c>
      <c r="AP816" s="177">
        <f t="shared" si="15680"/>
        <v>992</v>
      </c>
      <c r="AQ816" s="238">
        <f t="shared" si="15680"/>
        <v>3245</v>
      </c>
      <c r="AR816" s="180">
        <f t="shared" si="15680"/>
        <v>2373</v>
      </c>
      <c r="AS816" s="181">
        <f t="shared" si="15680"/>
        <v>4139</v>
      </c>
      <c r="AT816" s="238">
        <f t="shared" si="15680"/>
        <v>1859</v>
      </c>
      <c r="AU816" s="179">
        <f t="shared" si="15680"/>
        <v>1926</v>
      </c>
      <c r="AV816" s="177">
        <f t="shared" si="15680"/>
        <v>2265</v>
      </c>
      <c r="AW816" s="178">
        <f t="shared" si="15681"/>
        <v>1586</v>
      </c>
      <c r="AX816" s="238">
        <f t="shared" si="15681"/>
        <v>285</v>
      </c>
      <c r="AY816" s="179">
        <f t="shared" si="15681"/>
        <v>1199</v>
      </c>
      <c r="AZ816" s="177">
        <f t="shared" si="15681"/>
        <v>925</v>
      </c>
      <c r="BA816" s="178">
        <f t="shared" si="15681"/>
        <v>2676</v>
      </c>
      <c r="BB816" s="238">
        <f t="shared" si="15681"/>
        <v>1634</v>
      </c>
      <c r="BC816" s="179">
        <f t="shared" si="15681"/>
        <v>1709</v>
      </c>
      <c r="BD816" s="177">
        <f t="shared" si="15681"/>
        <v>3203</v>
      </c>
      <c r="BE816" s="238">
        <f t="shared" si="15681"/>
        <v>2630</v>
      </c>
      <c r="BF816" s="158">
        <f>SUM(AF816,AH816,AJ816,AL816,AN816,AP816,AR816,AT816,AV816,AX816,AZ816,BB816,BD816)</f>
        <v>22767</v>
      </c>
      <c r="BG816" s="159">
        <f>SUM(AG816,AI816,AK816,AM816,AO816,AQ816,AS816,AU816,AW816,AY816,BA816,BC816,BE816)</f>
        <v>25534</v>
      </c>
      <c r="BI816" s="136" t="s">
        <v>17</v>
      </c>
      <c r="BJ816" s="128">
        <f>B816/B839</f>
        <v>1.306192319142602E-2</v>
      </c>
      <c r="BK816" s="129">
        <f t="shared" ref="BK816" si="15711">C816/C839</f>
        <v>0</v>
      </c>
      <c r="BL816" s="130">
        <f t="shared" ref="BL816" si="15712">D816/D839</f>
        <v>1.931638119671018E-2</v>
      </c>
      <c r="BM816" s="131">
        <f t="shared" ref="BM816" si="15713">E816/E839</f>
        <v>1.5660480776759846E-4</v>
      </c>
      <c r="BN816" s="128">
        <f t="shared" ref="BN816" si="15714">F816/F839</f>
        <v>2.3114446529080675E-2</v>
      </c>
      <c r="BO816" s="129">
        <f t="shared" ref="BO816" si="15715">G816/G839</f>
        <v>3.3716862645930798E-4</v>
      </c>
      <c r="BP816" s="130">
        <f t="shared" ref="BP816" si="15716">H816/H839</f>
        <v>1.179452432934327E-2</v>
      </c>
      <c r="BQ816" s="131">
        <f t="shared" ref="BQ816" si="15717">I816/I839</f>
        <v>1.2731034169186351E-3</v>
      </c>
      <c r="BR816" s="128">
        <f t="shared" ref="BR816" si="15718">J816/J839</f>
        <v>2.0710530508204557E-3</v>
      </c>
      <c r="BS816" s="129">
        <f t="shared" ref="BS816" si="15719">K816/K839</f>
        <v>4.1000989679061215E-3</v>
      </c>
      <c r="BT816" s="130">
        <f t="shared" ref="BT816" si="15720">L816/L839</f>
        <v>3.6601089714261947E-3</v>
      </c>
      <c r="BU816" s="128">
        <f t="shared" ref="BU816" si="15721">M816/M839</f>
        <v>4.285534221251208E-3</v>
      </c>
      <c r="BV816" s="132">
        <f t="shared" ref="BV816" si="15722">N816/N839</f>
        <v>6.4301190503925632E-3</v>
      </c>
      <c r="BW816" s="133">
        <f t="shared" ref="BW816" si="15723">O816/O839</f>
        <v>4.3786732854098863E-3</v>
      </c>
      <c r="BX816" s="128">
        <f t="shared" ref="BX816" si="15724">P816/P839</f>
        <v>3.2894736842105261E-3</v>
      </c>
      <c r="BY816" s="129">
        <f t="shared" ref="BY816" si="15725">Q816/Q839</f>
        <v>3.428716559431087E-3</v>
      </c>
      <c r="BZ816" s="130">
        <f t="shared" ref="BZ816" si="15726">R816/R839</f>
        <v>1.2033694344163659E-3</v>
      </c>
      <c r="CA816" s="131">
        <f t="shared" ref="CA816" si="15727">S816/S839</f>
        <v>3.8213152967251328E-3</v>
      </c>
      <c r="CB816" s="128">
        <f t="shared" ref="CB816" si="15728">T816/T839</f>
        <v>0</v>
      </c>
      <c r="CC816" s="129">
        <f t="shared" ref="CC816" si="15729">U816/U839</f>
        <v>3.2628398791540785E-3</v>
      </c>
      <c r="CD816" s="130">
        <f t="shared" ref="CD816" si="15730">V816/V839</f>
        <v>3.3548290900957991E-4</v>
      </c>
      <c r="CE816" s="131">
        <f t="shared" ref="CE816" si="15731">W816/W839</f>
        <v>0</v>
      </c>
      <c r="CF816" s="128">
        <f t="shared" ref="CF816" si="15732">X816/X839</f>
        <v>1.7722640673460346E-4</v>
      </c>
      <c r="CG816" s="129">
        <f t="shared" ref="CG816" si="15733">Y816/Y839</f>
        <v>0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6.6723435314153638E-3</v>
      </c>
      <c r="CK816" s="135">
        <f t="shared" ref="CK816" si="15737">AC816/AC839</f>
        <v>1.8049220712700309E-3</v>
      </c>
    </row>
    <row r="817" spans="1:89" ht="13.5" thickBot="1" x14ac:dyDescent="0.25">
      <c r="A817" s="145" t="s">
        <v>18</v>
      </c>
      <c r="B817" s="182">
        <v>1550</v>
      </c>
      <c r="C817" s="183">
        <v>287</v>
      </c>
      <c r="D817" s="184">
        <v>886</v>
      </c>
      <c r="E817" s="185">
        <v>265</v>
      </c>
      <c r="F817" s="182">
        <v>2260</v>
      </c>
      <c r="G817" s="186">
        <v>529</v>
      </c>
      <c r="H817" s="184">
        <v>2093</v>
      </c>
      <c r="I817" s="185">
        <v>847</v>
      </c>
      <c r="J817" s="182">
        <v>82</v>
      </c>
      <c r="K817" s="186">
        <v>290</v>
      </c>
      <c r="L817" s="184">
        <v>682</v>
      </c>
      <c r="M817" s="182">
        <v>1011</v>
      </c>
      <c r="N817" s="187">
        <v>1792</v>
      </c>
      <c r="O817" s="188">
        <v>2190</v>
      </c>
      <c r="P817" s="182">
        <v>862</v>
      </c>
      <c r="Q817" s="186">
        <v>1077</v>
      </c>
      <c r="R817" s="184">
        <v>1047</v>
      </c>
      <c r="S817" s="185">
        <v>981</v>
      </c>
      <c r="T817" s="182">
        <v>173</v>
      </c>
      <c r="U817" s="186">
        <v>452</v>
      </c>
      <c r="V817" s="184">
        <v>763</v>
      </c>
      <c r="W817" s="185">
        <v>1309</v>
      </c>
      <c r="X817" s="182">
        <v>939</v>
      </c>
      <c r="Y817" s="186">
        <v>759</v>
      </c>
      <c r="Z817" s="184">
        <v>1812</v>
      </c>
      <c r="AA817" s="182">
        <v>1363</v>
      </c>
      <c r="AB817" s="156">
        <f t="shared" si="15709"/>
        <v>14941</v>
      </c>
      <c r="AC817" s="157">
        <f t="shared" si="15710"/>
        <v>11360</v>
      </c>
      <c r="AE817" s="235">
        <f>$AE$11</f>
        <v>0</v>
      </c>
      <c r="AF817" s="125">
        <f>SUMIF($A$9:$A$32,$AE817,B$815:B$838)</f>
        <v>0</v>
      </c>
      <c r="AG817" s="183">
        <f t="shared" si="15680"/>
        <v>0</v>
      </c>
      <c r="AH817" s="184">
        <f t="shared" si="15680"/>
        <v>0</v>
      </c>
      <c r="AI817" s="185">
        <f t="shared" si="15680"/>
        <v>0</v>
      </c>
      <c r="AJ817" s="182">
        <f t="shared" si="15680"/>
        <v>0</v>
      </c>
      <c r="AK817" s="186">
        <f t="shared" si="15680"/>
        <v>0</v>
      </c>
      <c r="AL817" s="184">
        <f t="shared" si="15680"/>
        <v>0</v>
      </c>
      <c r="AM817" s="185">
        <f t="shared" si="15680"/>
        <v>0</v>
      </c>
      <c r="AN817" s="182">
        <f t="shared" si="15680"/>
        <v>0</v>
      </c>
      <c r="AO817" s="186">
        <f t="shared" si="15680"/>
        <v>0</v>
      </c>
      <c r="AP817" s="184">
        <f t="shared" si="15680"/>
        <v>0</v>
      </c>
      <c r="AQ817" s="182">
        <f t="shared" si="15680"/>
        <v>0</v>
      </c>
      <c r="AR817" s="187">
        <f t="shared" si="15680"/>
        <v>0</v>
      </c>
      <c r="AS817" s="188">
        <f t="shared" si="15680"/>
        <v>0</v>
      </c>
      <c r="AT817" s="182">
        <f t="shared" si="15680"/>
        <v>0</v>
      </c>
      <c r="AU817" s="186">
        <f t="shared" si="15680"/>
        <v>0</v>
      </c>
      <c r="AV817" s="184">
        <f t="shared" si="15680"/>
        <v>0</v>
      </c>
      <c r="AW817" s="185">
        <f t="shared" si="15681"/>
        <v>0</v>
      </c>
      <c r="AX817" s="182">
        <f t="shared" si="15681"/>
        <v>0</v>
      </c>
      <c r="AY817" s="186">
        <f t="shared" si="15681"/>
        <v>0</v>
      </c>
      <c r="AZ817" s="184">
        <f t="shared" si="15681"/>
        <v>0</v>
      </c>
      <c r="BA817" s="185">
        <f t="shared" si="15681"/>
        <v>0</v>
      </c>
      <c r="BB817" s="182">
        <f t="shared" si="15681"/>
        <v>0</v>
      </c>
      <c r="BC817" s="186">
        <f t="shared" si="15681"/>
        <v>0</v>
      </c>
      <c r="BD817" s="184">
        <f t="shared" si="15681"/>
        <v>0</v>
      </c>
      <c r="BE817" s="182">
        <f t="shared" si="15681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5.7680857398035128E-2</v>
      </c>
      <c r="BK817" s="129">
        <f t="shared" ref="BK817" si="15738">C817/C839</f>
        <v>1.0377870186223105E-2</v>
      </c>
      <c r="BL817" s="130">
        <f t="shared" ref="BL817" si="15739">D817/D839</f>
        <v>6.6852788047989137E-2</v>
      </c>
      <c r="BM817" s="131">
        <f t="shared" ref="BM817" si="15740">E817/E839</f>
        <v>2.0750137029206795E-2</v>
      </c>
      <c r="BN817" s="128">
        <f t="shared" ref="BN817" si="15741">F817/F839</f>
        <v>8.480300187617261E-2</v>
      </c>
      <c r="BO817" s="129">
        <f t="shared" ref="BO817" si="15742">G817/G839</f>
        <v>2.229527542462174E-2</v>
      </c>
      <c r="BP817" s="130">
        <f t="shared" ref="BP817" si="15743">H817/H839</f>
        <v>5.2523275364500993E-2</v>
      </c>
      <c r="BQ817" s="131">
        <f t="shared" ref="BQ817" si="15744">I817/I839</f>
        <v>1.9255689180894354E-2</v>
      </c>
      <c r="BR817" s="128">
        <f t="shared" ref="BR817" si="15745">J817/J839</f>
        <v>1.3063565397482874E-2</v>
      </c>
      <c r="BS817" s="129">
        <f t="shared" ref="BS817" si="15746">K817/K839</f>
        <v>4.1000989679061219E-2</v>
      </c>
      <c r="BT817" s="130">
        <f t="shared" ref="BT817" si="15747">L817/L839</f>
        <v>2.8365844528553008E-2</v>
      </c>
      <c r="BU817" s="128">
        <f t="shared" ref="BU817" si="15748">M817/M839</f>
        <v>4.2477206840048735E-2</v>
      </c>
      <c r="BV817" s="132">
        <f t="shared" ref="BV817" si="15749">N817/N839</f>
        <v>4.1749178761969111E-2</v>
      </c>
      <c r="BW817" s="133">
        <f t="shared" ref="BW817" si="15750">O817/O839</f>
        <v>5.1279649706137166E-2</v>
      </c>
      <c r="BX817" s="128">
        <f t="shared" ref="BX817" si="15751">P817/P839</f>
        <v>3.5892738174550298E-2</v>
      </c>
      <c r="BY817" s="129">
        <f t="shared" ref="BY817" si="15752">Q817/Q839</f>
        <v>4.558923129021334E-2</v>
      </c>
      <c r="BZ817" s="130">
        <f t="shared" ref="BZ817" si="15753">R817/R839</f>
        <v>3.9372743682310467E-2</v>
      </c>
      <c r="CA817" s="131">
        <f t="shared" ref="CA817" si="15754">S817/S839</f>
        <v>3.748710306087355E-2</v>
      </c>
      <c r="CB817" s="128">
        <f t="shared" ref="CB817" si="15755">T817/T839</f>
        <v>2.1635817908954476E-2</v>
      </c>
      <c r="CC817" s="129">
        <f t="shared" ref="CC817" si="15756">U817/U839</f>
        <v>5.4622356495468281E-2</v>
      </c>
      <c r="CD817" s="130">
        <f t="shared" ref="CD817" si="15757">V817/V839</f>
        <v>2.8441495508256608E-2</v>
      </c>
      <c r="CE817" s="131">
        <f t="shared" ref="CE817" si="15758">W817/W839</f>
        <v>4.4730727173318753E-2</v>
      </c>
      <c r="CF817" s="128">
        <f t="shared" ref="CF817" si="15759">X817/X839</f>
        <v>4.1603898980948163E-2</v>
      </c>
      <c r="CG817" s="129">
        <f t="shared" ref="CG817" si="15760">Y817/Y839</f>
        <v>5.492040520984081E-2</v>
      </c>
      <c r="CH817" s="130">
        <f t="shared" ref="CH817" si="15761">Z817/Z839</f>
        <v>4.4246923227192814E-2</v>
      </c>
      <c r="CI817" s="128">
        <f t="shared" ref="CI817" si="15762">AA817/AA839</f>
        <v>3.0209002859105921E-2</v>
      </c>
      <c r="CJ817" s="134">
        <f t="shared" ref="CJ817" si="15763">AB817/AB839</f>
        <v>4.543823368408248E-2</v>
      </c>
      <c r="CK817" s="135">
        <f t="shared" ref="CK817" si="15764">AC817/AC839</f>
        <v>3.4634991097343838E-2</v>
      </c>
    </row>
    <row r="818" spans="1:89" ht="14.25" thickTop="1" thickBot="1" x14ac:dyDescent="0.25">
      <c r="A818" s="136" t="s">
        <v>19</v>
      </c>
      <c r="B818" s="175">
        <v>2919</v>
      </c>
      <c r="C818" s="176">
        <v>1143</v>
      </c>
      <c r="D818" s="177">
        <v>1360</v>
      </c>
      <c r="E818" s="178">
        <v>786</v>
      </c>
      <c r="F818" s="175">
        <v>2672</v>
      </c>
      <c r="G818" s="179">
        <v>1406</v>
      </c>
      <c r="H818" s="177">
        <v>3253</v>
      </c>
      <c r="I818" s="178">
        <v>2095</v>
      </c>
      <c r="J818" s="175">
        <v>188</v>
      </c>
      <c r="K818" s="179">
        <v>699</v>
      </c>
      <c r="L818" s="177">
        <v>1231</v>
      </c>
      <c r="M818" s="175">
        <v>2129</v>
      </c>
      <c r="N818" s="180">
        <v>3056</v>
      </c>
      <c r="O818" s="181">
        <v>3414</v>
      </c>
      <c r="P818" s="175">
        <v>1826</v>
      </c>
      <c r="Q818" s="179">
        <v>1876</v>
      </c>
      <c r="R818" s="177">
        <v>2144</v>
      </c>
      <c r="S818" s="178">
        <v>1797</v>
      </c>
      <c r="T818" s="175">
        <v>335</v>
      </c>
      <c r="U818" s="179">
        <v>1053</v>
      </c>
      <c r="V818" s="177">
        <v>1329</v>
      </c>
      <c r="W818" s="178">
        <v>2580</v>
      </c>
      <c r="X818" s="175">
        <v>1836</v>
      </c>
      <c r="Y818" s="179">
        <v>1387</v>
      </c>
      <c r="Z818" s="177">
        <v>3114</v>
      </c>
      <c r="AA818" s="175">
        <v>2267</v>
      </c>
      <c r="AB818" s="156">
        <f t="shared" si="15709"/>
        <v>25263</v>
      </c>
      <c r="AC818" s="157">
        <f t="shared" si="15710"/>
        <v>22632</v>
      </c>
      <c r="AE818" s="229" t="s">
        <v>13</v>
      </c>
      <c r="AF818" s="20">
        <f t="shared" ref="AF818:BG818" si="15765">SUM(AF815:AF817)</f>
        <v>5858</v>
      </c>
      <c r="AG818" s="21">
        <f t="shared" si="15765"/>
        <v>2306</v>
      </c>
      <c r="AH818" s="20">
        <f t="shared" si="15765"/>
        <v>2329</v>
      </c>
      <c r="AI818" s="21">
        <f t="shared" si="15765"/>
        <v>2017</v>
      </c>
      <c r="AJ818" s="20">
        <f t="shared" si="15765"/>
        <v>5519</v>
      </c>
      <c r="AK818" s="21">
        <f t="shared" si="15765"/>
        <v>2654</v>
      </c>
      <c r="AL818" s="20">
        <f t="shared" si="15765"/>
        <v>7431</v>
      </c>
      <c r="AM818" s="21">
        <f t="shared" si="15765"/>
        <v>4744</v>
      </c>
      <c r="AN818" s="20">
        <f t="shared" si="15765"/>
        <v>493</v>
      </c>
      <c r="AO818" s="21">
        <f t="shared" si="15765"/>
        <v>1995</v>
      </c>
      <c r="AP818" s="20">
        <f t="shared" si="15765"/>
        <v>2274</v>
      </c>
      <c r="AQ818" s="21">
        <f t="shared" si="15765"/>
        <v>6720</v>
      </c>
      <c r="AR818" s="20">
        <f t="shared" si="15765"/>
        <v>5583</v>
      </c>
      <c r="AS818" s="21">
        <f t="shared" si="15765"/>
        <v>8573</v>
      </c>
      <c r="AT818" s="20">
        <f t="shared" si="15765"/>
        <v>4310</v>
      </c>
      <c r="AU818" s="21">
        <f t="shared" si="15765"/>
        <v>4187</v>
      </c>
      <c r="AV818" s="20">
        <f t="shared" si="15765"/>
        <v>5049</v>
      </c>
      <c r="AW818" s="21">
        <f t="shared" si="15765"/>
        <v>3535</v>
      </c>
      <c r="AX818" s="20">
        <f t="shared" si="15765"/>
        <v>649</v>
      </c>
      <c r="AY818" s="21">
        <f t="shared" si="15765"/>
        <v>2776</v>
      </c>
      <c r="AZ818" s="20">
        <f t="shared" si="15765"/>
        <v>2082</v>
      </c>
      <c r="BA818" s="21">
        <f t="shared" si="15765"/>
        <v>5945</v>
      </c>
      <c r="BB818" s="20">
        <f t="shared" si="15765"/>
        <v>3572</v>
      </c>
      <c r="BC818" s="21">
        <f t="shared" si="15765"/>
        <v>3683</v>
      </c>
      <c r="BD818" s="20">
        <f t="shared" si="15765"/>
        <v>7175</v>
      </c>
      <c r="BE818" s="21">
        <f t="shared" si="15765"/>
        <v>5353</v>
      </c>
      <c r="BF818" s="160">
        <f t="shared" si="15765"/>
        <v>52324</v>
      </c>
      <c r="BG818" s="161">
        <f t="shared" si="15765"/>
        <v>54488</v>
      </c>
      <c r="BI818" s="136" t="s">
        <v>19</v>
      </c>
      <c r="BJ818" s="128">
        <f>B818/B839</f>
        <v>0.10862607919023519</v>
      </c>
      <c r="BK818" s="129">
        <f t="shared" ref="BK818" si="15766">C818/C839</f>
        <v>4.1330681612728258E-2</v>
      </c>
      <c r="BL818" s="130">
        <f t="shared" ref="BL818" si="15767">D818/D839</f>
        <v>0.10261827510752282</v>
      </c>
      <c r="BM818" s="131">
        <f t="shared" ref="BM818" si="15768">E818/E839</f>
        <v>6.1545689452666197E-2</v>
      </c>
      <c r="BN818" s="128">
        <f t="shared" ref="BN818" si="15769">F818/F839</f>
        <v>0.1002626641651032</v>
      </c>
      <c r="BO818" s="129">
        <f t="shared" ref="BO818" si="15770">G818/G839</f>
        <v>5.9257386100223373E-2</v>
      </c>
      <c r="BP818" s="130">
        <f t="shared" ref="BP818" si="15771">H818/H839</f>
        <v>8.1633165198624805E-2</v>
      </c>
      <c r="BQ818" s="131">
        <f t="shared" ref="BQ818" si="15772">I818/I839</f>
        <v>4.7627708186509653E-2</v>
      </c>
      <c r="BR818" s="128">
        <f t="shared" ref="BR818" si="15773">J818/J839</f>
        <v>2.9950613350326588E-2</v>
      </c>
      <c r="BS818" s="129">
        <f t="shared" ref="BS818" si="15774">K818/K839</f>
        <v>9.8826523398840668E-2</v>
      </c>
      <c r="BT818" s="130">
        <f t="shared" ref="BT818" si="15775">L818/L839</f>
        <v>5.1199933452564156E-2</v>
      </c>
      <c r="BU818" s="128">
        <f t="shared" ref="BU818" si="15776">M818/M839</f>
        <v>8.9450023108272755E-2</v>
      </c>
      <c r="BV818" s="132">
        <f t="shared" ref="BV818" si="15777">N818/N839</f>
        <v>7.1197260210143748E-2</v>
      </c>
      <c r="BW818" s="133">
        <f t="shared" ref="BW818" si="15778">O818/O839</f>
        <v>7.9940056665183695E-2</v>
      </c>
      <c r="BX818" s="128">
        <f t="shared" ref="BX818" si="15779">P818/P839</f>
        <v>7.6032644903397728E-2</v>
      </c>
      <c r="BY818" s="129">
        <f t="shared" ref="BY818" si="15780">Q818/Q839</f>
        <v>7.9410768709786653E-2</v>
      </c>
      <c r="BZ818" s="130">
        <f t="shared" ref="BZ818" si="15781">R818/R839</f>
        <v>8.0625752105896509E-2</v>
      </c>
      <c r="CA818" s="131">
        <f t="shared" ref="CA818" si="15782">S818/S839</f>
        <v>6.8669035882150634E-2</v>
      </c>
      <c r="CB818" s="128">
        <f t="shared" ref="CB818" si="15783">T818/T839</f>
        <v>4.1895947973986991E-2</v>
      </c>
      <c r="CC818" s="129">
        <f t="shared" ref="CC818" si="15784">U818/U839</f>
        <v>0.12725075528700908</v>
      </c>
      <c r="CD818" s="130">
        <f t="shared" ref="CD818" si="15785">V818/V839</f>
        <v>4.95396428970813E-2</v>
      </c>
      <c r="CE818" s="131">
        <f t="shared" ref="CE818" si="15786">W818/W839</f>
        <v>8.8162930563149264E-2</v>
      </c>
      <c r="CF818" s="128">
        <f t="shared" ref="CF818" si="15787">X818/X839</f>
        <v>8.1346920691182989E-2</v>
      </c>
      <c r="CG818" s="129">
        <f t="shared" ref="CG818" si="15788">Y818/Y839</f>
        <v>0.10036179450072359</v>
      </c>
      <c r="CH818" s="130">
        <f t="shared" ref="CH818" si="15789">Z818/Z839</f>
        <v>7.6040242234811484E-2</v>
      </c>
      <c r="CI818" s="128">
        <f t="shared" ref="CI818" si="15790">AA818/AA839</f>
        <v>5.0244907910193044E-2</v>
      </c>
      <c r="CJ818" s="134">
        <f t="shared" ref="CJ818" si="15791">AB818/AB839</f>
        <v>7.6829268292682926E-2</v>
      </c>
      <c r="CK818" s="135">
        <f t="shared" ref="CK818" si="15792">AC818/AC839</f>
        <v>6.9001682967877259E-2</v>
      </c>
    </row>
    <row r="819" spans="1:89" ht="13.5" thickTop="1" x14ac:dyDescent="0.2">
      <c r="A819" s="145" t="s">
        <v>20</v>
      </c>
      <c r="B819" s="182">
        <v>3478</v>
      </c>
      <c r="C819" s="183">
        <v>1220</v>
      </c>
      <c r="D819" s="184">
        <v>1324</v>
      </c>
      <c r="E819" s="185">
        <v>1163</v>
      </c>
      <c r="F819" s="182">
        <v>3188</v>
      </c>
      <c r="G819" s="186">
        <v>1433</v>
      </c>
      <c r="H819" s="184">
        <v>4114</v>
      </c>
      <c r="I819" s="185">
        <v>2423</v>
      </c>
      <c r="J819" s="182">
        <v>295</v>
      </c>
      <c r="K819" s="186">
        <v>1053</v>
      </c>
      <c r="L819" s="184">
        <v>1282</v>
      </c>
      <c r="M819" s="182">
        <v>3475</v>
      </c>
      <c r="N819" s="187">
        <v>3210</v>
      </c>
      <c r="O819" s="188">
        <v>4434</v>
      </c>
      <c r="P819" s="182">
        <v>2451</v>
      </c>
      <c r="Q819" s="186">
        <v>2261</v>
      </c>
      <c r="R819" s="184">
        <v>2784</v>
      </c>
      <c r="S819" s="185">
        <v>1949</v>
      </c>
      <c r="T819" s="182">
        <v>364</v>
      </c>
      <c r="U819" s="186">
        <v>1577</v>
      </c>
      <c r="V819" s="184">
        <v>1157</v>
      </c>
      <c r="W819" s="185">
        <v>3269</v>
      </c>
      <c r="X819" s="182">
        <v>1938</v>
      </c>
      <c r="Y819" s="186">
        <v>1974</v>
      </c>
      <c r="Z819" s="184">
        <v>3972</v>
      </c>
      <c r="AA819" s="182">
        <v>2723</v>
      </c>
      <c r="AB819" s="156">
        <f t="shared" si="15709"/>
        <v>29557</v>
      </c>
      <c r="AC819" s="157">
        <f t="shared" si="15710"/>
        <v>28954</v>
      </c>
      <c r="BI819" s="145" t="s">
        <v>20</v>
      </c>
      <c r="BJ819" s="128">
        <f>B819/B839</f>
        <v>0.12942840130991368</v>
      </c>
      <c r="BK819" s="129">
        <f t="shared" ref="BK819" si="15793">C819/C839</f>
        <v>4.411498824805641E-2</v>
      </c>
      <c r="BL819" s="130">
        <f t="shared" ref="BL819" si="15794">D819/D839</f>
        <v>9.9901909001735456E-2</v>
      </c>
      <c r="BM819" s="131">
        <f t="shared" ref="BM819" si="15795">E819/E839</f>
        <v>9.1065695716858505E-2</v>
      </c>
      <c r="BN819" s="128">
        <f t="shared" ref="BN819" si="15796">F819/F839</f>
        <v>0.11962476547842402</v>
      </c>
      <c r="BO819" s="129">
        <f t="shared" ref="BO819" si="15797">G819/G839</f>
        <v>6.0395330214523542E-2</v>
      </c>
      <c r="BP819" s="130">
        <f t="shared" ref="BP819" si="15798">H819/H839</f>
        <v>0.10323972998067706</v>
      </c>
      <c r="BQ819" s="131">
        <f t="shared" ref="BQ819" si="15799">I819/I839</f>
        <v>5.5084456771318797E-2</v>
      </c>
      <c r="BR819" s="128">
        <f t="shared" ref="BR819" si="15800">J819/J839</f>
        <v>4.6996973076310337E-2</v>
      </c>
      <c r="BS819" s="129">
        <f t="shared" ref="BS819" si="15801">K819/K839</f>
        <v>0.1488760073519016</v>
      </c>
      <c r="BT819" s="130">
        <f t="shared" ref="BT819" si="15802">L819/L839</f>
        <v>5.3321132970095247E-2</v>
      </c>
      <c r="BU819" s="128">
        <f t="shared" ref="BU819" si="15803">M819/M839</f>
        <v>0.14600226881223477</v>
      </c>
      <c r="BV819" s="132">
        <f t="shared" ref="BV819" si="15804">N819/N839</f>
        <v>7.4785080260000469E-2</v>
      </c>
      <c r="BW819" s="133">
        <f t="shared" ref="BW819" si="15805">O819/O839</f>
        <v>0.10382372913105579</v>
      </c>
      <c r="BX819" s="128">
        <f t="shared" ref="BX819" si="15806">P819/P839</f>
        <v>0.10205696202531646</v>
      </c>
      <c r="BY819" s="129">
        <f t="shared" ref="BY819" si="15807">Q819/Q839</f>
        <v>9.570775482560108E-2</v>
      </c>
      <c r="BZ819" s="130">
        <f t="shared" ref="BZ819" si="15808">R819/R839</f>
        <v>0.10469314079422383</v>
      </c>
      <c r="CA819" s="131">
        <f t="shared" ref="CA819" si="15809">S819/S839</f>
        <v>7.4477435133172842E-2</v>
      </c>
      <c r="CB819" s="128">
        <f t="shared" ref="CB819" si="15810">T819/T839</f>
        <v>4.5522761380690342E-2</v>
      </c>
      <c r="CC819" s="129">
        <f t="shared" ref="CC819" si="15811">U819/U839</f>
        <v>0.19057401812688821</v>
      </c>
      <c r="CD819" s="130">
        <f t="shared" ref="CD819" si="15812">V819/V839</f>
        <v>4.3128191747120438E-2</v>
      </c>
      <c r="CE819" s="131">
        <f t="shared" ref="CE819" si="15813">W819/W839</f>
        <v>0.11170721705850191</v>
      </c>
      <c r="CF819" s="128">
        <f t="shared" ref="CF819" si="15814">X819/X839</f>
        <v>8.5866194062915374E-2</v>
      </c>
      <c r="CG819" s="129">
        <f t="shared" ref="CG819" si="15815">Y819/Y839</f>
        <v>0.14283646888567295</v>
      </c>
      <c r="CH819" s="130">
        <f t="shared" ref="CH819" si="15816">Z819/Z839</f>
        <v>9.6991599921859739E-2</v>
      </c>
      <c r="CI819" s="128">
        <f t="shared" ref="CI819" si="15817">AA819/AA839</f>
        <v>6.0351514882865311E-2</v>
      </c>
      <c r="CJ819" s="134">
        <f t="shared" ref="CJ819" si="15818">AB819/AB839</f>
        <v>8.9888084666382817E-2</v>
      </c>
      <c r="CK819" s="135">
        <f t="shared" ref="CK819" si="15819">AC819/AC839</f>
        <v>8.8276543330325127E-2</v>
      </c>
    </row>
    <row r="820" spans="1:89" ht="13.5" thickBot="1" x14ac:dyDescent="0.25">
      <c r="A820" s="136" t="s">
        <v>21</v>
      </c>
      <c r="B820" s="175">
        <v>2380</v>
      </c>
      <c r="C820" s="176">
        <v>1086</v>
      </c>
      <c r="D820" s="177">
        <v>1005</v>
      </c>
      <c r="E820" s="178">
        <v>854</v>
      </c>
      <c r="F820" s="175">
        <v>2331</v>
      </c>
      <c r="G820" s="179">
        <v>1221</v>
      </c>
      <c r="H820" s="177">
        <v>3317</v>
      </c>
      <c r="I820" s="178">
        <v>2321</v>
      </c>
      <c r="J820" s="175">
        <v>198</v>
      </c>
      <c r="K820" s="179">
        <v>942</v>
      </c>
      <c r="L820" s="177">
        <v>992</v>
      </c>
      <c r="M820" s="175">
        <v>3245</v>
      </c>
      <c r="N820" s="180">
        <v>2373</v>
      </c>
      <c r="O820" s="181">
        <v>4139</v>
      </c>
      <c r="P820" s="175">
        <v>1859</v>
      </c>
      <c r="Q820" s="179">
        <v>1926</v>
      </c>
      <c r="R820" s="177">
        <v>2265</v>
      </c>
      <c r="S820" s="178">
        <v>1586</v>
      </c>
      <c r="T820" s="175">
        <v>285</v>
      </c>
      <c r="U820" s="179">
        <v>1199</v>
      </c>
      <c r="V820" s="177">
        <v>925</v>
      </c>
      <c r="W820" s="178">
        <v>2676</v>
      </c>
      <c r="X820" s="175">
        <v>1634</v>
      </c>
      <c r="Y820" s="179">
        <v>1709</v>
      </c>
      <c r="Z820" s="177">
        <v>3203</v>
      </c>
      <c r="AA820" s="175">
        <v>2630</v>
      </c>
      <c r="AB820" s="156">
        <f t="shared" si="15709"/>
        <v>22767</v>
      </c>
      <c r="AC820" s="157">
        <f t="shared" si="15710"/>
        <v>25534</v>
      </c>
      <c r="AE820" s="232" t="s">
        <v>85</v>
      </c>
      <c r="BI820" s="136" t="s">
        <v>21</v>
      </c>
      <c r="BJ820" s="128">
        <f>B820/B839</f>
        <v>8.8568026198273295E-2</v>
      </c>
      <c r="BK820" s="129">
        <f t="shared" ref="BK820" si="15820">C820/C839</f>
        <v>3.9269571506056769E-2</v>
      </c>
      <c r="BL820" s="130">
        <f t="shared" ref="BL820" si="15821">D820/D839</f>
        <v>7.5831887119897384E-2</v>
      </c>
      <c r="BM820" s="131">
        <f t="shared" ref="BM820" si="15822">E820/E839</f>
        <v>6.6870252916764544E-2</v>
      </c>
      <c r="BN820" s="128">
        <f t="shared" ref="BN820" si="15823">F820/F839</f>
        <v>8.7467166979362104E-2</v>
      </c>
      <c r="BO820" s="129">
        <f t="shared" ref="BO820" si="15824">G820/G839</f>
        <v>5.1460361613351879E-2</v>
      </c>
      <c r="BP820" s="130">
        <f t="shared" ref="BP820" si="15825">H820/H839</f>
        <v>8.3239228086024741E-2</v>
      </c>
      <c r="BQ820" s="131">
        <f t="shared" ref="BQ820" si="15826">I820/I839</f>
        <v>5.2765589833359855E-2</v>
      </c>
      <c r="BR820" s="128">
        <f t="shared" ref="BR820" si="15827">J820/J839</f>
        <v>3.1543731081726936E-2</v>
      </c>
      <c r="BS820" s="129">
        <f t="shared" ref="BS820" si="15828">K820/K839</f>
        <v>0.13318252509543335</v>
      </c>
      <c r="BT820" s="130">
        <f t="shared" ref="BT820" si="15829">L820/L839</f>
        <v>4.1259410223349835E-2</v>
      </c>
      <c r="BU820" s="128">
        <f t="shared" ref="BU820" si="15830">M820/M839</f>
        <v>0.13633880929372716</v>
      </c>
      <c r="BV820" s="132">
        <f t="shared" ref="BV820" si="15831">N820/N839</f>
        <v>5.5285045313701278E-2</v>
      </c>
      <c r="BW820" s="133">
        <f t="shared" ref="BW820" si="15832">O820/O839</f>
        <v>9.691619640808298E-2</v>
      </c>
      <c r="BX820" s="128">
        <f t="shared" ref="BX820" si="15833">P820/P839</f>
        <v>7.7406728847435047E-2</v>
      </c>
      <c r="BY820" s="129">
        <f t="shared" ref="BY820" si="15834">Q820/Q839</f>
        <v>8.152726041313918E-2</v>
      </c>
      <c r="BZ820" s="130">
        <f t="shared" ref="BZ820" si="15835">R820/R839</f>
        <v>8.5175992779783397E-2</v>
      </c>
      <c r="CA820" s="131">
        <f t="shared" ref="CA820" si="15836">S820/S839</f>
        <v>6.0606060606060608E-2</v>
      </c>
      <c r="CB820" s="128">
        <f t="shared" ref="CB820" si="15837">T820/T839</f>
        <v>3.564282141070535E-2</v>
      </c>
      <c r="CC820" s="129">
        <f t="shared" ref="CC820" si="15838">U820/U839</f>
        <v>0.14489425981873111</v>
      </c>
      <c r="CD820" s="130">
        <f t="shared" ref="CD820" si="15839">V820/V839</f>
        <v>3.4480187870429044E-2</v>
      </c>
      <c r="CE820" s="131">
        <f t="shared" ref="CE820" si="15840">W820/W839</f>
        <v>9.1443411700382726E-2</v>
      </c>
      <c r="CF820" s="128">
        <f t="shared" ref="CF820" si="15841">X820/X839</f>
        <v>7.2396987151085515E-2</v>
      </c>
      <c r="CG820" s="129">
        <f t="shared" ref="CG820" si="15842">Y820/Y839</f>
        <v>0.12366136034732272</v>
      </c>
      <c r="CH820" s="130">
        <f t="shared" ref="CH820" si="15843">Z820/Z839</f>
        <v>7.8213518265286192E-2</v>
      </c>
      <c r="CI820" s="128">
        <f t="shared" ref="CI820" si="15844">AA820/AA839</f>
        <v>5.8290298987122943E-2</v>
      </c>
      <c r="CJ820" s="134">
        <f t="shared" ref="CJ820" si="15845">AB820/AB839</f>
        <v>6.9238489142996171E-2</v>
      </c>
      <c r="CK820" s="135">
        <f t="shared" ref="CK820" si="15846">AC820/AC839</f>
        <v>7.7849459742920554E-2</v>
      </c>
    </row>
    <row r="821" spans="1:89" ht="14.25" thickTop="1" thickBot="1" x14ac:dyDescent="0.25">
      <c r="A821" s="145" t="s">
        <v>22</v>
      </c>
      <c r="B821" s="182">
        <v>1687</v>
      </c>
      <c r="C821" s="183">
        <v>907</v>
      </c>
      <c r="D821" s="184">
        <v>730</v>
      </c>
      <c r="E821" s="185">
        <v>558</v>
      </c>
      <c r="F821" s="182">
        <v>2039</v>
      </c>
      <c r="G821" s="186">
        <v>836</v>
      </c>
      <c r="H821" s="184">
        <v>2477</v>
      </c>
      <c r="I821" s="185">
        <v>1824</v>
      </c>
      <c r="J821" s="182">
        <v>252</v>
      </c>
      <c r="K821" s="186">
        <v>776</v>
      </c>
      <c r="L821" s="184">
        <v>813</v>
      </c>
      <c r="M821" s="182">
        <v>2133</v>
      </c>
      <c r="N821" s="187">
        <v>1848</v>
      </c>
      <c r="O821" s="188">
        <v>3347</v>
      </c>
      <c r="P821" s="182">
        <v>1278</v>
      </c>
      <c r="Q821" s="186">
        <v>1276</v>
      </c>
      <c r="R821" s="184">
        <v>1848</v>
      </c>
      <c r="S821" s="185">
        <v>1215</v>
      </c>
      <c r="T821" s="182">
        <v>257</v>
      </c>
      <c r="U821" s="186">
        <v>571</v>
      </c>
      <c r="V821" s="184">
        <v>781</v>
      </c>
      <c r="W821" s="185">
        <v>2170</v>
      </c>
      <c r="X821" s="182">
        <v>1115</v>
      </c>
      <c r="Y821" s="186">
        <v>841</v>
      </c>
      <c r="Z821" s="184">
        <v>2526</v>
      </c>
      <c r="AA821" s="182">
        <v>2206</v>
      </c>
      <c r="AB821" s="156">
        <f t="shared" si="15709"/>
        <v>17651</v>
      </c>
      <c r="AC821" s="157">
        <f t="shared" si="15710"/>
        <v>18660</v>
      </c>
      <c r="AE821" s="299" t="s">
        <v>0</v>
      </c>
      <c r="AF821" s="301" t="s">
        <v>1</v>
      </c>
      <c r="AG821" s="302"/>
      <c r="AH821" s="301" t="s">
        <v>2</v>
      </c>
      <c r="AI821" s="302"/>
      <c r="AJ821" s="301" t="s">
        <v>3</v>
      </c>
      <c r="AK821" s="302"/>
      <c r="AL821" s="301" t="s">
        <v>4</v>
      </c>
      <c r="AM821" s="302"/>
      <c r="AN821" s="301" t="s">
        <v>5</v>
      </c>
      <c r="AO821" s="302"/>
      <c r="AP821" s="301" t="s">
        <v>6</v>
      </c>
      <c r="AQ821" s="302"/>
      <c r="AR821" s="301" t="s">
        <v>7</v>
      </c>
      <c r="AS821" s="302"/>
      <c r="AT821" s="301" t="s">
        <v>8</v>
      </c>
      <c r="AU821" s="302"/>
      <c r="AV821" s="301" t="s">
        <v>9</v>
      </c>
      <c r="AW821" s="302"/>
      <c r="AX821" s="301" t="s">
        <v>10</v>
      </c>
      <c r="AY821" s="302"/>
      <c r="AZ821" s="301" t="s">
        <v>11</v>
      </c>
      <c r="BA821" s="302"/>
      <c r="BB821" s="301" t="s">
        <v>12</v>
      </c>
      <c r="BC821" s="302"/>
      <c r="BD821" s="304" t="s">
        <v>40</v>
      </c>
      <c r="BE821" s="305"/>
      <c r="BF821" s="306" t="s">
        <v>41</v>
      </c>
      <c r="BG821" s="307"/>
      <c r="BI821" s="145" t="s">
        <v>22</v>
      </c>
      <c r="BJ821" s="128">
        <f>B821/B839</f>
        <v>6.2779100922893724E-2</v>
      </c>
      <c r="BK821" s="129">
        <f t="shared" ref="BK821" si="15847">C821/C839</f>
        <v>3.279696257457964E-2</v>
      </c>
      <c r="BL821" s="130">
        <f t="shared" ref="BL821" si="15848">D821/D839</f>
        <v>5.5081868256243872E-2</v>
      </c>
      <c r="BM821" s="131">
        <f t="shared" ref="BM821" si="15849">E821/E839</f>
        <v>4.3692741367159969E-2</v>
      </c>
      <c r="BN821" s="128">
        <f t="shared" ref="BN821" si="15850">F821/F839</f>
        <v>7.6510318949343334E-2</v>
      </c>
      <c r="BO821" s="129">
        <f t="shared" ref="BO821" si="15851">G821/G839</f>
        <v>3.5234121464997679E-2</v>
      </c>
      <c r="BP821" s="130">
        <f t="shared" ref="BP821" si="15852">H821/H839</f>
        <v>6.2159652688900599E-2</v>
      </c>
      <c r="BQ821" s="131">
        <f t="shared" ref="BQ821" si="15853">I821/I839</f>
        <v>4.146679700820697E-2</v>
      </c>
      <c r="BR821" s="128">
        <f t="shared" ref="BR821" si="15854">J821/J839</f>
        <v>4.0146566831288831E-2</v>
      </c>
      <c r="BS821" s="129">
        <f t="shared" ref="BS821" si="15855">K821/K839</f>
        <v>0.10971299307224656</v>
      </c>
      <c r="BT821" s="130">
        <f t="shared" ref="BT821" si="15856">L821/L839</f>
        <v>3.381441583828973E-2</v>
      </c>
      <c r="BU821" s="128">
        <f t="shared" ref="BU821" si="15857">M821/M839</f>
        <v>8.961808327381203E-2</v>
      </c>
      <c r="BV821" s="132">
        <f t="shared" ref="BV821" si="15858">N821/N839</f>
        <v>4.3053840598280643E-2</v>
      </c>
      <c r="BW821" s="133">
        <f t="shared" ref="BW821" si="15859">O821/O839</f>
        <v>7.8371227199288171E-2</v>
      </c>
      <c r="BX821" s="128">
        <f t="shared" ref="BX821" si="15860">P821/P839</f>
        <v>5.3214523650899404E-2</v>
      </c>
      <c r="BY821" s="129">
        <f t="shared" ref="BY821" si="15861">Q821/Q839</f>
        <v>5.4012868269556383E-2</v>
      </c>
      <c r="BZ821" s="130">
        <f t="shared" ref="BZ821" si="15862">R821/R839</f>
        <v>6.9494584837545129E-2</v>
      </c>
      <c r="CA821" s="131">
        <f t="shared" ref="CA821" si="15863">S821/S839</f>
        <v>4.6428980855210362E-2</v>
      </c>
      <c r="CB821" s="128">
        <f t="shared" ref="CB821" si="15864">T821/T839</f>
        <v>3.2141070535267637E-2</v>
      </c>
      <c r="CC821" s="129">
        <f t="shared" ref="CC821" si="15865">U821/U839</f>
        <v>6.9003021148036248E-2</v>
      </c>
      <c r="CD821" s="130">
        <f t="shared" ref="CD821" si="15866">V821/V839</f>
        <v>2.9112461326275766E-2</v>
      </c>
      <c r="CE821" s="131">
        <f t="shared" ref="CE821" si="15867">W821/W839</f>
        <v>7.4152542372881353E-2</v>
      </c>
      <c r="CF821" s="128">
        <f t="shared" ref="CF821" si="15868">X821/X839</f>
        <v>4.9401860877270713E-2</v>
      </c>
      <c r="CG821" s="129">
        <f t="shared" ref="CG821" si="15869">Y821/Y839</f>
        <v>6.0853835021707672E-2</v>
      </c>
      <c r="CH821" s="130">
        <f t="shared" ref="CH821" si="15870">Z821/Z839</f>
        <v>6.1681969134596601E-2</v>
      </c>
      <c r="CI821" s="128">
        <f t="shared" ref="CI821" si="15871">AA821/AA839</f>
        <v>4.8892927591480305E-2</v>
      </c>
      <c r="CJ821" s="134">
        <f t="shared" ref="CJ821" si="15872">AB821/AB839</f>
        <v>5.3679824828173468E-2</v>
      </c>
      <c r="CK821" s="135">
        <f t="shared" ref="CK821" si="15873">AC821/AC839</f>
        <v>5.6891631503207397E-2</v>
      </c>
    </row>
    <row r="822" spans="1:89" ht="15" thickTop="1" thickBot="1" x14ac:dyDescent="0.3">
      <c r="A822" s="136" t="s">
        <v>23</v>
      </c>
      <c r="B822" s="175">
        <v>1293</v>
      </c>
      <c r="C822" s="176">
        <v>1021</v>
      </c>
      <c r="D822" s="177">
        <v>517</v>
      </c>
      <c r="E822" s="178">
        <v>521</v>
      </c>
      <c r="F822" s="175">
        <v>1433</v>
      </c>
      <c r="G822" s="179">
        <v>698</v>
      </c>
      <c r="H822" s="177">
        <v>2010</v>
      </c>
      <c r="I822" s="178">
        <v>1692</v>
      </c>
      <c r="J822" s="175">
        <v>244</v>
      </c>
      <c r="K822" s="179">
        <v>516</v>
      </c>
      <c r="L822" s="177">
        <v>624</v>
      </c>
      <c r="M822" s="175">
        <v>1284</v>
      </c>
      <c r="N822" s="180">
        <v>1608</v>
      </c>
      <c r="O822" s="181">
        <v>2042</v>
      </c>
      <c r="P822" s="175">
        <v>1016</v>
      </c>
      <c r="Q822" s="179">
        <v>943</v>
      </c>
      <c r="R822" s="177">
        <v>1318</v>
      </c>
      <c r="S822" s="178">
        <v>1056</v>
      </c>
      <c r="T822" s="175">
        <v>254</v>
      </c>
      <c r="U822" s="179">
        <v>342</v>
      </c>
      <c r="V822" s="177">
        <v>652</v>
      </c>
      <c r="W822" s="178">
        <v>1635</v>
      </c>
      <c r="X822" s="175">
        <v>903</v>
      </c>
      <c r="Y822" s="179">
        <v>582</v>
      </c>
      <c r="Z822" s="177">
        <v>2019</v>
      </c>
      <c r="AA822" s="175">
        <v>1927</v>
      </c>
      <c r="AB822" s="156">
        <f t="shared" si="15709"/>
        <v>13891</v>
      </c>
      <c r="AC822" s="157">
        <f t="shared" si="15710"/>
        <v>14259</v>
      </c>
      <c r="AE822" s="300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4.8116999106877049E-2</v>
      </c>
      <c r="BK822" s="129">
        <f t="shared" ref="BK822" si="15874">C822/C839</f>
        <v>3.6919182787922618E-2</v>
      </c>
      <c r="BL822" s="130">
        <f t="shared" ref="BL822" si="15875">D822/D839</f>
        <v>3.9010035463668602E-2</v>
      </c>
      <c r="BM822" s="131">
        <f t="shared" ref="BM822" si="15876">E822/E839</f>
        <v>4.0795552423459398E-2</v>
      </c>
      <c r="BN822" s="128">
        <f t="shared" ref="BN822" si="15877">F822/F839</f>
        <v>5.3771106941838648E-2</v>
      </c>
      <c r="BO822" s="129">
        <f t="shared" ref="BO822" si="15878">G822/G839</f>
        <v>2.9417962658574621E-2</v>
      </c>
      <c r="BP822" s="130">
        <f t="shared" ref="BP822" si="15879">H822/H839</f>
        <v>5.0440412557404203E-2</v>
      </c>
      <c r="BQ822" s="131">
        <f t="shared" ref="BQ822" si="15880">I822/I839</f>
        <v>3.8465910382613044E-2</v>
      </c>
      <c r="BR822" s="128">
        <f t="shared" ref="BR822" si="15881">J822/J839</f>
        <v>3.887207264616855E-2</v>
      </c>
      <c r="BS822" s="129">
        <f t="shared" ref="BS822" si="15882">K822/K839</f>
        <v>7.2953485084122721E-2</v>
      </c>
      <c r="BT822" s="130">
        <f t="shared" ref="BT822" si="15883">L822/L839</f>
        <v>2.5953499979203928E-2</v>
      </c>
      <c r="BU822" s="128">
        <f t="shared" ref="BU822" si="15884">M822/M839</f>
        <v>5.3947313138103442E-2</v>
      </c>
      <c r="BV822" s="132">
        <f t="shared" ref="BV822" si="15885">N822/N839</f>
        <v>3.7462432728374066E-2</v>
      </c>
      <c r="BW822" s="133">
        <f t="shared" ref="BW822" si="15886">O822/O839</f>
        <v>4.7814175662069448E-2</v>
      </c>
      <c r="BX822" s="128">
        <f t="shared" ref="BX822" si="15887">P822/P839</f>
        <v>4.2305129913391075E-2</v>
      </c>
      <c r="BY822" s="129">
        <f t="shared" ref="BY822" si="15888">Q822/Q839</f>
        <v>3.991703352522858E-2</v>
      </c>
      <c r="BZ822" s="130">
        <f t="shared" ref="BZ822" si="15889">R822/R839</f>
        <v>4.9563778580024066E-2</v>
      </c>
      <c r="CA822" s="131">
        <f t="shared" ref="CA822" si="15890">S822/S839</f>
        <v>4.0353089533417402E-2</v>
      </c>
      <c r="CB822" s="128">
        <f t="shared" ref="CB822" si="15891">T822/T839</f>
        <v>3.1765882941470737E-2</v>
      </c>
      <c r="CC822" s="129">
        <f t="shared" ref="CC822" si="15892">U822/U839</f>
        <v>4.1329305135951663E-2</v>
      </c>
      <c r="CD822" s="130">
        <f t="shared" ref="CD822" si="15893">V822/V839</f>
        <v>2.4303872963805123E-2</v>
      </c>
      <c r="CE822" s="131">
        <f t="shared" ref="CE822" si="15894">W822/W839</f>
        <v>5.5870694368507383E-2</v>
      </c>
      <c r="CF822" s="128">
        <f t="shared" ref="CF822" si="15895">X822/X839</f>
        <v>4.0008861320336729E-2</v>
      </c>
      <c r="CG822" s="129">
        <f t="shared" ref="CG822" si="15896">Y822/Y839</f>
        <v>4.2112879884225761E-2</v>
      </c>
      <c r="CH822" s="130">
        <f t="shared" ref="CH822" si="15897">Z822/Z839</f>
        <v>4.9301621410431727E-2</v>
      </c>
      <c r="CI822" s="128">
        <f t="shared" ref="CI822" si="15898">AA822/AA839</f>
        <v>4.2709279904253196E-2</v>
      </c>
      <c r="CJ822" s="134">
        <f t="shared" ref="CJ822" si="15899">AB822/AB839</f>
        <v>4.2244997262940211E-2</v>
      </c>
      <c r="CK822" s="135">
        <f t="shared" ref="CK822" si="15900">AC822/AC839</f>
        <v>4.3473621307836774E-2</v>
      </c>
    </row>
    <row r="823" spans="1:89" ht="13.5" thickTop="1" x14ac:dyDescent="0.2">
      <c r="A823" s="145" t="s">
        <v>24</v>
      </c>
      <c r="B823" s="189">
        <v>1232</v>
      </c>
      <c r="C823" s="183">
        <v>1071</v>
      </c>
      <c r="D823" s="184">
        <v>484</v>
      </c>
      <c r="E823" s="185">
        <v>452</v>
      </c>
      <c r="F823" s="182">
        <v>1136</v>
      </c>
      <c r="G823" s="186">
        <v>670</v>
      </c>
      <c r="H823" s="184">
        <v>2057</v>
      </c>
      <c r="I823" s="185">
        <v>1655</v>
      </c>
      <c r="J823" s="182">
        <v>284</v>
      </c>
      <c r="K823" s="186">
        <v>371</v>
      </c>
      <c r="L823" s="184">
        <v>694</v>
      </c>
      <c r="M823" s="182">
        <v>1141</v>
      </c>
      <c r="N823" s="187">
        <v>1566</v>
      </c>
      <c r="O823" s="190">
        <v>2019</v>
      </c>
      <c r="P823" s="182">
        <v>984</v>
      </c>
      <c r="Q823" s="186">
        <v>749</v>
      </c>
      <c r="R823" s="184">
        <v>1270</v>
      </c>
      <c r="S823" s="185">
        <v>1028</v>
      </c>
      <c r="T823" s="182">
        <v>260</v>
      </c>
      <c r="U823" s="186">
        <v>292</v>
      </c>
      <c r="V823" s="184">
        <v>650</v>
      </c>
      <c r="W823" s="191">
        <v>1467</v>
      </c>
      <c r="X823" s="182">
        <v>861</v>
      </c>
      <c r="Y823" s="186">
        <v>478</v>
      </c>
      <c r="Z823" s="184">
        <v>2056</v>
      </c>
      <c r="AA823" s="182">
        <v>1887</v>
      </c>
      <c r="AB823" s="156">
        <f t="shared" si="15709"/>
        <v>13534</v>
      </c>
      <c r="AC823" s="157">
        <f t="shared" si="15710"/>
        <v>13280</v>
      </c>
      <c r="AE823" s="235" t="str">
        <f>$AE$17</f>
        <v>17:00 - 17:59</v>
      </c>
      <c r="AF823" s="125">
        <f t="shared" ref="AF823:AU825" si="15901">SUMIF($A$9:$A$32,$AE823,B$815:B$838)</f>
        <v>1429</v>
      </c>
      <c r="AG823" s="172">
        <f t="shared" si="15901"/>
        <v>3164</v>
      </c>
      <c r="AH823" s="126">
        <f t="shared" si="15901"/>
        <v>1264</v>
      </c>
      <c r="AI823" s="166">
        <f t="shared" si="15901"/>
        <v>1036</v>
      </c>
      <c r="AJ823" s="125">
        <f t="shared" si="15901"/>
        <v>1430</v>
      </c>
      <c r="AK823" s="127">
        <f t="shared" si="15901"/>
        <v>2498</v>
      </c>
      <c r="AL823" s="126">
        <f t="shared" si="15901"/>
        <v>2562</v>
      </c>
      <c r="AM823" s="166">
        <f t="shared" si="15901"/>
        <v>4733</v>
      </c>
      <c r="AN823" s="125">
        <f t="shared" si="15901"/>
        <v>1041</v>
      </c>
      <c r="AO823" s="127">
        <f t="shared" si="15901"/>
        <v>267</v>
      </c>
      <c r="AP823" s="126">
        <f t="shared" si="15901"/>
        <v>3139</v>
      </c>
      <c r="AQ823" s="125">
        <f t="shared" si="15901"/>
        <v>832</v>
      </c>
      <c r="AR823" s="165">
        <f t="shared" si="15901"/>
        <v>4149</v>
      </c>
      <c r="AS823" s="167">
        <f t="shared" si="15901"/>
        <v>2610</v>
      </c>
      <c r="AT823" s="125">
        <f t="shared" si="15901"/>
        <v>2309</v>
      </c>
      <c r="AU823" s="127">
        <f t="shared" si="15901"/>
        <v>1834</v>
      </c>
      <c r="AV823" s="126">
        <f t="shared" ref="AP823:BE825" si="15902">SUMIF($A$9:$A$32,$AE823,R$815:R$838)</f>
        <v>1824</v>
      </c>
      <c r="AW823" s="166">
        <f t="shared" si="15902"/>
        <v>2470</v>
      </c>
      <c r="AX823" s="125">
        <f t="shared" si="15902"/>
        <v>1263</v>
      </c>
      <c r="AY823" s="127">
        <f t="shared" si="15902"/>
        <v>261</v>
      </c>
      <c r="AZ823" s="126">
        <f t="shared" si="15902"/>
        <v>2830</v>
      </c>
      <c r="BA823" s="166">
        <f t="shared" si="15902"/>
        <v>1542</v>
      </c>
      <c r="BB823" s="125">
        <f t="shared" si="15902"/>
        <v>2293</v>
      </c>
      <c r="BC823" s="127">
        <f t="shared" si="15902"/>
        <v>756</v>
      </c>
      <c r="BD823" s="170">
        <f t="shared" si="15902"/>
        <v>2920</v>
      </c>
      <c r="BE823" s="171">
        <f t="shared" si="15902"/>
        <v>4347</v>
      </c>
      <c r="BF823" s="156">
        <f>AF823+AH823+AJ823+AL823+AN823+AP823+AR823+AT823+AV823+AX823+AZ823+BB823+BD823</f>
        <v>28453</v>
      </c>
      <c r="BG823" s="157">
        <f>AG823+AI823+AK823+AM823+AO823+AQ823+AS823+AU823+AW823+AY823+BA823+BC823+BE823</f>
        <v>26350</v>
      </c>
      <c r="BI823" s="145" t="s">
        <v>24</v>
      </c>
      <c r="BJ823" s="128">
        <f>B823/B839</f>
        <v>4.5846978267341472E-2</v>
      </c>
      <c r="BK823" s="129">
        <f t="shared" ref="BK823" si="15903">C823/C839</f>
        <v>3.8727174109564277E-2</v>
      </c>
      <c r="BL823" s="130">
        <f t="shared" ref="BL823" si="15904">D823/D839</f>
        <v>3.652003320003018E-2</v>
      </c>
      <c r="BM823" s="131">
        <f t="shared" ref="BM823" si="15905">E823/E839</f>
        <v>3.5392686555477254E-2</v>
      </c>
      <c r="BN823" s="128">
        <f t="shared" ref="BN823" si="15906">F823/F839</f>
        <v>4.2626641651031895E-2</v>
      </c>
      <c r="BO823" s="129">
        <f t="shared" ref="BO823" si="15907">G823/G839</f>
        <v>2.8237872465967043E-2</v>
      </c>
      <c r="BP823" s="130">
        <f t="shared" ref="BP823" si="15908">H823/H839</f>
        <v>5.1619864990338528E-2</v>
      </c>
      <c r="BQ823" s="131">
        <f t="shared" ref="BQ823" si="15909">I823/I839</f>
        <v>3.7624752767863236E-2</v>
      </c>
      <c r="BR823" s="128">
        <f t="shared" ref="BR823" si="15910">J823/J839</f>
        <v>4.5244543571769956E-2</v>
      </c>
      <c r="BS823" s="129">
        <f t="shared" ref="BS823" si="15911">K823/K839</f>
        <v>5.2452990244592108E-2</v>
      </c>
      <c r="BT823" s="130">
        <f t="shared" ref="BT823" si="15912">L823/L839</f>
        <v>2.8864950297383854E-2</v>
      </c>
      <c r="BU823" s="128">
        <f t="shared" ref="BU823" si="15913">M823/M839</f>
        <v>4.7939162220074785E-2</v>
      </c>
      <c r="BV823" s="132">
        <f t="shared" ref="BV823" si="15914">N823/N839</f>
        <v>3.6483936351140417E-2</v>
      </c>
      <c r="BW823" s="133">
        <f t="shared" ref="BW823" si="15915">O823/O839</f>
        <v>4.7275622263329195E-2</v>
      </c>
      <c r="BX823" s="128">
        <f t="shared" ref="BX823" si="15916">P823/P839</f>
        <v>4.0972684876748836E-2</v>
      </c>
      <c r="BY823" s="129">
        <f t="shared" ref="BY823" si="15917">Q823/Q839</f>
        <v>3.1705045716220792E-2</v>
      </c>
      <c r="BZ823" s="130">
        <f t="shared" ref="BZ823" si="15918">R823/R839</f>
        <v>4.775872442839952E-2</v>
      </c>
      <c r="CA823" s="131">
        <f t="shared" ref="CA823" si="15919">S823/S839</f>
        <v>3.9283121250334369E-2</v>
      </c>
      <c r="CB823" s="128">
        <f t="shared" ref="CB823" si="15920">T823/T839</f>
        <v>3.2516258129064529E-2</v>
      </c>
      <c r="CC823" s="129">
        <f t="shared" ref="CC823" si="15921">U823/U839</f>
        <v>3.5287009063444112E-2</v>
      </c>
      <c r="CD823" s="130">
        <f t="shared" ref="CD823" si="15922">V823/V839</f>
        <v>2.4229321206247437E-2</v>
      </c>
      <c r="CE823" s="131">
        <f t="shared" ref="CE823" si="15923">W823/W839</f>
        <v>5.0129852378348827E-2</v>
      </c>
      <c r="CF823" s="128">
        <f t="shared" ref="CF823" si="15924">X823/X839</f>
        <v>3.8147984049623392E-2</v>
      </c>
      <c r="CG823" s="129">
        <f t="shared" ref="CG823" si="15925">Y823/Y839</f>
        <v>3.4587554269175105E-2</v>
      </c>
      <c r="CH823" s="130">
        <f t="shared" ref="CH823" si="15926">Z823/Z839</f>
        <v>5.0205118187145924E-2</v>
      </c>
      <c r="CI823" s="128">
        <f t="shared" ref="CI823" si="15927">AA823/AA839</f>
        <v>4.1822735432966156E-2</v>
      </c>
      <c r="CJ823" s="134">
        <f t="shared" ref="CJ823" si="15928">AB823/AB839</f>
        <v>4.1159296879751839E-2</v>
      </c>
      <c r="CK823" s="135">
        <f t="shared" ref="CK823" si="15929">AC823/AC839</f>
        <v>4.0488792409570963E-2</v>
      </c>
    </row>
    <row r="824" spans="1:89" x14ac:dyDescent="0.2">
      <c r="A824" s="136" t="s">
        <v>25</v>
      </c>
      <c r="B824" s="192">
        <v>1155</v>
      </c>
      <c r="C824" s="176">
        <v>1226</v>
      </c>
      <c r="D824" s="177">
        <v>581</v>
      </c>
      <c r="E824" s="178">
        <v>499</v>
      </c>
      <c r="F824" s="175">
        <v>1416</v>
      </c>
      <c r="G824" s="179">
        <v>680</v>
      </c>
      <c r="H824" s="177">
        <v>1935</v>
      </c>
      <c r="I824" s="178">
        <v>1732</v>
      </c>
      <c r="J824" s="175">
        <v>276</v>
      </c>
      <c r="K824" s="176">
        <v>299</v>
      </c>
      <c r="L824" s="177">
        <v>722</v>
      </c>
      <c r="M824" s="175">
        <v>1299</v>
      </c>
      <c r="N824" s="180">
        <v>1585</v>
      </c>
      <c r="O824" s="193">
        <v>1863</v>
      </c>
      <c r="P824" s="175">
        <v>975</v>
      </c>
      <c r="Q824" s="176">
        <v>854</v>
      </c>
      <c r="R824" s="177">
        <v>1220</v>
      </c>
      <c r="S824" s="178">
        <v>1028</v>
      </c>
      <c r="T824" s="184">
        <v>235</v>
      </c>
      <c r="U824" s="175">
        <v>269</v>
      </c>
      <c r="V824" s="177">
        <v>759</v>
      </c>
      <c r="W824" s="194">
        <v>1611</v>
      </c>
      <c r="X824" s="175">
        <v>802</v>
      </c>
      <c r="Y824" s="179">
        <v>485</v>
      </c>
      <c r="Z824" s="177">
        <v>1968</v>
      </c>
      <c r="AA824" s="175">
        <v>2272</v>
      </c>
      <c r="AB824" s="156">
        <f t="shared" si="15709"/>
        <v>13629</v>
      </c>
      <c r="AC824" s="157">
        <f t="shared" si="15710"/>
        <v>14117</v>
      </c>
      <c r="AE824" s="237" t="str">
        <f>$AE$18</f>
        <v>18:00 - 18:59</v>
      </c>
      <c r="AF824" s="125">
        <f t="shared" si="15901"/>
        <v>1599</v>
      </c>
      <c r="AG824" s="176">
        <f t="shared" si="15901"/>
        <v>3945</v>
      </c>
      <c r="AH824" s="177">
        <f t="shared" si="15901"/>
        <v>925</v>
      </c>
      <c r="AI824" s="178">
        <f t="shared" si="15901"/>
        <v>1391</v>
      </c>
      <c r="AJ824" s="238">
        <f t="shared" si="15901"/>
        <v>1205</v>
      </c>
      <c r="AK824" s="179">
        <f t="shared" si="15901"/>
        <v>2836</v>
      </c>
      <c r="AL824" s="177">
        <f t="shared" si="15901"/>
        <v>2446</v>
      </c>
      <c r="AM824" s="178">
        <f t="shared" si="15901"/>
        <v>5298</v>
      </c>
      <c r="AN824" s="238">
        <f t="shared" si="15901"/>
        <v>729</v>
      </c>
      <c r="AO824" s="179">
        <f t="shared" si="15901"/>
        <v>315</v>
      </c>
      <c r="AP824" s="177">
        <f t="shared" si="15902"/>
        <v>3219</v>
      </c>
      <c r="AQ824" s="238">
        <f t="shared" si="15902"/>
        <v>946</v>
      </c>
      <c r="AR824" s="180">
        <f t="shared" si="15902"/>
        <v>4393</v>
      </c>
      <c r="AS824" s="181">
        <f t="shared" si="15902"/>
        <v>2656</v>
      </c>
      <c r="AT824" s="238">
        <f t="shared" si="15902"/>
        <v>2197</v>
      </c>
      <c r="AU824" s="179">
        <f t="shared" si="15902"/>
        <v>1999</v>
      </c>
      <c r="AV824" s="177">
        <f t="shared" si="15902"/>
        <v>2024</v>
      </c>
      <c r="AW824" s="178">
        <f t="shared" si="15902"/>
        <v>2545</v>
      </c>
      <c r="AX824" s="238">
        <f t="shared" si="15902"/>
        <v>1352</v>
      </c>
      <c r="AY824" s="179">
        <f t="shared" si="15902"/>
        <v>252</v>
      </c>
      <c r="AZ824" s="177">
        <f t="shared" si="15902"/>
        <v>3875</v>
      </c>
      <c r="BA824" s="178">
        <f t="shared" si="15902"/>
        <v>1662</v>
      </c>
      <c r="BB824" s="238">
        <f t="shared" si="15902"/>
        <v>2388</v>
      </c>
      <c r="BC824" s="179">
        <f t="shared" si="15902"/>
        <v>931</v>
      </c>
      <c r="BD824" s="177">
        <f t="shared" si="15902"/>
        <v>2996</v>
      </c>
      <c r="BE824" s="238">
        <f t="shared" si="15902"/>
        <v>5134</v>
      </c>
      <c r="BF824" s="158">
        <f>SUM(AF824,AH824,AJ824,AL824,AN824,AP824,AR824,AT824,AV824,AX824,AZ824,BB824,BD824)</f>
        <v>29348</v>
      </c>
      <c r="BG824" s="159">
        <f>SUM(AG824,AI824,AK824,AM824,AO824,AQ824,AS824,AU824,AW824,AY824,BA824,BC824,BE824)</f>
        <v>29910</v>
      </c>
      <c r="BI824" s="136" t="s">
        <v>25</v>
      </c>
      <c r="BJ824" s="128">
        <f>B824/B839</f>
        <v>4.2981542125632627E-2</v>
      </c>
      <c r="BK824" s="129">
        <f t="shared" ref="BK824" si="15930">C824/C839</f>
        <v>4.4331947206653406E-2</v>
      </c>
      <c r="BL824" s="130">
        <f t="shared" ref="BL824" si="15931">D824/D839</f>
        <v>4.3839130762846151E-2</v>
      </c>
      <c r="BM824" s="131">
        <f t="shared" ref="BM824" si="15932">E824/E839</f>
        <v>3.9072899538015814E-2</v>
      </c>
      <c r="BN824" s="128">
        <f t="shared" ref="BN824" si="15933">F824/F839</f>
        <v>5.3133208255159478E-2</v>
      </c>
      <c r="BO824" s="129">
        <f t="shared" ref="BO824" si="15934">G824/G839</f>
        <v>2.8659333249041175E-2</v>
      </c>
      <c r="BP824" s="130">
        <f t="shared" ref="BP824" si="15935">H824/H839</f>
        <v>4.85583076112324E-2</v>
      </c>
      <c r="BQ824" s="131">
        <f t="shared" ref="BQ824" si="15936">I824/I839</f>
        <v>3.9375269966126357E-2</v>
      </c>
      <c r="BR824" s="128">
        <f t="shared" ref="BR824" si="15937">J824/J839</f>
        <v>4.3970049386649675E-2</v>
      </c>
      <c r="BS824" s="129">
        <f t="shared" ref="BS824" si="15938">K824/K839</f>
        <v>4.2273434186342426E-2</v>
      </c>
      <c r="BT824" s="130">
        <f t="shared" ref="BT824" si="15939">L824/L839</f>
        <v>3.0029530424655827E-2</v>
      </c>
      <c r="BU824" s="128">
        <f t="shared" ref="BU824" si="15940">M824/M839</f>
        <v>5.4577538758875679E-2</v>
      </c>
      <c r="BV824" s="132">
        <f t="shared" ref="BV824" si="15941">N824/N839</f>
        <v>3.6926589474174688E-2</v>
      </c>
      <c r="BW824" s="133">
        <f t="shared" ref="BW824" si="15942">O824/O839</f>
        <v>4.3622825297960521E-2</v>
      </c>
      <c r="BX824" s="128">
        <f t="shared" ref="BX824" si="15943">P824/P839</f>
        <v>4.0597934710193205E-2</v>
      </c>
      <c r="BY824" s="129">
        <f t="shared" ref="BY824" si="15944">Q824/Q839</f>
        <v>3.6149678293261094E-2</v>
      </c>
      <c r="BZ824" s="130">
        <f t="shared" ref="BZ824" si="15945">R824/R839</f>
        <v>4.5878459687123944E-2</v>
      </c>
      <c r="CA824" s="131">
        <f t="shared" ref="CA824" si="15946">S824/S839</f>
        <v>3.9283121250334369E-2</v>
      </c>
      <c r="CB824" s="128">
        <f t="shared" ref="CB824" si="15947">T824/T839</f>
        <v>2.9389694847423712E-2</v>
      </c>
      <c r="CC824" s="129">
        <f t="shared" ref="CC824" si="15948">U824/U839</f>
        <v>3.2507552870090634E-2</v>
      </c>
      <c r="CD824" s="130">
        <f t="shared" ref="CD824" si="15949">V824/V839</f>
        <v>2.8292391993141239E-2</v>
      </c>
      <c r="CE824" s="131">
        <f t="shared" ref="CE824" si="15950">W824/W839</f>
        <v>5.5050574084199014E-2</v>
      </c>
      <c r="CF824" s="128">
        <f t="shared" ref="CF824" si="15951">X824/X839</f>
        <v>3.5533894550287992E-2</v>
      </c>
      <c r="CG824" s="129">
        <f t="shared" ref="CG824" si="15952">Y824/Y839</f>
        <v>3.5094066570188133E-2</v>
      </c>
      <c r="CH824" s="130">
        <f t="shared" ref="CH824" si="15953">Z824/Z839</f>
        <v>4.8056260988474313E-2</v>
      </c>
      <c r="CI824" s="128">
        <f t="shared" ref="CI824" si="15954">AA824/AA839</f>
        <v>5.0355725969103926E-2</v>
      </c>
      <c r="CJ824" s="134">
        <f t="shared" ref="CJ824" si="15955">AB824/AB839</f>
        <v>4.1448208746426615E-2</v>
      </c>
      <c r="CK824" s="135">
        <f t="shared" ref="CK824" si="15956">AC824/AC839</f>
        <v>4.3040683919119978E-2</v>
      </c>
    </row>
    <row r="825" spans="1:89" ht="13.5" thickBot="1" x14ac:dyDescent="0.25">
      <c r="A825" s="145" t="s">
        <v>26</v>
      </c>
      <c r="B825" s="189">
        <v>1059</v>
      </c>
      <c r="C825" s="183">
        <v>897</v>
      </c>
      <c r="D825" s="184">
        <v>532</v>
      </c>
      <c r="E825" s="185">
        <v>471</v>
      </c>
      <c r="F825" s="182">
        <v>1173</v>
      </c>
      <c r="G825" s="186">
        <v>706</v>
      </c>
      <c r="H825" s="184">
        <v>1871</v>
      </c>
      <c r="I825" s="185">
        <v>1677</v>
      </c>
      <c r="J825" s="182">
        <v>271</v>
      </c>
      <c r="K825" s="183">
        <v>306</v>
      </c>
      <c r="L825" s="184">
        <v>682</v>
      </c>
      <c r="M825" s="182">
        <v>1083</v>
      </c>
      <c r="N825" s="187">
        <v>1550</v>
      </c>
      <c r="O825" s="190">
        <v>1702</v>
      </c>
      <c r="P825" s="182">
        <v>1002</v>
      </c>
      <c r="Q825" s="183">
        <v>820</v>
      </c>
      <c r="R825" s="184">
        <v>1285</v>
      </c>
      <c r="S825" s="185">
        <v>1005</v>
      </c>
      <c r="T825" s="182">
        <v>205</v>
      </c>
      <c r="U825" s="186">
        <v>341</v>
      </c>
      <c r="V825" s="184">
        <v>836</v>
      </c>
      <c r="W825" s="191">
        <v>1303</v>
      </c>
      <c r="X825" s="182">
        <v>746</v>
      </c>
      <c r="Y825" s="186">
        <v>484</v>
      </c>
      <c r="Z825" s="184">
        <v>1980</v>
      </c>
      <c r="AA825" s="182">
        <v>2125</v>
      </c>
      <c r="AB825" s="156">
        <f t="shared" si="15709"/>
        <v>13192</v>
      </c>
      <c r="AC825" s="157">
        <f t="shared" si="15710"/>
        <v>12920</v>
      </c>
      <c r="AE825" s="235">
        <f>$AE$19</f>
        <v>0</v>
      </c>
      <c r="AF825" s="125">
        <f t="shared" si="15901"/>
        <v>0</v>
      </c>
      <c r="AG825" s="183">
        <f t="shared" si="15901"/>
        <v>0</v>
      </c>
      <c r="AH825" s="184">
        <f t="shared" si="15901"/>
        <v>0</v>
      </c>
      <c r="AI825" s="185">
        <f t="shared" si="15901"/>
        <v>0</v>
      </c>
      <c r="AJ825" s="182">
        <f t="shared" si="15901"/>
        <v>0</v>
      </c>
      <c r="AK825" s="186">
        <f t="shared" si="15901"/>
        <v>0</v>
      </c>
      <c r="AL825" s="184">
        <f t="shared" si="15901"/>
        <v>0</v>
      </c>
      <c r="AM825" s="185">
        <f t="shared" si="15901"/>
        <v>0</v>
      </c>
      <c r="AN825" s="182">
        <f t="shared" si="15901"/>
        <v>0</v>
      </c>
      <c r="AO825" s="186">
        <f t="shared" si="15901"/>
        <v>0</v>
      </c>
      <c r="AP825" s="184">
        <f t="shared" si="15902"/>
        <v>0</v>
      </c>
      <c r="AQ825" s="182">
        <f t="shared" si="15902"/>
        <v>0</v>
      </c>
      <c r="AR825" s="187">
        <f t="shared" si="15902"/>
        <v>0</v>
      </c>
      <c r="AS825" s="188">
        <f t="shared" si="15902"/>
        <v>0</v>
      </c>
      <c r="AT825" s="182">
        <f t="shared" si="15902"/>
        <v>0</v>
      </c>
      <c r="AU825" s="186">
        <f t="shared" si="15902"/>
        <v>0</v>
      </c>
      <c r="AV825" s="184">
        <f t="shared" si="15902"/>
        <v>0</v>
      </c>
      <c r="AW825" s="185">
        <f t="shared" si="15902"/>
        <v>0</v>
      </c>
      <c r="AX825" s="182">
        <f t="shared" si="15902"/>
        <v>0</v>
      </c>
      <c r="AY825" s="186">
        <f t="shared" si="15902"/>
        <v>0</v>
      </c>
      <c r="AZ825" s="184">
        <f t="shared" si="15902"/>
        <v>0</v>
      </c>
      <c r="BA825" s="185">
        <f t="shared" si="15902"/>
        <v>0</v>
      </c>
      <c r="BB825" s="182">
        <f t="shared" si="15902"/>
        <v>0</v>
      </c>
      <c r="BC825" s="186">
        <f t="shared" si="15902"/>
        <v>0</v>
      </c>
      <c r="BD825" s="184">
        <f t="shared" si="15902"/>
        <v>0</v>
      </c>
      <c r="BE825" s="182">
        <f t="shared" si="15902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3.9409050312593036E-2</v>
      </c>
      <c r="BK825" s="129">
        <f t="shared" ref="BK825" si="15957">C825/C839</f>
        <v>3.2435364310251312E-2</v>
      </c>
      <c r="BL825" s="130">
        <f t="shared" ref="BL825" si="15958">D825/D839</f>
        <v>4.0141854674413342E-2</v>
      </c>
      <c r="BM825" s="131">
        <f t="shared" ref="BM825" si="15959">E825/E839</f>
        <v>3.6880432229269441E-2</v>
      </c>
      <c r="BN825" s="128">
        <f t="shared" ref="BN825" si="15960">F825/F839</f>
        <v>4.4015009380863036E-2</v>
      </c>
      <c r="BO825" s="129">
        <f t="shared" ref="BO825" si="15961">G825/G839</f>
        <v>2.9755131285033928E-2</v>
      </c>
      <c r="BP825" s="130">
        <f t="shared" ref="BP825" si="15962">H825/H839</f>
        <v>4.695224472383247E-2</v>
      </c>
      <c r="BQ825" s="131">
        <f t="shared" ref="BQ825" si="15963">I825/I839</f>
        <v>3.8124900538795553E-2</v>
      </c>
      <c r="BR825" s="128">
        <f t="shared" ref="BR825" si="15964">J825/J839</f>
        <v>4.3173490520949501E-2</v>
      </c>
      <c r="BS825" s="129">
        <f t="shared" ref="BS825" si="15965">K825/K839</f>
        <v>4.3263113247561151E-2</v>
      </c>
      <c r="BT825" s="130">
        <f t="shared" ref="BT825" si="15966">L825/L839</f>
        <v>2.8365844528553008E-2</v>
      </c>
      <c r="BU825" s="128">
        <f t="shared" ref="BU825" si="15967">M825/M839</f>
        <v>4.5502289819755473E-2</v>
      </c>
      <c r="BV825" s="132">
        <f t="shared" ref="BV825" si="15968">N825/N839</f>
        <v>3.6111175826479977E-2</v>
      </c>
      <c r="BW825" s="133">
        <f t="shared" ref="BW825" si="15969">O825/O839</f>
        <v>3.9852951506778748E-2</v>
      </c>
      <c r="BX825" s="128">
        <f t="shared" ref="BX825" si="15970">P825/P839</f>
        <v>4.1722185209860096E-2</v>
      </c>
      <c r="BY825" s="129">
        <f t="shared" ref="BY825" si="15971">Q825/Q839</f>
        <v>3.4710463934981374E-2</v>
      </c>
      <c r="BZ825" s="130">
        <f t="shared" ref="BZ825" si="15972">R825/R839</f>
        <v>4.8322803850782192E-2</v>
      </c>
      <c r="CA825" s="131">
        <f t="shared" ref="CA825" si="15973">S825/S839</f>
        <v>3.8404218732087582E-2</v>
      </c>
      <c r="CB825" s="128">
        <f t="shared" ref="CB825" si="15974">T825/T839</f>
        <v>2.5637818909454727E-2</v>
      </c>
      <c r="CC825" s="129">
        <f t="shared" ref="CC825" si="15975">U825/U839</f>
        <v>4.120845921450151E-2</v>
      </c>
      <c r="CD825" s="130">
        <f t="shared" ref="CD825" si="15976">V825/V839</f>
        <v>3.1162634659112089E-2</v>
      </c>
      <c r="CE825" s="131">
        <f t="shared" ref="CE825" si="15977">W825/W839</f>
        <v>4.4525697102241663E-2</v>
      </c>
      <c r="CF825" s="128">
        <f t="shared" ref="CF825" si="15978">X825/X839</f>
        <v>3.3052724856003544E-2</v>
      </c>
      <c r="CG825" s="129">
        <f t="shared" ref="CG825" si="15979">Y825/Y839</f>
        <v>3.5021707670043416E-2</v>
      </c>
      <c r="CH825" s="130">
        <f t="shared" ref="CH825" si="15980">Z825/Z839</f>
        <v>4.8349286970111351E-2</v>
      </c>
      <c r="CI825" s="128">
        <f t="shared" ref="CI825" si="15981">AA825/AA839</f>
        <v>4.7097675037124052E-2</v>
      </c>
      <c r="CJ825" s="134">
        <f t="shared" ref="CJ825" si="15982">AB825/AB839</f>
        <v>4.0119214159722645E-2</v>
      </c>
      <c r="CK825" s="135">
        <f t="shared" ref="CK825" si="15983">AC825/AC839</f>
        <v>3.9391204663528377E-2</v>
      </c>
    </row>
    <row r="826" spans="1:89" ht="14.25" thickTop="1" thickBot="1" x14ac:dyDescent="0.25">
      <c r="A826" s="136" t="s">
        <v>27</v>
      </c>
      <c r="B826" s="192">
        <v>1019</v>
      </c>
      <c r="C826" s="176">
        <v>1262</v>
      </c>
      <c r="D826" s="177">
        <v>451</v>
      </c>
      <c r="E826" s="178">
        <v>495</v>
      </c>
      <c r="F826" s="175">
        <v>873</v>
      </c>
      <c r="G826" s="179">
        <v>918</v>
      </c>
      <c r="H826" s="177">
        <v>1819</v>
      </c>
      <c r="I826" s="178">
        <v>1866</v>
      </c>
      <c r="J826" s="175">
        <v>365</v>
      </c>
      <c r="K826" s="176">
        <v>267</v>
      </c>
      <c r="L826" s="177">
        <v>959</v>
      </c>
      <c r="M826" s="175">
        <v>818</v>
      </c>
      <c r="N826" s="180">
        <v>1757</v>
      </c>
      <c r="O826" s="193">
        <v>1619</v>
      </c>
      <c r="P826" s="175">
        <v>1028</v>
      </c>
      <c r="Q826" s="176">
        <v>848</v>
      </c>
      <c r="R826" s="177">
        <v>1078</v>
      </c>
      <c r="S826" s="178">
        <v>1125</v>
      </c>
      <c r="T826" s="175">
        <v>283</v>
      </c>
      <c r="U826" s="179">
        <v>235</v>
      </c>
      <c r="V826" s="177">
        <v>1042</v>
      </c>
      <c r="W826" s="194">
        <v>1155</v>
      </c>
      <c r="X826" s="175">
        <v>819</v>
      </c>
      <c r="Y826" s="179">
        <v>408</v>
      </c>
      <c r="Z826" s="177">
        <v>2020</v>
      </c>
      <c r="AA826" s="175">
        <v>2060</v>
      </c>
      <c r="AB826" s="156">
        <f t="shared" si="15709"/>
        <v>13513</v>
      </c>
      <c r="AC826" s="157">
        <f t="shared" si="15710"/>
        <v>13076</v>
      </c>
      <c r="AE826" s="229" t="s">
        <v>13</v>
      </c>
      <c r="AF826" s="20">
        <f t="shared" ref="AF826:BG826" si="15984">SUM(AF823:AF825)</f>
        <v>3028</v>
      </c>
      <c r="AG826" s="21">
        <f t="shared" si="15984"/>
        <v>7109</v>
      </c>
      <c r="AH826" s="20">
        <f t="shared" si="15984"/>
        <v>2189</v>
      </c>
      <c r="AI826" s="21">
        <f t="shared" si="15984"/>
        <v>2427</v>
      </c>
      <c r="AJ826" s="20">
        <f t="shared" si="15984"/>
        <v>2635</v>
      </c>
      <c r="AK826" s="21">
        <f t="shared" si="15984"/>
        <v>5334</v>
      </c>
      <c r="AL826" s="20">
        <f t="shared" si="15984"/>
        <v>5008</v>
      </c>
      <c r="AM826" s="21">
        <f t="shared" si="15984"/>
        <v>10031</v>
      </c>
      <c r="AN826" s="20">
        <f t="shared" si="15984"/>
        <v>1770</v>
      </c>
      <c r="AO826" s="21">
        <f t="shared" si="15984"/>
        <v>582</v>
      </c>
      <c r="AP826" s="20">
        <f t="shared" si="15984"/>
        <v>6358</v>
      </c>
      <c r="AQ826" s="21">
        <f t="shared" si="15984"/>
        <v>1778</v>
      </c>
      <c r="AR826" s="20">
        <f t="shared" si="15984"/>
        <v>8542</v>
      </c>
      <c r="AS826" s="21">
        <f t="shared" si="15984"/>
        <v>5266</v>
      </c>
      <c r="AT826" s="20">
        <f t="shared" si="15984"/>
        <v>4506</v>
      </c>
      <c r="AU826" s="21">
        <f t="shared" si="15984"/>
        <v>3833</v>
      </c>
      <c r="AV826" s="20">
        <f t="shared" si="15984"/>
        <v>3848</v>
      </c>
      <c r="AW826" s="21">
        <f t="shared" si="15984"/>
        <v>5015</v>
      </c>
      <c r="AX826" s="20">
        <f t="shared" si="15984"/>
        <v>2615</v>
      </c>
      <c r="AY826" s="21">
        <f t="shared" si="15984"/>
        <v>513</v>
      </c>
      <c r="AZ826" s="20">
        <f t="shared" si="15984"/>
        <v>6705</v>
      </c>
      <c r="BA826" s="21">
        <f t="shared" si="15984"/>
        <v>3204</v>
      </c>
      <c r="BB826" s="20">
        <f t="shared" si="15984"/>
        <v>4681</v>
      </c>
      <c r="BC826" s="21">
        <f t="shared" si="15984"/>
        <v>1687</v>
      </c>
      <c r="BD826" s="20">
        <f t="shared" si="15984"/>
        <v>5916</v>
      </c>
      <c r="BE826" s="21">
        <f t="shared" si="15984"/>
        <v>9481</v>
      </c>
      <c r="BF826" s="160">
        <f t="shared" si="15984"/>
        <v>57801</v>
      </c>
      <c r="BG826" s="161">
        <f t="shared" si="15984"/>
        <v>56260</v>
      </c>
      <c r="BI826" s="136" t="s">
        <v>27</v>
      </c>
      <c r="BJ826" s="128">
        <f>B826/B839</f>
        <v>3.7920512057159871E-2</v>
      </c>
      <c r="BK826" s="129">
        <f t="shared" ref="BK826" si="15985">C826/C839</f>
        <v>4.56337009582354E-2</v>
      </c>
      <c r="BL826" s="130">
        <f t="shared" ref="BL826" si="15986">D826/D839</f>
        <v>3.4030030936391759E-2</v>
      </c>
      <c r="BM826" s="131">
        <f t="shared" ref="BM826" si="15987">E826/E839</f>
        <v>3.875968992248062E-2</v>
      </c>
      <c r="BN826" s="128">
        <f t="shared" ref="BN826" si="15988">F826/F839</f>
        <v>3.2757973733583488E-2</v>
      </c>
      <c r="BO826" s="129">
        <f t="shared" ref="BO826" si="15989">G826/G839</f>
        <v>3.8690099886205587E-2</v>
      </c>
      <c r="BP826" s="130">
        <f t="shared" ref="BP826" si="15990">H826/H839</f>
        <v>4.5647318627820017E-2</v>
      </c>
      <c r="BQ826" s="131">
        <f t="shared" ref="BQ826" si="15991">I826/I839</f>
        <v>4.2421624570895947E-2</v>
      </c>
      <c r="BR826" s="128">
        <f t="shared" ref="BR826" si="15992">J826/J839</f>
        <v>5.8148797196112795E-2</v>
      </c>
      <c r="BS826" s="129">
        <f t="shared" ref="BS826" si="15993">K826/K839</f>
        <v>3.7749187049342568E-2</v>
      </c>
      <c r="BT826" s="130">
        <f t="shared" ref="BT826" si="15994">L826/L839</f>
        <v>3.9886869359065005E-2</v>
      </c>
      <c r="BU826" s="128">
        <f t="shared" ref="BU826" si="15995">M826/M839</f>
        <v>3.4368303852779294E-2</v>
      </c>
      <c r="BV826" s="132">
        <f t="shared" ref="BV826" si="15996">N826/N839</f>
        <v>4.0933765114274399E-2</v>
      </c>
      <c r="BW826" s="133">
        <f t="shared" ref="BW826" si="15997">O826/O839</f>
        <v>3.7909476198281312E-2</v>
      </c>
      <c r="BX826" s="128">
        <f t="shared" ref="BX826" si="15998">P826/P839</f>
        <v>4.2804796802131909E-2</v>
      </c>
      <c r="BY826" s="129">
        <f t="shared" ref="BY826" si="15999">Q826/Q839</f>
        <v>3.5895699288858787E-2</v>
      </c>
      <c r="BZ826" s="130">
        <f t="shared" ref="BZ826" si="16000">R826/R839</f>
        <v>4.0538507821901326E-2</v>
      </c>
      <c r="CA826" s="131">
        <f t="shared" ref="CA826" si="16001">S826/S839</f>
        <v>4.2989797088157741E-2</v>
      </c>
      <c r="CB826" s="128">
        <f t="shared" ref="CB826" si="16002">T826/T839</f>
        <v>3.5392696348174088E-2</v>
      </c>
      <c r="CC826" s="129">
        <f t="shared" ref="CC826" si="16003">U826/U839</f>
        <v>2.8398791540785499E-2</v>
      </c>
      <c r="CD826" s="130">
        <f t="shared" ref="CD826" si="16004">V826/V839</f>
        <v>3.8841465687553582E-2</v>
      </c>
      <c r="CE826" s="131">
        <f t="shared" ref="CE826" si="16005">W826/W839</f>
        <v>3.9468288682340077E-2</v>
      </c>
      <c r="CF826" s="128">
        <f t="shared" ref="CF826" si="16006">X826/X839</f>
        <v>3.6287106778910061E-2</v>
      </c>
      <c r="CG826" s="129">
        <f t="shared" ref="CG826" si="16007">Y826/Y839</f>
        <v>2.9522431259044864E-2</v>
      </c>
      <c r="CH826" s="130">
        <f t="shared" ref="CH826" si="16008">Z826/Z839</f>
        <v>4.932604024223481E-2</v>
      </c>
      <c r="CI826" s="128">
        <f t="shared" ref="CI826" si="16009">AA826/AA839</f>
        <v>4.565704027128261E-2</v>
      </c>
      <c r="CJ826" s="134">
        <f t="shared" ref="CJ826" si="16010">AB826/AB839</f>
        <v>4.1095432151328992E-2</v>
      </c>
      <c r="CK826" s="135">
        <f t="shared" ref="CK826" si="16011">AC826/AC839</f>
        <v>3.986682602014683E-2</v>
      </c>
    </row>
    <row r="827" spans="1:89" ht="13.5" thickTop="1" x14ac:dyDescent="0.2">
      <c r="A827" s="145" t="s">
        <v>28</v>
      </c>
      <c r="B827" s="189">
        <v>933</v>
      </c>
      <c r="C827" s="183">
        <v>1648</v>
      </c>
      <c r="D827" s="184">
        <v>604</v>
      </c>
      <c r="E827" s="185">
        <v>615</v>
      </c>
      <c r="F827" s="182">
        <v>878</v>
      </c>
      <c r="G827" s="186">
        <v>1307</v>
      </c>
      <c r="H827" s="184">
        <v>1889</v>
      </c>
      <c r="I827" s="185">
        <v>2408</v>
      </c>
      <c r="J827" s="182">
        <v>380</v>
      </c>
      <c r="K827" s="183">
        <v>224</v>
      </c>
      <c r="L827" s="184">
        <v>1478</v>
      </c>
      <c r="M827" s="182">
        <v>764</v>
      </c>
      <c r="N827" s="187">
        <v>2341</v>
      </c>
      <c r="O827" s="190">
        <v>1532</v>
      </c>
      <c r="P827" s="182">
        <v>1204</v>
      </c>
      <c r="Q827" s="183">
        <v>908</v>
      </c>
      <c r="R827" s="184">
        <v>1122</v>
      </c>
      <c r="S827" s="185">
        <v>1334</v>
      </c>
      <c r="T827" s="182">
        <v>447</v>
      </c>
      <c r="U827" s="186">
        <v>211</v>
      </c>
      <c r="V827" s="184">
        <v>1533</v>
      </c>
      <c r="W827" s="191">
        <v>1129</v>
      </c>
      <c r="X827" s="182">
        <v>1168</v>
      </c>
      <c r="Y827" s="186">
        <v>447</v>
      </c>
      <c r="Z827" s="184">
        <v>2044</v>
      </c>
      <c r="AA827" s="182">
        <v>2553</v>
      </c>
      <c r="AB827" s="156">
        <f t="shared" si="15709"/>
        <v>16021</v>
      </c>
      <c r="AC827" s="157">
        <f t="shared" si="15710"/>
        <v>15080</v>
      </c>
      <c r="BI827" s="145" t="s">
        <v>28</v>
      </c>
      <c r="BJ827" s="128">
        <f>B827/B839</f>
        <v>3.4720154807978562E-2</v>
      </c>
      <c r="BK827" s="129">
        <f t="shared" ref="BK827" si="16012">C827/C839</f>
        <v>5.9591393961308983E-2</v>
      </c>
      <c r="BL827" s="130">
        <f t="shared" ref="BL827" si="16013">D827/D839</f>
        <v>4.5574586885988075E-2</v>
      </c>
      <c r="BM827" s="131">
        <f t="shared" ref="BM827" si="16014">E827/E839</f>
        <v>4.8155978388536531E-2</v>
      </c>
      <c r="BN827" s="128">
        <f t="shared" ref="BN827" si="16015">F827/F839</f>
        <v>3.2945590994371485E-2</v>
      </c>
      <c r="BO827" s="129">
        <f t="shared" ref="BO827" si="16016">G827/G839</f>
        <v>5.5084924347789437E-2</v>
      </c>
      <c r="BP827" s="130">
        <f t="shared" ref="BP827" si="16017">H827/H839</f>
        <v>4.7403949910913699E-2</v>
      </c>
      <c r="BQ827" s="131">
        <f t="shared" ref="BQ827" si="16018">I827/I839</f>
        <v>5.4743446927501306E-2</v>
      </c>
      <c r="BR827" s="128">
        <f t="shared" ref="BR827" si="16019">J827/J839</f>
        <v>6.0538473793213317E-2</v>
      </c>
      <c r="BS827" s="129">
        <f t="shared" ref="BS827" si="16020">K827/K839</f>
        <v>3.1669729958999013E-2</v>
      </c>
      <c r="BT827" s="130">
        <f t="shared" ref="BT827" si="16021">L827/L839</f>
        <v>6.1473193860999045E-2</v>
      </c>
      <c r="BU827" s="128">
        <f t="shared" ref="BU827" si="16022">M827/M839</f>
        <v>3.2099491617999243E-2</v>
      </c>
      <c r="BV827" s="132">
        <f t="shared" ref="BV827" si="16023">N827/N839</f>
        <v>5.4539524264380405E-2</v>
      </c>
      <c r="BW827" s="133">
        <f t="shared" ref="BW827" si="16024">O827/O839</f>
        <v>3.5872339429133399E-2</v>
      </c>
      <c r="BX827" s="128">
        <f t="shared" ref="BX827" si="16025">P827/P839</f>
        <v>5.0133244503664222E-2</v>
      </c>
      <c r="BY827" s="129">
        <f t="shared" ref="BY827" si="16026">Q827/Q839</f>
        <v>3.8435489332881816E-2</v>
      </c>
      <c r="BZ827" s="130">
        <f t="shared" ref="BZ827" si="16027">R827/R839</f>
        <v>4.219314079422383E-2</v>
      </c>
      <c r="CA827" s="131">
        <f t="shared" ref="CA827" si="16028">S827/S839</f>
        <v>5.097634605831327E-2</v>
      </c>
      <c r="CB827" s="128">
        <f t="shared" ref="CB827" si="16029">T827/T839</f>
        <v>5.5902951475737872E-2</v>
      </c>
      <c r="CC827" s="129">
        <f t="shared" ref="CC827" si="16030">U827/U839</f>
        <v>2.5498489425981874E-2</v>
      </c>
      <c r="CD827" s="130">
        <f t="shared" ref="CD827" si="16031">V827/V839</f>
        <v>5.7143922167965107E-2</v>
      </c>
      <c r="CE827" s="131">
        <f t="shared" ref="CE827" si="16032">W827/W839</f>
        <v>3.8579825041006016E-2</v>
      </c>
      <c r="CF827" s="128">
        <f t="shared" ref="CF827" si="16033">X827/X839</f>
        <v>5.1750110766504209E-2</v>
      </c>
      <c r="CG827" s="129">
        <f t="shared" ref="CG827" si="16034">Y827/Y839</f>
        <v>3.2344428364688857E-2</v>
      </c>
      <c r="CH827" s="130">
        <f t="shared" ref="CH827" si="16035">Z827/Z839</f>
        <v>4.9912092205508886E-2</v>
      </c>
      <c r="CI827" s="128">
        <f t="shared" ref="CI827" si="16036">AA827/AA839</f>
        <v>5.6583700879895386E-2</v>
      </c>
      <c r="CJ827" s="134">
        <f t="shared" ref="CJ827" si="16037">AB827/AB839</f>
        <v>4.8722705431543091E-2</v>
      </c>
      <c r="CK827" s="135">
        <f t="shared" ref="CK827" si="16038">AC827/AC839</f>
        <v>4.59767311397839E-2</v>
      </c>
    </row>
    <row r="828" spans="1:89" x14ac:dyDescent="0.2">
      <c r="A828" s="136" t="s">
        <v>29</v>
      </c>
      <c r="B828" s="192">
        <v>1169</v>
      </c>
      <c r="C828" s="176">
        <v>2458</v>
      </c>
      <c r="D828" s="177">
        <v>976</v>
      </c>
      <c r="E828" s="178">
        <v>825</v>
      </c>
      <c r="F828" s="175">
        <v>1205</v>
      </c>
      <c r="G828" s="179">
        <v>1888</v>
      </c>
      <c r="H828" s="177">
        <v>2048</v>
      </c>
      <c r="I828" s="178">
        <v>3220</v>
      </c>
      <c r="J828" s="175">
        <v>569</v>
      </c>
      <c r="K828" s="176">
        <v>226</v>
      </c>
      <c r="L828" s="177">
        <v>2097</v>
      </c>
      <c r="M828" s="175">
        <v>707</v>
      </c>
      <c r="N828" s="180">
        <v>3187</v>
      </c>
      <c r="O828" s="193">
        <v>1921</v>
      </c>
      <c r="P828" s="175">
        <v>1573</v>
      </c>
      <c r="Q828" s="176">
        <v>1126</v>
      </c>
      <c r="R828" s="177">
        <v>1532</v>
      </c>
      <c r="S828" s="178">
        <v>1901</v>
      </c>
      <c r="T828" s="175">
        <v>922</v>
      </c>
      <c r="U828" s="179">
        <v>230</v>
      </c>
      <c r="V828" s="177">
        <v>2160</v>
      </c>
      <c r="W828" s="194">
        <v>1427</v>
      </c>
      <c r="X828" s="175">
        <v>1706</v>
      </c>
      <c r="Y828" s="179">
        <v>499</v>
      </c>
      <c r="Z828" s="177">
        <v>2431</v>
      </c>
      <c r="AA828" s="175">
        <v>3341</v>
      </c>
      <c r="AB828" s="156">
        <f t="shared" si="15709"/>
        <v>21575</v>
      </c>
      <c r="AC828" s="157">
        <f t="shared" si="15710"/>
        <v>19769</v>
      </c>
      <c r="BI828" s="136" t="s">
        <v>29</v>
      </c>
      <c r="BJ828" s="128">
        <f>B828/B839</f>
        <v>4.3502530515034235E-2</v>
      </c>
      <c r="BK828" s="129">
        <f t="shared" ref="BK828" si="16039">C828/C839</f>
        <v>8.8880853371903809E-2</v>
      </c>
      <c r="BL828" s="130">
        <f t="shared" ref="BL828" si="16040">D828/D839</f>
        <v>7.3643703312457551E-2</v>
      </c>
      <c r="BM828" s="131">
        <f t="shared" ref="BM828" si="16041">E828/E839</f>
        <v>6.4599483204134361E-2</v>
      </c>
      <c r="BN828" s="128">
        <f t="shared" ref="BN828" si="16042">F828/F839</f>
        <v>4.5215759849906188E-2</v>
      </c>
      <c r="BO828" s="129">
        <f t="shared" ref="BO828" si="16043">G828/G839</f>
        <v>7.9571795844396678E-2</v>
      </c>
      <c r="BP828" s="130">
        <f t="shared" ref="BP828" si="16044">H828/H839</f>
        <v>5.139401239679791E-2</v>
      </c>
      <c r="BQ828" s="131">
        <f t="shared" ref="BQ828" si="16045">I828/I839</f>
        <v>7.320344647282151E-2</v>
      </c>
      <c r="BR828" s="128">
        <f t="shared" ref="BR828" si="16046">J828/J839</f>
        <v>9.0648398916679945E-2</v>
      </c>
      <c r="BS828" s="129">
        <f t="shared" ref="BS828" si="16047">K828/K839</f>
        <v>3.1952495405061503E-2</v>
      </c>
      <c r="BT828" s="130">
        <f t="shared" ref="BT828" si="16048">L828/L839</f>
        <v>8.7218733103190116E-2</v>
      </c>
      <c r="BU828" s="128">
        <f t="shared" ref="BU828" si="16049">M828/M839</f>
        <v>2.9704634259064746E-2</v>
      </c>
      <c r="BV828" s="132">
        <f t="shared" ref="BV828" si="16050">N828/N839</f>
        <v>7.4249237005801091E-2</v>
      </c>
      <c r="BW828" s="133">
        <f t="shared" ref="BW828" si="16051">O828/O839</f>
        <v>4.4980916477392462E-2</v>
      </c>
      <c r="BX828" s="128">
        <f t="shared" ref="BX828" si="16052">P828/P839</f>
        <v>6.549800133244503E-2</v>
      </c>
      <c r="BY828" s="129">
        <f t="shared" ref="BY828" si="16053">Q828/Q839</f>
        <v>4.7663393159498815E-2</v>
      </c>
      <c r="BZ828" s="130">
        <f t="shared" ref="BZ828" si="16054">R828/R839</f>
        <v>5.7611311672683511E-2</v>
      </c>
      <c r="CA828" s="131">
        <f t="shared" ref="CA828" si="16055">S828/S839</f>
        <v>7.2643203790744779E-2</v>
      </c>
      <c r="CB828" s="128">
        <f t="shared" ref="CB828" si="16056">T828/T839</f>
        <v>0.11530765382691345</v>
      </c>
      <c r="CC828" s="129">
        <f t="shared" ref="CC828" si="16057">U828/U839</f>
        <v>2.7794561933534745E-2</v>
      </c>
      <c r="CD828" s="130">
        <f t="shared" ref="CD828" si="16058">V828/V839</f>
        <v>8.0515898162299177E-2</v>
      </c>
      <c r="CE828" s="131">
        <f t="shared" ref="CE828" si="16059">W828/W839</f>
        <v>4.8762985237834885E-2</v>
      </c>
      <c r="CF828" s="128">
        <f t="shared" ref="CF828" si="16060">X828/X839</f>
        <v>7.5587062472308369E-2</v>
      </c>
      <c r="CG828" s="129">
        <f t="shared" ref="CG828" si="16061">Y828/Y839</f>
        <v>3.6107091172214181E-2</v>
      </c>
      <c r="CH828" s="130">
        <f t="shared" ref="CH828" si="16062">Z828/Z839</f>
        <v>5.9362180113303381E-2</v>
      </c>
      <c r="CI828" s="128">
        <f t="shared" ref="CI828" si="16063">AA828/AA839</f>
        <v>7.4048626964250089E-2</v>
      </c>
      <c r="CJ828" s="134">
        <f t="shared" ref="CJ828" si="16064">AB828/AB839</f>
        <v>6.5613405510613704E-2</v>
      </c>
      <c r="CK828" s="135">
        <f t="shared" ref="CK828" si="16065">AC828/AC839</f>
        <v>6.0272811531988588E-2</v>
      </c>
    </row>
    <row r="829" spans="1:89" x14ac:dyDescent="0.2">
      <c r="A829" s="145" t="s">
        <v>30</v>
      </c>
      <c r="B829" s="189">
        <v>1429</v>
      </c>
      <c r="C829" s="183">
        <v>3164</v>
      </c>
      <c r="D829" s="184">
        <v>1264</v>
      </c>
      <c r="E829" s="185">
        <v>1036</v>
      </c>
      <c r="F829" s="182">
        <v>1430</v>
      </c>
      <c r="G829" s="186">
        <v>2498</v>
      </c>
      <c r="H829" s="184">
        <v>2562</v>
      </c>
      <c r="I829" s="185">
        <v>4733</v>
      </c>
      <c r="J829" s="182">
        <v>1041</v>
      </c>
      <c r="K829" s="183">
        <v>267</v>
      </c>
      <c r="L829" s="184">
        <v>3139</v>
      </c>
      <c r="M829" s="182">
        <v>832</v>
      </c>
      <c r="N829" s="187">
        <v>4149</v>
      </c>
      <c r="O829" s="190">
        <v>2610</v>
      </c>
      <c r="P829" s="182">
        <v>2309</v>
      </c>
      <c r="Q829" s="183">
        <v>1834</v>
      </c>
      <c r="R829" s="184">
        <v>1824</v>
      </c>
      <c r="S829" s="185">
        <v>2470</v>
      </c>
      <c r="T829" s="182">
        <v>1263</v>
      </c>
      <c r="U829" s="186">
        <v>261</v>
      </c>
      <c r="V829" s="184">
        <v>2830</v>
      </c>
      <c r="W829" s="191">
        <v>1542</v>
      </c>
      <c r="X829" s="182">
        <v>2293</v>
      </c>
      <c r="Y829" s="186">
        <v>756</v>
      </c>
      <c r="Z829" s="184">
        <v>2920</v>
      </c>
      <c r="AA829" s="182">
        <v>4347</v>
      </c>
      <c r="AB829" s="156">
        <f t="shared" si="15709"/>
        <v>28453</v>
      </c>
      <c r="AC829" s="157">
        <f t="shared" si="15710"/>
        <v>26350</v>
      </c>
      <c r="BI829" s="145" t="s">
        <v>30</v>
      </c>
      <c r="BJ829" s="128">
        <f>B829/B839</f>
        <v>5.3178029175349806E-2</v>
      </c>
      <c r="BK829" s="129">
        <f t="shared" ref="BK829" si="16066">C829/C839</f>
        <v>0.114409690833484</v>
      </c>
      <c r="BL829" s="130">
        <f t="shared" ref="BL829" si="16067">D829/D839</f>
        <v>9.5374632158756509E-2</v>
      </c>
      <c r="BM829" s="131">
        <f t="shared" ref="BM829" si="16068">E829/E839</f>
        <v>8.1121290423616002E-2</v>
      </c>
      <c r="BN829" s="128">
        <f t="shared" ref="BN829" si="16069">F829/F839</f>
        <v>5.3658536585365853E-2</v>
      </c>
      <c r="BO829" s="129">
        <f t="shared" ref="BO829" si="16070">G829/G839</f>
        <v>0.10528090361191891</v>
      </c>
      <c r="BP829" s="130">
        <f t="shared" ref="BP829" si="16071">H829/H839</f>
        <v>6.4292704961228644E-2</v>
      </c>
      <c r="BQ829" s="131">
        <f t="shared" ref="BQ829" si="16072">I829/I839</f>
        <v>0.1075999727192125</v>
      </c>
      <c r="BR829" s="128">
        <f t="shared" ref="BR829" si="16073">J829/J839</f>
        <v>0.1658435558387765</v>
      </c>
      <c r="BS829" s="129">
        <f t="shared" ref="BS829" si="16074">K829/K839</f>
        <v>3.7749187049342568E-2</v>
      </c>
      <c r="BT829" s="130">
        <f t="shared" ref="BT829" si="16075">L829/L839</f>
        <v>0.13055775069666847</v>
      </c>
      <c r="BU829" s="128">
        <f t="shared" ref="BU829" si="16076">M829/M839</f>
        <v>3.4956514432166713E-2</v>
      </c>
      <c r="BV829" s="132">
        <f t="shared" ref="BV829" si="16077">N829/N839</f>
        <v>9.6661463551009949E-2</v>
      </c>
      <c r="BW829" s="133">
        <f t="shared" ref="BW829" si="16078">O829/O839</f>
        <v>6.1114103074437445E-2</v>
      </c>
      <c r="BX829" s="128">
        <f t="shared" ref="BX829" si="16079">P829/P839</f>
        <v>9.6144237175216529E-2</v>
      </c>
      <c r="BY829" s="129">
        <f t="shared" ref="BY829" si="16080">Q829/Q839</f>
        <v>7.7632915678970543E-2</v>
      </c>
      <c r="BZ829" s="130">
        <f t="shared" ref="BZ829" si="16081">R829/R839</f>
        <v>6.8592057761732855E-2</v>
      </c>
      <c r="CA829" s="131">
        <f t="shared" ref="CA829" si="16082">S829/S839</f>
        <v>9.4386487829110785E-2</v>
      </c>
      <c r="CB829" s="128">
        <f t="shared" ref="CB829" si="16083">T829/T839</f>
        <v>0.15795397698849425</v>
      </c>
      <c r="CC829" s="129">
        <f t="shared" ref="CC829" si="16084">U829/U839</f>
        <v>3.1540785498489425E-2</v>
      </c>
      <c r="CD829" s="130">
        <f t="shared" ref="CD829" si="16085">V829/V839</f>
        <v>0.10549073694412346</v>
      </c>
      <c r="CE829" s="131">
        <f t="shared" ref="CE829" si="16086">W829/W839</f>
        <v>5.2692728266812469E-2</v>
      </c>
      <c r="CF829" s="128">
        <f t="shared" ref="CF829" si="16087">X829/X839</f>
        <v>0.10159503766061143</v>
      </c>
      <c r="CG829" s="129">
        <f t="shared" ref="CG829" si="16088">Y829/Y839</f>
        <v>5.4703328509406658E-2</v>
      </c>
      <c r="CH829" s="130">
        <f t="shared" ref="CH829" si="16089">Z829/Z839</f>
        <v>7.1302988865012698E-2</v>
      </c>
      <c r="CI829" s="128">
        <f t="shared" ref="CI829" si="16090">AA829/AA839</f>
        <v>9.6345220417119168E-2</v>
      </c>
      <c r="CJ829" s="134">
        <f t="shared" ref="CJ829" si="16091">AB829/AB839</f>
        <v>8.6530624657867525E-2</v>
      </c>
      <c r="CK829" s="135">
        <f t="shared" ref="CK829" si="16092">AC829/AC839</f>
        <v>8.0337325300617088E-2</v>
      </c>
    </row>
    <row r="830" spans="1:89" x14ac:dyDescent="0.2">
      <c r="A830" s="136" t="s">
        <v>31</v>
      </c>
      <c r="B830" s="192">
        <v>1599</v>
      </c>
      <c r="C830" s="176">
        <v>3945</v>
      </c>
      <c r="D830" s="177">
        <v>925</v>
      </c>
      <c r="E830" s="178">
        <v>1391</v>
      </c>
      <c r="F830" s="175">
        <v>1205</v>
      </c>
      <c r="G830" s="179">
        <v>2836</v>
      </c>
      <c r="H830" s="177">
        <v>2446</v>
      </c>
      <c r="I830" s="178">
        <v>5298</v>
      </c>
      <c r="J830" s="175">
        <v>729</v>
      </c>
      <c r="K830" s="176">
        <v>315</v>
      </c>
      <c r="L830" s="177">
        <v>3219</v>
      </c>
      <c r="M830" s="175">
        <v>946</v>
      </c>
      <c r="N830" s="180">
        <v>4393</v>
      </c>
      <c r="O830" s="193">
        <v>2656</v>
      </c>
      <c r="P830" s="175">
        <v>2197</v>
      </c>
      <c r="Q830" s="176">
        <v>1999</v>
      </c>
      <c r="R830" s="177">
        <v>2024</v>
      </c>
      <c r="S830" s="178">
        <v>2545</v>
      </c>
      <c r="T830" s="175">
        <v>1352</v>
      </c>
      <c r="U830" s="179">
        <v>252</v>
      </c>
      <c r="V830" s="177">
        <v>3875</v>
      </c>
      <c r="W830" s="194">
        <v>1662</v>
      </c>
      <c r="X830" s="175">
        <v>2388</v>
      </c>
      <c r="Y830" s="179">
        <v>931</v>
      </c>
      <c r="Z830" s="177">
        <v>2996</v>
      </c>
      <c r="AA830" s="175">
        <v>5134</v>
      </c>
      <c r="AB830" s="156">
        <f t="shared" si="15709"/>
        <v>29348</v>
      </c>
      <c r="AC830" s="157">
        <f t="shared" si="15710"/>
        <v>29910</v>
      </c>
      <c r="BI830" s="136" t="s">
        <v>31</v>
      </c>
      <c r="BJ830" s="128">
        <f>B830/B839</f>
        <v>5.9504316760940756E-2</v>
      </c>
      <c r="BK830" s="129">
        <f t="shared" ref="BK830" si="16093">C830/C839</f>
        <v>0.14265051527752667</v>
      </c>
      <c r="BL830" s="130">
        <f t="shared" ref="BL830" si="16094">D830/D839</f>
        <v>6.9795517995925455E-2</v>
      </c>
      <c r="BM830" s="131">
        <f t="shared" ref="BM830" si="16095">E830/E839</f>
        <v>0.10891864380236473</v>
      </c>
      <c r="BN830" s="128">
        <f t="shared" ref="BN830" si="16096">F830/F839</f>
        <v>4.5215759849906188E-2</v>
      </c>
      <c r="BO830" s="129">
        <f t="shared" ref="BO830" si="16097">G830/G839</f>
        <v>0.11952627807982467</v>
      </c>
      <c r="BP830" s="130">
        <f t="shared" ref="BP830" si="16098">H830/H839</f>
        <v>6.1381715977816255E-2</v>
      </c>
      <c r="BQ830" s="131">
        <f t="shared" ref="BQ830" si="16099">I830/I839</f>
        <v>0.12044467683633801</v>
      </c>
      <c r="BR830" s="128">
        <f t="shared" ref="BR830" si="16100">J830/J839</f>
        <v>0.11613828261908556</v>
      </c>
      <c r="BS830" s="129">
        <f t="shared" ref="BS830" si="16101">K830/K839</f>
        <v>4.4535557754842359E-2</v>
      </c>
      <c r="BT830" s="130">
        <f t="shared" ref="BT830" si="16102">L830/L839</f>
        <v>0.1338851224888741</v>
      </c>
      <c r="BU830" s="128">
        <f t="shared" ref="BU830" si="16103">M830/M839</f>
        <v>3.9746229150035714E-2</v>
      </c>
      <c r="BV830" s="132">
        <f t="shared" ref="BV830" si="16104">N830/N839</f>
        <v>0.10234606155208163</v>
      </c>
      <c r="BW830" s="133">
        <f t="shared" ref="BW830" si="16105">O830/O839</f>
        <v>6.2191209871917952E-2</v>
      </c>
      <c r="BX830" s="128">
        <f t="shared" ref="BX830" si="16106">P830/P839</f>
        <v>9.1480679546968688E-2</v>
      </c>
      <c r="BY830" s="129">
        <f t="shared" ref="BY830" si="16107">Q830/Q839</f>
        <v>8.4617338300033859E-2</v>
      </c>
      <c r="BZ830" s="130">
        <f t="shared" ref="BZ830" si="16108">R830/R839</f>
        <v>7.6113116726835142E-2</v>
      </c>
      <c r="CA830" s="131">
        <f t="shared" ref="CA830" si="16109">S830/S839</f>
        <v>9.7252474301654623E-2</v>
      </c>
      <c r="CB830" s="128">
        <f t="shared" ref="CB830" si="16110">T830/T839</f>
        <v>0.16908454227113556</v>
      </c>
      <c r="CC830" s="129">
        <f t="shared" ref="CC830" si="16111">U830/U839</f>
        <v>3.0453172205438066E-2</v>
      </c>
      <c r="CD830" s="130">
        <f t="shared" ref="CD830" si="16112">V830/V839</f>
        <v>0.14444403026801356</v>
      </c>
      <c r="CE830" s="131">
        <f t="shared" ref="CE830" si="16113">W830/W839</f>
        <v>5.6793329688354294E-2</v>
      </c>
      <c r="CF830" s="128">
        <f t="shared" ref="CF830" si="16114">X830/X839</f>
        <v>0.10580416482055827</v>
      </c>
      <c r="CG830" s="129">
        <f t="shared" ref="CG830" si="16115">Y830/Y839</f>
        <v>6.7366136034732266E-2</v>
      </c>
      <c r="CH830" s="130">
        <f t="shared" ref="CH830" si="16116">Z830/Z839</f>
        <v>7.3158820082047271E-2</v>
      </c>
      <c r="CI830" s="128">
        <f t="shared" ref="CI830" si="16117">AA830/AA839</f>
        <v>0.11378798288969171</v>
      </c>
      <c r="CJ830" s="134">
        <f t="shared" ref="CJ830" si="16118">AB830/AB839</f>
        <v>8.9252478559698312E-2</v>
      </c>
      <c r="CK830" s="135">
        <f t="shared" ref="CK830" si="16119">AC830/AC839</f>
        <v>9.1191248567038224E-2</v>
      </c>
    </row>
    <row r="831" spans="1:89" x14ac:dyDescent="0.2">
      <c r="A831" s="145" t="s">
        <v>32</v>
      </c>
      <c r="B831" s="189">
        <v>1592</v>
      </c>
      <c r="C831" s="183">
        <v>2718</v>
      </c>
      <c r="D831" s="184">
        <v>657</v>
      </c>
      <c r="E831" s="185">
        <v>1071</v>
      </c>
      <c r="F831" s="182">
        <v>1135</v>
      </c>
      <c r="G831" s="186">
        <v>2356</v>
      </c>
      <c r="H831" s="184">
        <v>2356</v>
      </c>
      <c r="I831" s="185">
        <v>3904</v>
      </c>
      <c r="J831" s="182">
        <v>470</v>
      </c>
      <c r="K831" s="183">
        <v>211</v>
      </c>
      <c r="L831" s="184">
        <v>2300</v>
      </c>
      <c r="M831" s="182">
        <v>1039</v>
      </c>
      <c r="N831" s="187">
        <v>3391</v>
      </c>
      <c r="O831" s="190">
        <v>2639</v>
      </c>
      <c r="P831" s="182">
        <v>1465</v>
      </c>
      <c r="Q831" s="183">
        <v>1885</v>
      </c>
      <c r="R831" s="184">
        <v>1512</v>
      </c>
      <c r="S831" s="185">
        <v>2148</v>
      </c>
      <c r="T831" s="182">
        <v>705</v>
      </c>
      <c r="U831" s="186">
        <v>345</v>
      </c>
      <c r="V831" s="184">
        <v>3273</v>
      </c>
      <c r="W831" s="191">
        <v>1718</v>
      </c>
      <c r="X831" s="182">
        <v>1687</v>
      </c>
      <c r="Y831" s="186">
        <v>772</v>
      </c>
      <c r="Z831" s="184">
        <v>2500</v>
      </c>
      <c r="AA831" s="182">
        <v>3549</v>
      </c>
      <c r="AB831" s="156">
        <f t="shared" si="15709"/>
        <v>23043</v>
      </c>
      <c r="AC831" s="157">
        <f t="shared" si="15710"/>
        <v>24355</v>
      </c>
      <c r="BI831" s="145" t="s">
        <v>32</v>
      </c>
      <c r="BJ831" s="128">
        <f>B831/B839</f>
        <v>5.9243822566239952E-2</v>
      </c>
      <c r="BK831" s="129">
        <f t="shared" ref="BK831" si="16120">C831/C839</f>
        <v>9.8282408244440428E-2</v>
      </c>
      <c r="BL831" s="130">
        <f t="shared" ref="BL831" si="16121">D831/D839</f>
        <v>4.9573681430619479E-2</v>
      </c>
      <c r="BM831" s="131">
        <f t="shared" ref="BM831" si="16122">E831/E839</f>
        <v>8.386187455954898E-2</v>
      </c>
      <c r="BN831" s="128">
        <f t="shared" ref="BN831" si="16123">F831/F839</f>
        <v>4.2589118198874294E-2</v>
      </c>
      <c r="BO831" s="129">
        <f t="shared" ref="BO831" si="16124">G831/G839</f>
        <v>9.9296160492266194E-2</v>
      </c>
      <c r="BP831" s="130">
        <f t="shared" ref="BP831" si="16125">H831/H839</f>
        <v>5.9123190042410095E-2</v>
      </c>
      <c r="BQ831" s="131">
        <f t="shared" ref="BQ831" si="16126">I831/I839</f>
        <v>8.8753495350899131E-2</v>
      </c>
      <c r="BR831" s="128">
        <f t="shared" ref="BR831" si="16127">J831/J839</f>
        <v>7.487653337581647E-2</v>
      </c>
      <c r="BS831" s="129">
        <f t="shared" ref="BS831" si="16128">K831/K839</f>
        <v>2.9831754559592819E-2</v>
      </c>
      <c r="BT831" s="130">
        <f t="shared" ref="BT831" si="16129">L831/L839</f>
        <v>9.5661939025911913E-2</v>
      </c>
      <c r="BU831" s="128">
        <f t="shared" ref="BU831" si="16130">M831/M839</f>
        <v>4.365362799882358E-2</v>
      </c>
      <c r="BV831" s="132">
        <f t="shared" ref="BV831" si="16131">N831/N839</f>
        <v>7.9001933695221682E-2</v>
      </c>
      <c r="BW831" s="133">
        <f t="shared" ref="BW831" si="16132">O831/O839</f>
        <v>6.1793148664153419E-2</v>
      </c>
      <c r="BX831" s="128">
        <f t="shared" ref="BX831" si="16133">P831/P839</f>
        <v>6.1000999333777485E-2</v>
      </c>
      <c r="BY831" s="129">
        <f t="shared" ref="BY831" si="16134">Q831/Q839</f>
        <v>7.9791737216390116E-2</v>
      </c>
      <c r="BZ831" s="130">
        <f t="shared" ref="BZ831" si="16135">R831/R839</f>
        <v>5.6859205776173288E-2</v>
      </c>
      <c r="CA831" s="131">
        <f t="shared" ref="CA831" si="16136">S831/S839</f>
        <v>8.2081852573655856E-2</v>
      </c>
      <c r="CB831" s="128">
        <f t="shared" ref="CB831" si="16137">T831/T839</f>
        <v>8.8169084542271139E-2</v>
      </c>
      <c r="CC831" s="129">
        <f t="shared" ref="CC831" si="16138">U831/U839</f>
        <v>4.1691842900302117E-2</v>
      </c>
      <c r="CD831" s="130">
        <f t="shared" ref="CD831" si="16139">V831/V839</f>
        <v>0.12200395124315055</v>
      </c>
      <c r="CE831" s="131">
        <f t="shared" ref="CE831" si="16140">W831/W839</f>
        <v>5.8706943685073808E-2</v>
      </c>
      <c r="CF831" s="128">
        <f t="shared" ref="CF831" si="16141">X831/X839</f>
        <v>7.4745237040319004E-2</v>
      </c>
      <c r="CG831" s="129">
        <f t="shared" ref="CG831" si="16142">Y831/Y839</f>
        <v>5.5861070911722141E-2</v>
      </c>
      <c r="CH831" s="130">
        <f t="shared" ref="CH831" si="16143">Z831/Z839</f>
        <v>6.1047079507716352E-2</v>
      </c>
      <c r="CI831" s="128">
        <f t="shared" ref="CI831" si="16144">AA831/AA839</f>
        <v>7.8658658214942709E-2</v>
      </c>
      <c r="CJ831" s="134">
        <f t="shared" ref="CJ831" si="16145">AB831/AB839</f>
        <v>7.007785414512499E-2</v>
      </c>
      <c r="CK831" s="135">
        <f t="shared" ref="CK831" si="16146">AC831/AC839</f>
        <v>7.4254859874631082E-2</v>
      </c>
    </row>
    <row r="832" spans="1:89" x14ac:dyDescent="0.2">
      <c r="A832" s="136" t="s">
        <v>33</v>
      </c>
      <c r="B832" s="192">
        <v>1470</v>
      </c>
      <c r="C832" s="176">
        <v>1937</v>
      </c>
      <c r="D832" s="177">
        <v>469</v>
      </c>
      <c r="E832" s="178">
        <v>881</v>
      </c>
      <c r="F832" s="175">
        <v>1093</v>
      </c>
      <c r="G832" s="179">
        <v>1783</v>
      </c>
      <c r="H832" s="177">
        <v>1995</v>
      </c>
      <c r="I832" s="178">
        <v>3280</v>
      </c>
      <c r="J832" s="175">
        <v>388</v>
      </c>
      <c r="K832" s="176">
        <v>149</v>
      </c>
      <c r="L832" s="177">
        <v>1463</v>
      </c>
      <c r="M832" s="175">
        <v>1036</v>
      </c>
      <c r="N832" s="180">
        <v>2349</v>
      </c>
      <c r="O832" s="193">
        <v>2293</v>
      </c>
      <c r="P832" s="175">
        <v>1119</v>
      </c>
      <c r="Q832" s="176">
        <v>1688</v>
      </c>
      <c r="R832" s="177">
        <v>1221</v>
      </c>
      <c r="S832" s="178">
        <v>1572</v>
      </c>
      <c r="T832" s="175">
        <v>407</v>
      </c>
      <c r="U832" s="179">
        <v>339</v>
      </c>
      <c r="V832" s="177">
        <v>2290</v>
      </c>
      <c r="W832" s="194">
        <v>1530</v>
      </c>
      <c r="X832" s="175">
        <v>1054</v>
      </c>
      <c r="Y832" s="179">
        <v>726</v>
      </c>
      <c r="Z832" s="177">
        <v>1964</v>
      </c>
      <c r="AA832" s="175">
        <v>2394</v>
      </c>
      <c r="AB832" s="156">
        <f t="shared" si="15709"/>
        <v>17282</v>
      </c>
      <c r="AC832" s="157">
        <f t="shared" si="15710"/>
        <v>19608</v>
      </c>
      <c r="BI832" s="136" t="s">
        <v>33</v>
      </c>
      <c r="BJ832" s="128">
        <f>B832/B839</f>
        <v>5.4703780887168797E-2</v>
      </c>
      <c r="BK832" s="129">
        <f t="shared" ref="BK832" si="16147">C832/C839</f>
        <v>7.0041583800397753E-2</v>
      </c>
      <c r="BL832" s="130">
        <f t="shared" ref="BL832" si="16148">D832/D839</f>
        <v>3.5388213989285447E-2</v>
      </c>
      <c r="BM832" s="131">
        <f t="shared" ref="BM832" si="16149">E832/E839</f>
        <v>6.898441782162712E-2</v>
      </c>
      <c r="BN832" s="128">
        <f t="shared" ref="BN832" si="16150">F832/F839</f>
        <v>4.1013133208255156E-2</v>
      </c>
      <c r="BO832" s="129">
        <f t="shared" ref="BO832" si="16151">G832/G839</f>
        <v>7.514645762211826E-2</v>
      </c>
      <c r="BP832" s="130">
        <f t="shared" ref="BP832" si="16152">H832/H839</f>
        <v>5.006399156816984E-2</v>
      </c>
      <c r="BQ832" s="131">
        <f t="shared" ref="BQ832" si="16153">I832/I839</f>
        <v>7.4567485848091475E-2</v>
      </c>
      <c r="BR832" s="128">
        <f t="shared" ref="BR832" si="16154">J832/J839</f>
        <v>6.1812967978333598E-2</v>
      </c>
      <c r="BS832" s="129">
        <f t="shared" ref="BS832" si="16155">K832/K839</f>
        <v>2.1066025731655592E-2</v>
      </c>
      <c r="BT832" s="130">
        <f t="shared" ref="BT832" si="16156">L832/L839</f>
        <v>6.0849311649960484E-2</v>
      </c>
      <c r="BU832" s="128">
        <f t="shared" ref="BU832" si="16157">M832/M839</f>
        <v>4.3527582874669131E-2</v>
      </c>
      <c r="BV832" s="132">
        <f t="shared" ref="BV832" si="16158">N832/N839</f>
        <v>5.4725904526710618E-2</v>
      </c>
      <c r="BW832" s="133">
        <f t="shared" ref="BW832" si="16159">O832/O839</f>
        <v>5.3691432317886999E-2</v>
      </c>
      <c r="BX832" s="128">
        <f t="shared" ref="BX832" si="16160">P832/P839</f>
        <v>4.6593937375083279E-2</v>
      </c>
      <c r="BY832" s="129">
        <f t="shared" ref="BY832" si="16161">Q832/Q839</f>
        <v>7.1452759905181171E-2</v>
      </c>
      <c r="BZ832" s="130">
        <f t="shared" ref="BZ832" si="16162">R832/R839</f>
        <v>4.5916064981949459E-2</v>
      </c>
      <c r="CA832" s="131">
        <f t="shared" ref="CA832" si="16163">S832/S839</f>
        <v>6.0071076464519091E-2</v>
      </c>
      <c r="CB832" s="128">
        <f t="shared" ref="CB832" si="16164">T832/T839</f>
        <v>5.0900450225112553E-2</v>
      </c>
      <c r="CC832" s="129">
        <f t="shared" ref="CC832" si="16165">U832/U839</f>
        <v>4.0966767371601209E-2</v>
      </c>
      <c r="CD832" s="130">
        <f t="shared" ref="CD832" si="16166">V832/V839</f>
        <v>8.5361762403548661E-2</v>
      </c>
      <c r="CE832" s="131">
        <f t="shared" ref="CE832" si="16167">W832/W839</f>
        <v>5.2282668124658281E-2</v>
      </c>
      <c r="CF832" s="128">
        <f t="shared" ref="CF832" si="16168">X832/X839</f>
        <v>4.669915817456801E-2</v>
      </c>
      <c r="CG832" s="129">
        <f t="shared" ref="CG832" si="16169">Y832/Y839</f>
        <v>5.253256150506512E-2</v>
      </c>
      <c r="CH832" s="130">
        <f t="shared" ref="CH832" si="16170">Z832/Z839</f>
        <v>4.7958585661261967E-2</v>
      </c>
      <c r="CI832" s="128">
        <f t="shared" ref="CI832" si="16171">AA832/AA839</f>
        <v>5.3059686606529398E-2</v>
      </c>
      <c r="CJ832" s="134">
        <f t="shared" ref="CJ832" si="16172">AB832/AB839</f>
        <v>5.2557630314457759E-2</v>
      </c>
      <c r="CK832" s="135">
        <f t="shared" ref="CK832" si="16173">AC832/AC839</f>
        <v>5.9781945901119536E-2</v>
      </c>
    </row>
    <row r="833" spans="1:89" x14ac:dyDescent="0.2">
      <c r="A833" s="145" t="s">
        <v>34</v>
      </c>
      <c r="B833" s="189">
        <v>557</v>
      </c>
      <c r="C833" s="183">
        <v>1151</v>
      </c>
      <c r="D833" s="184">
        <v>230</v>
      </c>
      <c r="E833" s="185">
        <v>532</v>
      </c>
      <c r="F833" s="182">
        <v>552</v>
      </c>
      <c r="G833" s="186">
        <v>1269</v>
      </c>
      <c r="H833" s="184">
        <v>1044</v>
      </c>
      <c r="I833" s="185">
        <v>2168</v>
      </c>
      <c r="J833" s="182">
        <v>187</v>
      </c>
      <c r="K833" s="183">
        <v>85</v>
      </c>
      <c r="L833" s="184">
        <v>1013</v>
      </c>
      <c r="M833" s="182">
        <v>662</v>
      </c>
      <c r="N833" s="187">
        <v>2064</v>
      </c>
      <c r="O833" s="190">
        <v>1874</v>
      </c>
      <c r="P833" s="182">
        <v>650</v>
      </c>
      <c r="Q833" s="183">
        <v>1261</v>
      </c>
      <c r="R833" s="184">
        <v>890</v>
      </c>
      <c r="S833" s="185">
        <v>1240</v>
      </c>
      <c r="T833" s="182">
        <v>224</v>
      </c>
      <c r="U833" s="186">
        <v>267</v>
      </c>
      <c r="V833" s="184">
        <v>1775</v>
      </c>
      <c r="W833" s="191">
        <v>1024</v>
      </c>
      <c r="X833" s="182">
        <v>601</v>
      </c>
      <c r="Y833" s="186">
        <v>551</v>
      </c>
      <c r="Z833" s="184">
        <v>1362</v>
      </c>
      <c r="AA833" s="182">
        <v>2125</v>
      </c>
      <c r="AB833" s="156">
        <f t="shared" si="15709"/>
        <v>11149</v>
      </c>
      <c r="AC833" s="157">
        <f t="shared" si="15710"/>
        <v>14209</v>
      </c>
      <c r="BI833" s="145" t="s">
        <v>34</v>
      </c>
      <c r="BJ833" s="128">
        <f>B833/B839</f>
        <v>2.0727895206906818E-2</v>
      </c>
      <c r="BK833" s="129">
        <f t="shared" ref="BK833" si="16174">C833/C839</f>
        <v>4.1619960224190927E-2</v>
      </c>
      <c r="BL833" s="130">
        <f t="shared" ref="BL833" si="16175">D833/D839</f>
        <v>1.7354561231419301E-2</v>
      </c>
      <c r="BM833" s="131">
        <f t="shared" ref="BM833" si="16176">E833/E839</f>
        <v>4.1656878866181191E-2</v>
      </c>
      <c r="BN833" s="128">
        <f t="shared" ref="BN833" si="16177">F833/F839</f>
        <v>2.0712945590994371E-2</v>
      </c>
      <c r="BO833" s="129">
        <f t="shared" ref="BO833" si="16178">G833/G839</f>
        <v>5.3483373372107727E-2</v>
      </c>
      <c r="BP833" s="130">
        <f t="shared" ref="BP833" si="16179">H833/H839</f>
        <v>2.6198900850711436E-2</v>
      </c>
      <c r="BQ833" s="131">
        <f t="shared" ref="BQ833" si="16180">I833/I839</f>
        <v>4.9287289426421445E-2</v>
      </c>
      <c r="BR833" s="128">
        <f t="shared" ref="BR833" si="16181">J833/J839</f>
        <v>2.9791301577186555E-2</v>
      </c>
      <c r="BS833" s="129">
        <f t="shared" ref="BS833" si="16182">K833/K839</f>
        <v>1.2017531457655875E-2</v>
      </c>
      <c r="BT833" s="130">
        <f t="shared" ref="BT833" si="16183">L833/L839</f>
        <v>4.2132845318803812E-2</v>
      </c>
      <c r="BU833" s="128">
        <f t="shared" ref="BU833" si="16184">M833/M839</f>
        <v>2.7813957396748037E-2</v>
      </c>
      <c r="BV833" s="132">
        <f t="shared" ref="BV833" si="16185">N833/N839</f>
        <v>4.808610768119656E-2</v>
      </c>
      <c r="BW833" s="133">
        <f t="shared" ref="BW833" si="16186">O833/O839</f>
        <v>4.3880394314749341E-2</v>
      </c>
      <c r="BX833" s="128">
        <f t="shared" ref="BX833" si="16187">P833/P839</f>
        <v>2.706528980679547E-2</v>
      </c>
      <c r="BY833" s="129">
        <f t="shared" ref="BY833" si="16188">Q833/Q839</f>
        <v>5.3377920758550627E-2</v>
      </c>
      <c r="BZ833" s="130">
        <f t="shared" ref="BZ833" si="16189">R833/R839</f>
        <v>3.3468712394705176E-2</v>
      </c>
      <c r="CA833" s="131">
        <f t="shared" ref="CA833" si="16190">S833/S839</f>
        <v>4.7384309679391647E-2</v>
      </c>
      <c r="CB833" s="128">
        <f t="shared" ref="CB833" si="16191">T833/T839</f>
        <v>2.8014007003501751E-2</v>
      </c>
      <c r="CC833" s="129">
        <f t="shared" ref="CC833" si="16192">U833/U839</f>
        <v>3.2265861027190333E-2</v>
      </c>
      <c r="CD833" s="130">
        <f t="shared" ref="CD833" si="16193">V833/V839</f>
        <v>6.616468483244492E-2</v>
      </c>
      <c r="CE833" s="131">
        <f t="shared" ref="CE833" si="16194">W833/W839</f>
        <v>3.4991798797156914E-2</v>
      </c>
      <c r="CF833" s="128">
        <f t="shared" ref="CF833" si="16195">X833/X839</f>
        <v>2.662826761187417E-2</v>
      </c>
      <c r="CG833" s="129">
        <f t="shared" ref="CG833" si="16196">Y833/Y839</f>
        <v>3.9869753979739506E-2</v>
      </c>
      <c r="CH833" s="130">
        <f t="shared" ref="CH833" si="16197">Z833/Z839</f>
        <v>3.3258448915803866E-2</v>
      </c>
      <c r="CI833" s="128">
        <f t="shared" ref="CI833" si="16198">AA833/AA839</f>
        <v>4.7097675037124052E-2</v>
      </c>
      <c r="CJ833" s="134">
        <f t="shared" ref="CJ833" si="16199">AB833/AB839</f>
        <v>3.3906088437442979E-2</v>
      </c>
      <c r="CK833" s="135">
        <f t="shared" ref="CK833" si="16200">AC833/AC839</f>
        <v>4.332117856533086E-2</v>
      </c>
    </row>
    <row r="834" spans="1:89" x14ac:dyDescent="0.2">
      <c r="A834" s="136" t="s">
        <v>35</v>
      </c>
      <c r="B834" s="192">
        <v>0</v>
      </c>
      <c r="C834" s="176">
        <v>514</v>
      </c>
      <c r="D834" s="177">
        <v>2</v>
      </c>
      <c r="E834" s="178">
        <v>354</v>
      </c>
      <c r="F834" s="175">
        <v>15</v>
      </c>
      <c r="G834" s="179">
        <v>685</v>
      </c>
      <c r="H834" s="177">
        <v>93</v>
      </c>
      <c r="I834" s="178">
        <v>788</v>
      </c>
      <c r="J834" s="175">
        <v>45</v>
      </c>
      <c r="K834" s="176">
        <v>48</v>
      </c>
      <c r="L834" s="177">
        <v>565</v>
      </c>
      <c r="M834" s="175">
        <v>95</v>
      </c>
      <c r="N834" s="180">
        <v>428</v>
      </c>
      <c r="O834" s="193">
        <v>226</v>
      </c>
      <c r="P834" s="175">
        <v>139</v>
      </c>
      <c r="Q834" s="176">
        <v>212</v>
      </c>
      <c r="R834" s="177">
        <v>176</v>
      </c>
      <c r="S834" s="178">
        <v>89</v>
      </c>
      <c r="T834" s="175">
        <v>25</v>
      </c>
      <c r="U834" s="179">
        <v>12</v>
      </c>
      <c r="V834" s="177">
        <v>188</v>
      </c>
      <c r="W834" s="194">
        <v>57</v>
      </c>
      <c r="X834" s="175">
        <v>76</v>
      </c>
      <c r="Y834" s="179">
        <v>31</v>
      </c>
      <c r="Z834" s="177">
        <v>65</v>
      </c>
      <c r="AA834" s="175">
        <v>216</v>
      </c>
      <c r="AB834" s="156">
        <f t="shared" si="15709"/>
        <v>1817</v>
      </c>
      <c r="AC834" s="157">
        <f t="shared" si="15710"/>
        <v>3327</v>
      </c>
      <c r="BI834" s="136" t="s">
        <v>35</v>
      </c>
      <c r="BJ834" s="128">
        <f>B834/B839</f>
        <v>0</v>
      </c>
      <c r="BK834" s="129">
        <f t="shared" ref="BK834" si="16201">C834/C839</f>
        <v>1.8586150786476224E-2</v>
      </c>
      <c r="BL834" s="130">
        <f t="shared" ref="BL834" si="16202">D834/D839</f>
        <v>1.5090922809929828E-4</v>
      </c>
      <c r="BM834" s="131">
        <f t="shared" ref="BM834" si="16203">E834/E839</f>
        <v>2.7719050974864927E-2</v>
      </c>
      <c r="BN834" s="128">
        <f t="shared" ref="BN834" si="16204">F834/F839</f>
        <v>5.6285178236397749E-4</v>
      </c>
      <c r="BO834" s="129">
        <f t="shared" ref="BO834" si="16205">G834/G839</f>
        <v>2.8870063640578245E-2</v>
      </c>
      <c r="BP834" s="130">
        <f t="shared" ref="BP834" si="16206">H834/H839</f>
        <v>2.3338101332530301E-3</v>
      </c>
      <c r="BQ834" s="131">
        <f t="shared" ref="BQ834" si="16207">I834/I839</f>
        <v>1.7914383795212221E-2</v>
      </c>
      <c r="BR834" s="128">
        <f t="shared" ref="BR834" si="16208">J834/J839</f>
        <v>7.1690297913015776E-3</v>
      </c>
      <c r="BS834" s="129">
        <f t="shared" ref="BS834" si="16209">K834/K839</f>
        <v>6.7863707054997878E-3</v>
      </c>
      <c r="BT834" s="130">
        <f t="shared" ref="BT834" si="16210">L834/L839</f>
        <v>2.3499563282452274E-2</v>
      </c>
      <c r="BU834" s="128">
        <f t="shared" ref="BU834" si="16211">M834/M839</f>
        <v>3.9914289315574978E-3</v>
      </c>
      <c r="BV834" s="132">
        <f t="shared" ref="BV834" si="16212">N834/N839</f>
        <v>9.9713440346667296E-3</v>
      </c>
      <c r="BW834" s="133">
        <f t="shared" ref="BW834" si="16213">O834/O839</f>
        <v>5.2918725267520547E-3</v>
      </c>
      <c r="BX834" s="128">
        <f t="shared" ref="BX834" si="16214">P834/P839</f>
        <v>5.7878081279147233E-3</v>
      </c>
      <c r="BY834" s="129">
        <f t="shared" ref="BY834" si="16215">Q834/Q839</f>
        <v>8.9739248222146968E-3</v>
      </c>
      <c r="BZ834" s="130">
        <f t="shared" ref="BZ834" si="16216">R834/R839</f>
        <v>6.6185318892900118E-3</v>
      </c>
      <c r="CA834" s="131">
        <f t="shared" ref="CA834" si="16217">S834/S839</f>
        <v>3.4009706140853682E-3</v>
      </c>
      <c r="CB834" s="128">
        <f t="shared" ref="CB834" si="16218">T834/T839</f>
        <v>3.1265632816408202E-3</v>
      </c>
      <c r="CC834" s="129">
        <f t="shared" ref="CC834" si="16219">U834/U839</f>
        <v>1.4501510574018127E-3</v>
      </c>
      <c r="CD834" s="130">
        <f t="shared" ref="CD834" si="16220">V834/V839</f>
        <v>7.0078652104223361E-3</v>
      </c>
      <c r="CE834" s="131">
        <f t="shared" ref="CE834" si="16221">W834/W839</f>
        <v>1.9477856752323675E-3</v>
      </c>
      <c r="CF834" s="128">
        <f t="shared" ref="CF834" si="16222">X834/X839</f>
        <v>3.3673017279574656E-3</v>
      </c>
      <c r="CG834" s="129">
        <f t="shared" ref="CG834" si="16223">Y834/Y839</f>
        <v>2.2431259044862518E-3</v>
      </c>
      <c r="CH834" s="130">
        <f t="shared" ref="CH834" si="16224">Z834/Z839</f>
        <v>1.5872240672006252E-3</v>
      </c>
      <c r="CI834" s="128">
        <f t="shared" ref="CI834" si="16225">AA834/AA839</f>
        <v>4.7873401449500209E-3</v>
      </c>
      <c r="CJ834" s="134">
        <f t="shared" ref="CJ834" si="16226">AB834/AB839</f>
        <v>5.5258195973480933E-3</v>
      </c>
      <c r="CK834" s="135">
        <f t="shared" ref="CK834" si="16227">AC834/AC839</f>
        <v>1.0143540086343569E-2</v>
      </c>
    </row>
    <row r="835" spans="1:89" x14ac:dyDescent="0.2">
      <c r="A835" s="145" t="s">
        <v>36</v>
      </c>
      <c r="B835" s="189"/>
      <c r="C835" s="183"/>
      <c r="D835" s="184"/>
      <c r="E835" s="185"/>
      <c r="F835" s="182"/>
      <c r="G835" s="186"/>
      <c r="H835" s="184"/>
      <c r="I835" s="185"/>
      <c r="J835" s="182"/>
      <c r="K835" s="186"/>
      <c r="L835" s="184"/>
      <c r="M835" s="182"/>
      <c r="N835" s="187"/>
      <c r="O835" s="190"/>
      <c r="P835" s="182"/>
      <c r="Q835" s="186"/>
      <c r="R835" s="184"/>
      <c r="S835" s="185"/>
      <c r="T835" s="182"/>
      <c r="U835" s="186"/>
      <c r="V835" s="184"/>
      <c r="W835" s="185"/>
      <c r="X835" s="182"/>
      <c r="Y835" s="186"/>
      <c r="Z835" s="184"/>
      <c r="AA835" s="182"/>
      <c r="AB835" s="156">
        <f t="shared" ref="AB835" si="16228">B835+D835+F835+H835+J835+L835+N835+P835+R835+T835+V835+X835+Z835</f>
        <v>0</v>
      </c>
      <c r="AC835" s="157">
        <f t="shared" si="15710"/>
        <v>0</v>
      </c>
      <c r="BI835" s="145" t="s">
        <v>36</v>
      </c>
      <c r="BJ835" s="128">
        <f>B835/B839</f>
        <v>0</v>
      </c>
      <c r="BK835" s="129">
        <f t="shared" ref="BK835" si="16229">C835/C839</f>
        <v>0</v>
      </c>
      <c r="BL835" s="130">
        <f t="shared" ref="BL835" si="16230">D835/D839</f>
        <v>0</v>
      </c>
      <c r="BM835" s="131">
        <f t="shared" ref="BM835" si="16231">E835/E839</f>
        <v>0</v>
      </c>
      <c r="BN835" s="128">
        <f t="shared" ref="BN835" si="16232">F835/F839</f>
        <v>0</v>
      </c>
      <c r="BO835" s="129">
        <f t="shared" ref="BO835" si="16233">G835/G839</f>
        <v>0</v>
      </c>
      <c r="BP835" s="130">
        <f t="shared" ref="BP835" si="16234">H835/H839</f>
        <v>0</v>
      </c>
      <c r="BQ835" s="131">
        <f t="shared" ref="BQ835" si="16235">I835/I839</f>
        <v>0</v>
      </c>
      <c r="BR835" s="128">
        <f t="shared" ref="BR835" si="16236">J835/J839</f>
        <v>0</v>
      </c>
      <c r="BS835" s="129">
        <f t="shared" ref="BS835" si="16237">K835/K839</f>
        <v>0</v>
      </c>
      <c r="BT835" s="130">
        <f t="shared" ref="BT835" si="16238">L835/L839</f>
        <v>0</v>
      </c>
      <c r="BU835" s="128">
        <f t="shared" ref="BU835" si="16239">M835/M839</f>
        <v>0</v>
      </c>
      <c r="BV835" s="132">
        <f t="shared" ref="BV835" si="16240">N835/N839</f>
        <v>0</v>
      </c>
      <c r="BW835" s="133">
        <f t="shared" ref="BW835" si="16241">O835/O839</f>
        <v>0</v>
      </c>
      <c r="BX835" s="128">
        <f t="shared" ref="BX835" si="16242">P835/P839</f>
        <v>0</v>
      </c>
      <c r="BY835" s="129">
        <f t="shared" ref="BY835" si="16243">Q835/Q839</f>
        <v>0</v>
      </c>
      <c r="BZ835" s="130">
        <f t="shared" ref="BZ835" si="16244">R835/R839</f>
        <v>0</v>
      </c>
      <c r="CA835" s="131">
        <f t="shared" ref="CA835" si="16245">S835/S839</f>
        <v>0</v>
      </c>
      <c r="CB835" s="128">
        <f t="shared" ref="CB835" si="16246">T835/T839</f>
        <v>0</v>
      </c>
      <c r="CC835" s="129">
        <f t="shared" ref="CC835" si="16247">U835/U839</f>
        <v>0</v>
      </c>
      <c r="CD835" s="130">
        <f t="shared" ref="CD835" si="16248">V835/V839</f>
        <v>0</v>
      </c>
      <c r="CE835" s="131">
        <f t="shared" ref="CE835" si="16249">W835/W839</f>
        <v>0</v>
      </c>
      <c r="CF835" s="128">
        <f t="shared" ref="CF835" si="16250">X835/X839</f>
        <v>0</v>
      </c>
      <c r="CG835" s="129">
        <f t="shared" ref="CG835" si="16251">Y835/Y839</f>
        <v>0</v>
      </c>
      <c r="CH835" s="130">
        <f t="shared" ref="CH835" si="16252">Z835/Z839</f>
        <v>0</v>
      </c>
      <c r="CI835" s="128">
        <f t="shared" ref="CI835" si="16253">AA835/AA839</f>
        <v>0</v>
      </c>
      <c r="CJ835" s="134">
        <f t="shared" ref="CJ835" si="16254">AB835/AB839</f>
        <v>0</v>
      </c>
      <c r="CK835" s="135">
        <f t="shared" ref="CK835" si="16255">AC835/AC839</f>
        <v>0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58">
        <f t="shared" ref="AB836:AB838" si="16256">SUM(B836,D836,F836,H836,J836,L836,N836,P836,R836,T836,V836,X836,Z836)</f>
        <v>0</v>
      </c>
      <c r="AC836" s="159">
        <f t="shared" ref="AC836:AC838" si="16257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8">C836/C839</f>
        <v>0</v>
      </c>
      <c r="BL836" s="130">
        <f t="shared" ref="BL836" si="16259">D836/D839</f>
        <v>0</v>
      </c>
      <c r="BM836" s="131">
        <f t="shared" ref="BM836" si="16260">E836/E839</f>
        <v>0</v>
      </c>
      <c r="BN836" s="128">
        <f t="shared" ref="BN836" si="16261">F836/F839</f>
        <v>0</v>
      </c>
      <c r="BO836" s="129">
        <f t="shared" ref="BO836" si="16262">G836/G839</f>
        <v>0</v>
      </c>
      <c r="BP836" s="130">
        <f t="shared" ref="BP836" si="16263">H836/H839</f>
        <v>0</v>
      </c>
      <c r="BQ836" s="131">
        <f t="shared" ref="BQ836" si="16264">I836/I839</f>
        <v>0</v>
      </c>
      <c r="BR836" s="128">
        <f t="shared" ref="BR836" si="16265">J836/J839</f>
        <v>0</v>
      </c>
      <c r="BS836" s="129">
        <f t="shared" ref="BS836" si="16266">K836/K839</f>
        <v>0</v>
      </c>
      <c r="BT836" s="130">
        <f t="shared" ref="BT836" si="16267">L836/L839</f>
        <v>0</v>
      </c>
      <c r="BU836" s="128">
        <f t="shared" ref="BU836" si="16268">M836/M839</f>
        <v>0</v>
      </c>
      <c r="BV836" s="132">
        <f t="shared" ref="BV836" si="16269">N836/N839</f>
        <v>0</v>
      </c>
      <c r="BW836" s="133">
        <f t="shared" ref="BW836" si="16270">O836/O839</f>
        <v>0</v>
      </c>
      <c r="BX836" s="128">
        <f t="shared" ref="BX836" si="16271">P836/P839</f>
        <v>0</v>
      </c>
      <c r="BY836" s="129">
        <f t="shared" ref="BY836" si="16272">Q836/Q839</f>
        <v>0</v>
      </c>
      <c r="BZ836" s="130">
        <f t="shared" ref="BZ836" si="16273">R836/R839</f>
        <v>0</v>
      </c>
      <c r="CA836" s="131">
        <f t="shared" ref="CA836" si="16274">S836/S839</f>
        <v>0</v>
      </c>
      <c r="CB836" s="128">
        <f t="shared" ref="CB836" si="16275">T836/T839</f>
        <v>0</v>
      </c>
      <c r="CC836" s="129">
        <f t="shared" ref="CC836" si="16276">U836/U839</f>
        <v>0</v>
      </c>
      <c r="CD836" s="130">
        <f t="shared" ref="CD836" si="16277">V836/V839</f>
        <v>0</v>
      </c>
      <c r="CE836" s="131">
        <f t="shared" ref="CE836" si="16278">W836/W839</f>
        <v>0</v>
      </c>
      <c r="CF836" s="128">
        <f t="shared" ref="CF836" si="16279">X836/X839</f>
        <v>0</v>
      </c>
      <c r="CG836" s="129">
        <f t="shared" ref="CG836" si="16280">Y836/Y839</f>
        <v>0</v>
      </c>
      <c r="CH836" s="130">
        <f t="shared" ref="CH836" si="16281">Z836/Z839</f>
        <v>0</v>
      </c>
      <c r="CI836" s="128">
        <f t="shared" ref="CI836" si="16282">AA836/AA839</f>
        <v>0</v>
      </c>
      <c r="CJ836" s="134">
        <f t="shared" ref="CJ836" si="16283">AB836/AB839</f>
        <v>0</v>
      </c>
      <c r="CK836" s="135">
        <f t="shared" ref="CK836" si="16284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6"/>
        <v>0</v>
      </c>
      <c r="AC837" s="159">
        <f t="shared" si="16257"/>
        <v>0</v>
      </c>
      <c r="BI837" s="145" t="s">
        <v>38</v>
      </c>
      <c r="BJ837" s="128">
        <f>B837/B839</f>
        <v>0</v>
      </c>
      <c r="BK837" s="129">
        <f t="shared" ref="BK837" si="16285">C837/C839</f>
        <v>0</v>
      </c>
      <c r="BL837" s="130">
        <f t="shared" ref="BL837" si="16286">D837/D839</f>
        <v>0</v>
      </c>
      <c r="BM837" s="131">
        <f t="shared" ref="BM837" si="16287">E837/E839</f>
        <v>0</v>
      </c>
      <c r="BN837" s="128">
        <f t="shared" ref="BN837" si="16288">F837/F839</f>
        <v>0</v>
      </c>
      <c r="BO837" s="129">
        <f t="shared" ref="BO837" si="16289">G837/G839</f>
        <v>0</v>
      </c>
      <c r="BP837" s="130">
        <f t="shared" ref="BP837" si="16290">H837/H839</f>
        <v>0</v>
      </c>
      <c r="BQ837" s="131">
        <f t="shared" ref="BQ837" si="16291">I837/I839</f>
        <v>0</v>
      </c>
      <c r="BR837" s="128">
        <f t="shared" ref="BR837" si="16292">J837/J839</f>
        <v>0</v>
      </c>
      <c r="BS837" s="129">
        <f t="shared" ref="BS837" si="16293">K837/K839</f>
        <v>0</v>
      </c>
      <c r="BT837" s="130">
        <f t="shared" ref="BT837" si="16294">L837/L839</f>
        <v>0</v>
      </c>
      <c r="BU837" s="128">
        <f t="shared" ref="BU837" si="16295">M837/M839</f>
        <v>0</v>
      </c>
      <c r="BV837" s="132">
        <f t="shared" ref="BV837" si="16296">N837/N839</f>
        <v>0</v>
      </c>
      <c r="BW837" s="133">
        <f t="shared" ref="BW837" si="16297">O837/O839</f>
        <v>0</v>
      </c>
      <c r="BX837" s="128">
        <f t="shared" ref="BX837" si="16298">P837/P839</f>
        <v>0</v>
      </c>
      <c r="BY837" s="129">
        <f t="shared" ref="BY837" si="16299">Q837/Q839</f>
        <v>0</v>
      </c>
      <c r="BZ837" s="130">
        <f t="shared" ref="BZ837" si="16300">R837/R839</f>
        <v>0</v>
      </c>
      <c r="CA837" s="131">
        <f t="shared" ref="CA837" si="16301">S837/S839</f>
        <v>0</v>
      </c>
      <c r="CB837" s="128">
        <f t="shared" ref="CB837" si="16302">T837/T839</f>
        <v>0</v>
      </c>
      <c r="CC837" s="129">
        <f t="shared" ref="CC837" si="16303">U837/U839</f>
        <v>0</v>
      </c>
      <c r="CD837" s="130">
        <f t="shared" ref="CD837" si="16304">V837/V839</f>
        <v>0</v>
      </c>
      <c r="CE837" s="131">
        <f t="shared" ref="CE837" si="16305">W837/W839</f>
        <v>0</v>
      </c>
      <c r="CF837" s="128">
        <f t="shared" ref="CF837" si="16306">X837/X839</f>
        <v>0</v>
      </c>
      <c r="CG837" s="129">
        <f t="shared" ref="CG837" si="16307">Y837/Y839</f>
        <v>0</v>
      </c>
      <c r="CH837" s="130">
        <f t="shared" ref="CH837" si="16308">Z837/Z839</f>
        <v>0</v>
      </c>
      <c r="CI837" s="128">
        <f t="shared" ref="CI837" si="16309">AA837/AA839</f>
        <v>0</v>
      </c>
      <c r="CJ837" s="134">
        <f t="shared" ref="CJ837" si="16310">AB837/AB839</f>
        <v>0</v>
      </c>
      <c r="CK837" s="135">
        <f t="shared" ref="CK837" si="16311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6"/>
        <v>0</v>
      </c>
      <c r="AC838" s="159">
        <f t="shared" si="16257"/>
        <v>0</v>
      </c>
      <c r="BI838" s="136" t="s">
        <v>39</v>
      </c>
      <c r="BJ838" s="128">
        <f>B838/B839</f>
        <v>0</v>
      </c>
      <c r="BK838" s="129">
        <f t="shared" ref="BK838" si="16312">C838/C839</f>
        <v>0</v>
      </c>
      <c r="BL838" s="130">
        <f t="shared" ref="BL838" si="16313">D838/D839</f>
        <v>0</v>
      </c>
      <c r="BM838" s="131">
        <f t="shared" ref="BM838" si="16314">E838/E839</f>
        <v>0</v>
      </c>
      <c r="BN838" s="128">
        <f t="shared" ref="BN838" si="16315">F838/F839</f>
        <v>0</v>
      </c>
      <c r="BO838" s="129">
        <f t="shared" ref="BO838" si="16316">G838/G839</f>
        <v>0</v>
      </c>
      <c r="BP838" s="130">
        <f t="shared" ref="BP838" si="16317">H838/H839</f>
        <v>0</v>
      </c>
      <c r="BQ838" s="131">
        <f t="shared" ref="BQ838" si="16318">I838/I839</f>
        <v>0</v>
      </c>
      <c r="BR838" s="128">
        <f t="shared" ref="BR838" si="16319">J838/J839</f>
        <v>0</v>
      </c>
      <c r="BS838" s="129">
        <f t="shared" ref="BS838" si="16320">K838/K839</f>
        <v>0</v>
      </c>
      <c r="BT838" s="130">
        <f t="shared" ref="BT838" si="16321">L838/L839</f>
        <v>0</v>
      </c>
      <c r="BU838" s="128">
        <f t="shared" ref="BU838" si="16322">M838/M839</f>
        <v>0</v>
      </c>
      <c r="BV838" s="132">
        <f t="shared" ref="BV838" si="16323">N838/N839</f>
        <v>0</v>
      </c>
      <c r="BW838" s="133">
        <f t="shared" ref="BW838" si="16324">O838/O839</f>
        <v>0</v>
      </c>
      <c r="BX838" s="128">
        <f t="shared" ref="BX838" si="16325">P838/P839</f>
        <v>0</v>
      </c>
      <c r="BY838" s="129">
        <f t="shared" ref="BY838" si="16326">Q838/Q839</f>
        <v>0</v>
      </c>
      <c r="BZ838" s="130">
        <f t="shared" ref="BZ838" si="16327">R838/R839</f>
        <v>0</v>
      </c>
      <c r="CA838" s="131">
        <f t="shared" ref="CA838" si="16328">S838/S839</f>
        <v>0</v>
      </c>
      <c r="CB838" s="128">
        <f t="shared" ref="CB838" si="16329">T838/T839</f>
        <v>0</v>
      </c>
      <c r="CC838" s="129">
        <f t="shared" ref="CC838" si="16330">U838/U839</f>
        <v>0</v>
      </c>
      <c r="CD838" s="130">
        <f t="shared" ref="CD838" si="16331">V838/V839</f>
        <v>0</v>
      </c>
      <c r="CE838" s="131">
        <f t="shared" ref="CE838" si="16332">W838/W839</f>
        <v>0</v>
      </c>
      <c r="CF838" s="128">
        <f t="shared" ref="CF838" si="16333">X838/X839</f>
        <v>0</v>
      </c>
      <c r="CG838" s="129">
        <f t="shared" ref="CG838" si="16334">Y838/Y839</f>
        <v>0</v>
      </c>
      <c r="CH838" s="130">
        <f t="shared" ref="CH838" si="16335">Z838/Z839</f>
        <v>0</v>
      </c>
      <c r="CI838" s="128">
        <f t="shared" ref="CI838" si="16336">AA838/AA839</f>
        <v>0</v>
      </c>
      <c r="CJ838" s="134">
        <f t="shared" ref="CJ838" si="16337">AB838/AB839</f>
        <v>0</v>
      </c>
      <c r="CK838" s="135">
        <f t="shared" ref="CK838" si="16338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39">SUM(B816:B838)</f>
        <v>26872</v>
      </c>
      <c r="C839" s="21">
        <f t="shared" si="16339"/>
        <v>27655</v>
      </c>
      <c r="D839" s="20">
        <f t="shared" si="16339"/>
        <v>13253</v>
      </c>
      <c r="E839" s="21">
        <f t="shared" si="16339"/>
        <v>12771</v>
      </c>
      <c r="F839" s="20">
        <f t="shared" si="16339"/>
        <v>26650</v>
      </c>
      <c r="G839" s="21">
        <f t="shared" si="16339"/>
        <v>23727</v>
      </c>
      <c r="H839" s="20">
        <f t="shared" si="16339"/>
        <v>39849</v>
      </c>
      <c r="I839" s="21">
        <f t="shared" si="16339"/>
        <v>43987</v>
      </c>
      <c r="J839" s="20">
        <f t="shared" si="16339"/>
        <v>6277</v>
      </c>
      <c r="K839" s="21">
        <f t="shared" si="16339"/>
        <v>7073</v>
      </c>
      <c r="L839" s="20">
        <f t="shared" si="16339"/>
        <v>24043</v>
      </c>
      <c r="M839" s="21">
        <f t="shared" si="16339"/>
        <v>23801</v>
      </c>
      <c r="N839" s="20">
        <f t="shared" si="16339"/>
        <v>42923</v>
      </c>
      <c r="O839" s="21">
        <f t="shared" si="16339"/>
        <v>42707</v>
      </c>
      <c r="P839" s="20">
        <f t="shared" si="16339"/>
        <v>24016</v>
      </c>
      <c r="Q839" s="21">
        <f t="shared" si="16339"/>
        <v>23624</v>
      </c>
      <c r="R839" s="20">
        <f t="shared" si="16339"/>
        <v>26592</v>
      </c>
      <c r="S839" s="21">
        <f t="shared" si="16339"/>
        <v>26169</v>
      </c>
      <c r="T839" s="20">
        <f t="shared" si="16339"/>
        <v>7996</v>
      </c>
      <c r="U839" s="21">
        <f t="shared" si="16339"/>
        <v>8275</v>
      </c>
      <c r="V839" s="20">
        <f t="shared" si="16339"/>
        <v>26827</v>
      </c>
      <c r="W839" s="21">
        <f t="shared" si="16339"/>
        <v>29264</v>
      </c>
      <c r="X839" s="20">
        <f t="shared" si="16339"/>
        <v>22570</v>
      </c>
      <c r="Y839" s="21">
        <f t="shared" si="16339"/>
        <v>13820</v>
      </c>
      <c r="Z839" s="20">
        <f t="shared" si="16339"/>
        <v>40952</v>
      </c>
      <c r="AA839" s="21">
        <f t="shared" si="16339"/>
        <v>45119</v>
      </c>
      <c r="AB839" s="160">
        <f t="shared" ref="AB839:AC839" si="16340">SUM(AB815:AB838)</f>
        <v>328820</v>
      </c>
      <c r="AC839" s="161">
        <f t="shared" si="16340"/>
        <v>327992</v>
      </c>
      <c r="BI839" s="229" t="s">
        <v>13</v>
      </c>
      <c r="BJ839" s="154">
        <f>SUM(BJ815:BJ838)</f>
        <v>1.0000000000000002</v>
      </c>
      <c r="BK839" s="155">
        <f t="shared" ref="BK839:CK839" si="16341">SUM(BK815:BK838)</f>
        <v>0.99999999999999978</v>
      </c>
      <c r="BL839" s="154">
        <f t="shared" si="16341"/>
        <v>1</v>
      </c>
      <c r="BM839" s="155">
        <f t="shared" si="16341"/>
        <v>1</v>
      </c>
      <c r="BN839" s="154">
        <f t="shared" si="16341"/>
        <v>1</v>
      </c>
      <c r="BO839" s="155">
        <f t="shared" si="16341"/>
        <v>0.99999999999999989</v>
      </c>
      <c r="BP839" s="154">
        <f t="shared" si="16341"/>
        <v>1</v>
      </c>
      <c r="BQ839" s="155">
        <f t="shared" si="16341"/>
        <v>1</v>
      </c>
      <c r="BR839" s="154">
        <f t="shared" si="16341"/>
        <v>1</v>
      </c>
      <c r="BS839" s="155">
        <f t="shared" si="16341"/>
        <v>1.0000000000000002</v>
      </c>
      <c r="BT839" s="154">
        <f t="shared" si="16341"/>
        <v>0.99999999999999989</v>
      </c>
      <c r="BU839" s="155">
        <f t="shared" si="16341"/>
        <v>1.0000000000000002</v>
      </c>
      <c r="BV839" s="154">
        <f t="shared" si="16341"/>
        <v>1</v>
      </c>
      <c r="BW839" s="155">
        <f t="shared" si="16341"/>
        <v>0.99999999999999978</v>
      </c>
      <c r="BX839" s="154">
        <f t="shared" si="16341"/>
        <v>0.99999999999999989</v>
      </c>
      <c r="BY839" s="155">
        <f t="shared" si="16341"/>
        <v>1</v>
      </c>
      <c r="BZ839" s="154">
        <f t="shared" si="16341"/>
        <v>1</v>
      </c>
      <c r="CA839" s="155">
        <f t="shared" si="16341"/>
        <v>1</v>
      </c>
      <c r="CB839" s="154">
        <f t="shared" si="16341"/>
        <v>1</v>
      </c>
      <c r="CC839" s="155">
        <f t="shared" si="16341"/>
        <v>1</v>
      </c>
      <c r="CD839" s="154">
        <f t="shared" si="16341"/>
        <v>0.99999999999999989</v>
      </c>
      <c r="CE839" s="155">
        <f t="shared" si="16341"/>
        <v>1</v>
      </c>
      <c r="CF839" s="154">
        <f t="shared" si="16341"/>
        <v>0.99999999999999989</v>
      </c>
      <c r="CG839" s="155">
        <f t="shared" si="16341"/>
        <v>1</v>
      </c>
      <c r="CH839" s="154">
        <f t="shared" si="16341"/>
        <v>1</v>
      </c>
      <c r="CI839" s="155">
        <f t="shared" si="16341"/>
        <v>0.99999999999999978</v>
      </c>
      <c r="CJ839" s="154">
        <f t="shared" si="16341"/>
        <v>1</v>
      </c>
      <c r="CK839" s="155">
        <f t="shared" si="16341"/>
        <v>1.0000000000000002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3">
        <f>+A811+1</f>
        <v>44862</v>
      </c>
      <c r="B842" s="303"/>
      <c r="C842" s="303"/>
      <c r="D842" s="303"/>
      <c r="BI842" s="308">
        <f>+BI780+2</f>
        <v>44862</v>
      </c>
      <c r="BJ842" s="308"/>
      <c r="BK842" s="308"/>
      <c r="BL842" s="308"/>
    </row>
    <row r="843" spans="1:89" ht="13.5" thickBot="1" x14ac:dyDescent="0.25">
      <c r="AE843" s="232" t="s">
        <v>84</v>
      </c>
    </row>
    <row r="844" spans="1:89" ht="14.25" thickTop="1" thickBot="1" x14ac:dyDescent="0.25">
      <c r="A844" s="299" t="s">
        <v>0</v>
      </c>
      <c r="B844" s="301" t="s">
        <v>1</v>
      </c>
      <c r="C844" s="302"/>
      <c r="D844" s="301" t="s">
        <v>2</v>
      </c>
      <c r="E844" s="302"/>
      <c r="F844" s="301" t="s">
        <v>3</v>
      </c>
      <c r="G844" s="302"/>
      <c r="H844" s="301" t="s">
        <v>4</v>
      </c>
      <c r="I844" s="302"/>
      <c r="J844" s="301" t="s">
        <v>5</v>
      </c>
      <c r="K844" s="302"/>
      <c r="L844" s="301" t="s">
        <v>6</v>
      </c>
      <c r="M844" s="302"/>
      <c r="N844" s="301" t="s">
        <v>7</v>
      </c>
      <c r="O844" s="302"/>
      <c r="P844" s="301" t="s">
        <v>8</v>
      </c>
      <c r="Q844" s="302"/>
      <c r="R844" s="301" t="s">
        <v>9</v>
      </c>
      <c r="S844" s="302"/>
      <c r="T844" s="301" t="s">
        <v>10</v>
      </c>
      <c r="U844" s="302"/>
      <c r="V844" s="301" t="s">
        <v>11</v>
      </c>
      <c r="W844" s="302"/>
      <c r="X844" s="301" t="s">
        <v>12</v>
      </c>
      <c r="Y844" s="302"/>
      <c r="Z844" s="304" t="s">
        <v>40</v>
      </c>
      <c r="AA844" s="305"/>
      <c r="AB844" s="306" t="s">
        <v>41</v>
      </c>
      <c r="AC844" s="307"/>
      <c r="AE844" s="299" t="s">
        <v>0</v>
      </c>
      <c r="AF844" s="301" t="s">
        <v>1</v>
      </c>
      <c r="AG844" s="302"/>
      <c r="AH844" s="301" t="s">
        <v>2</v>
      </c>
      <c r="AI844" s="302"/>
      <c r="AJ844" s="301" t="s">
        <v>3</v>
      </c>
      <c r="AK844" s="302"/>
      <c r="AL844" s="301" t="s">
        <v>4</v>
      </c>
      <c r="AM844" s="302"/>
      <c r="AN844" s="301" t="s">
        <v>5</v>
      </c>
      <c r="AO844" s="302"/>
      <c r="AP844" s="301" t="s">
        <v>6</v>
      </c>
      <c r="AQ844" s="302"/>
      <c r="AR844" s="301" t="s">
        <v>7</v>
      </c>
      <c r="AS844" s="302"/>
      <c r="AT844" s="301" t="s">
        <v>8</v>
      </c>
      <c r="AU844" s="302"/>
      <c r="AV844" s="301" t="s">
        <v>9</v>
      </c>
      <c r="AW844" s="302"/>
      <c r="AX844" s="301" t="s">
        <v>10</v>
      </c>
      <c r="AY844" s="302"/>
      <c r="AZ844" s="301" t="s">
        <v>11</v>
      </c>
      <c r="BA844" s="302"/>
      <c r="BB844" s="301" t="s">
        <v>12</v>
      </c>
      <c r="BC844" s="302"/>
      <c r="BD844" s="304" t="s">
        <v>40</v>
      </c>
      <c r="BE844" s="305"/>
      <c r="BF844" s="306" t="s">
        <v>41</v>
      </c>
      <c r="BG844" s="307"/>
      <c r="BI844" s="299" t="s">
        <v>0</v>
      </c>
      <c r="BJ844" s="301" t="s">
        <v>1</v>
      </c>
      <c r="BK844" s="302"/>
      <c r="BL844" s="301" t="s">
        <v>2</v>
      </c>
      <c r="BM844" s="302"/>
      <c r="BN844" s="301" t="s">
        <v>3</v>
      </c>
      <c r="BO844" s="302"/>
      <c r="BP844" s="301" t="s">
        <v>4</v>
      </c>
      <c r="BQ844" s="302"/>
      <c r="BR844" s="301" t="s">
        <v>5</v>
      </c>
      <c r="BS844" s="302"/>
      <c r="BT844" s="301" t="s">
        <v>6</v>
      </c>
      <c r="BU844" s="302"/>
      <c r="BV844" s="301" t="s">
        <v>7</v>
      </c>
      <c r="BW844" s="302"/>
      <c r="BX844" s="301" t="s">
        <v>8</v>
      </c>
      <c r="BY844" s="302"/>
      <c r="BZ844" s="301" t="s">
        <v>9</v>
      </c>
      <c r="CA844" s="302"/>
      <c r="CB844" s="301" t="s">
        <v>10</v>
      </c>
      <c r="CC844" s="302"/>
      <c r="CD844" s="301" t="s">
        <v>11</v>
      </c>
      <c r="CE844" s="302"/>
      <c r="CF844" s="301" t="s">
        <v>12</v>
      </c>
      <c r="CG844" s="302"/>
      <c r="CH844" s="304" t="s">
        <v>40</v>
      </c>
      <c r="CI844" s="305"/>
      <c r="CJ844" s="301" t="s">
        <v>41</v>
      </c>
      <c r="CK844" s="302"/>
    </row>
    <row r="845" spans="1:89" ht="15" thickTop="1" thickBot="1" x14ac:dyDescent="0.3">
      <c r="A845" s="300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0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0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3052</v>
      </c>
      <c r="AG846" s="172">
        <f t="shared" ref="AG846:AV848" si="16342">SUMIF($A$9:$A$32,$AE846,C$846:C$869)</f>
        <v>1169</v>
      </c>
      <c r="AH846" s="126">
        <f t="shared" si="16342"/>
        <v>1344</v>
      </c>
      <c r="AI846" s="166">
        <f t="shared" si="16342"/>
        <v>1069</v>
      </c>
      <c r="AJ846" s="125">
        <f t="shared" si="16342"/>
        <v>3018</v>
      </c>
      <c r="AK846" s="127">
        <f t="shared" si="16342"/>
        <v>1586</v>
      </c>
      <c r="AL846" s="126">
        <f t="shared" si="16342"/>
        <v>4055</v>
      </c>
      <c r="AM846" s="166">
        <f t="shared" si="16342"/>
        <v>2636</v>
      </c>
      <c r="AN846" s="125">
        <f t="shared" si="16342"/>
        <v>272</v>
      </c>
      <c r="AO846" s="127">
        <f t="shared" si="16342"/>
        <v>1051</v>
      </c>
      <c r="AP846" s="126">
        <f t="shared" si="16342"/>
        <v>1257</v>
      </c>
      <c r="AQ846" s="125">
        <f t="shared" si="16342"/>
        <v>3281</v>
      </c>
      <c r="AR846" s="165">
        <f t="shared" si="16342"/>
        <v>3115</v>
      </c>
      <c r="AS846" s="167">
        <f t="shared" si="16342"/>
        <v>4336</v>
      </c>
      <c r="AT846" s="125">
        <f t="shared" si="16342"/>
        <v>2180</v>
      </c>
      <c r="AU846" s="127">
        <f t="shared" si="16342"/>
        <v>2087</v>
      </c>
      <c r="AV846" s="126">
        <f t="shared" si="16342"/>
        <v>2626</v>
      </c>
      <c r="AW846" s="166">
        <f t="shared" ref="AW846:BE848" si="16343">SUMIF($A$9:$A$32,$AE846,S$846:S$869)</f>
        <v>1901</v>
      </c>
      <c r="AX846" s="125">
        <f t="shared" si="16343"/>
        <v>408</v>
      </c>
      <c r="AY846" s="127">
        <f t="shared" si="16343"/>
        <v>1451</v>
      </c>
      <c r="AZ846" s="126">
        <f t="shared" si="16343"/>
        <v>1176</v>
      </c>
      <c r="BA846" s="166">
        <f t="shared" si="16343"/>
        <v>3079</v>
      </c>
      <c r="BB846" s="125">
        <f t="shared" si="16343"/>
        <v>1975</v>
      </c>
      <c r="BC846" s="127">
        <f t="shared" si="16343"/>
        <v>1949</v>
      </c>
      <c r="BD846" s="170">
        <f t="shared" si="16343"/>
        <v>3860</v>
      </c>
      <c r="BE846" s="171">
        <f t="shared" si="16343"/>
        <v>2793</v>
      </c>
      <c r="BF846" s="156">
        <f>AF846+AH846+AJ846+AL846+AN846+AP846+AR846+AT846+AV846+AX846+AZ846+BB846+BD846</f>
        <v>28338</v>
      </c>
      <c r="BG846" s="157">
        <f>AG846+AI846+AK846+AM846+AO846+AQ846+AS846+AU846+AW846+AY846+BA846+BC846+BE846</f>
        <v>28388</v>
      </c>
      <c r="BI846" s="124" t="s">
        <v>16</v>
      </c>
      <c r="BJ846" s="128">
        <f>B846/B870</f>
        <v>0</v>
      </c>
      <c r="BK846" s="129">
        <f t="shared" ref="BK846" si="16344">C846/C870</f>
        <v>0</v>
      </c>
      <c r="BL846" s="130">
        <f t="shared" ref="BL846" si="16345">D846/D870</f>
        <v>0</v>
      </c>
      <c r="BM846" s="131">
        <f t="shared" ref="BM846" si="16346">E846/E870</f>
        <v>0</v>
      </c>
      <c r="BN846" s="128">
        <f t="shared" ref="BN846" si="16347">F846/F870</f>
        <v>0</v>
      </c>
      <c r="BO846" s="129">
        <f t="shared" ref="BO846" si="16348">G846/G870</f>
        <v>0</v>
      </c>
      <c r="BP846" s="130">
        <f t="shared" ref="BP846" si="16349">H846/H870</f>
        <v>0</v>
      </c>
      <c r="BQ846" s="131">
        <f t="shared" ref="BQ846" si="16350">I846/I870</f>
        <v>0</v>
      </c>
      <c r="BR846" s="128">
        <f t="shared" ref="BR846" si="16351">J846/J870</f>
        <v>0</v>
      </c>
      <c r="BS846" s="129">
        <f t="shared" ref="BS846" si="16352">K846/K870</f>
        <v>0</v>
      </c>
      <c r="BT846" s="130">
        <f t="shared" ref="BT846" si="16353">L846/L870</f>
        <v>0</v>
      </c>
      <c r="BU846" s="128">
        <f t="shared" ref="BU846" si="16354">M846/M870</f>
        <v>0</v>
      </c>
      <c r="BV846" s="132">
        <f t="shared" ref="BV846" si="16355">N846/N870</f>
        <v>0</v>
      </c>
      <c r="BW846" s="133">
        <f t="shared" ref="BW846" si="16356">O846/O870</f>
        <v>0</v>
      </c>
      <c r="BX846" s="128">
        <f t="shared" ref="BX846" si="16357">P846/P870</f>
        <v>0</v>
      </c>
      <c r="BY846" s="129">
        <f t="shared" ref="BY846" si="16358">Q846/Q870</f>
        <v>0</v>
      </c>
      <c r="BZ846" s="130">
        <f t="shared" ref="BZ846" si="16359">R846/R870</f>
        <v>0</v>
      </c>
      <c r="CA846" s="131">
        <f t="shared" ref="CA846" si="16360">S846/S870</f>
        <v>0</v>
      </c>
      <c r="CB846" s="128">
        <f t="shared" ref="CB846" si="16361">T846/T870</f>
        <v>0</v>
      </c>
      <c r="CC846" s="129">
        <f t="shared" ref="CC846" si="16362">U846/U870</f>
        <v>0</v>
      </c>
      <c r="CD846" s="130">
        <f t="shared" ref="CD846" si="16363">V846/V870</f>
        <v>0</v>
      </c>
      <c r="CE846" s="131">
        <f t="shared" ref="CE846" si="16364">W846/W870</f>
        <v>0</v>
      </c>
      <c r="CF846" s="128">
        <f t="shared" ref="CF846" si="16365">X846/X870</f>
        <v>0</v>
      </c>
      <c r="CG846" s="129">
        <f t="shared" ref="CG846" si="16366">Y846/Y870</f>
        <v>0</v>
      </c>
      <c r="CH846" s="130">
        <f t="shared" ref="CH846" si="16367">Z846/Z870</f>
        <v>0</v>
      </c>
      <c r="CI846" s="128">
        <f t="shared" ref="CI846" si="16368">AA846/AA870</f>
        <v>0</v>
      </c>
      <c r="CJ846" s="134">
        <f t="shared" ref="CJ846" si="16369">AB846/AB870</f>
        <v>0</v>
      </c>
      <c r="CK846" s="135">
        <f t="shared" ref="CK846" si="16370">AC846/AC870</f>
        <v>0</v>
      </c>
    </row>
    <row r="847" spans="1:89" x14ac:dyDescent="0.2">
      <c r="A847" s="136" t="s">
        <v>17</v>
      </c>
      <c r="B847" s="175">
        <v>310</v>
      </c>
      <c r="C847" s="176">
        <v>0</v>
      </c>
      <c r="D847" s="177">
        <v>169</v>
      </c>
      <c r="E847" s="178">
        <v>4</v>
      </c>
      <c r="F847" s="175">
        <v>392</v>
      </c>
      <c r="G847" s="179">
        <v>6</v>
      </c>
      <c r="H847" s="177">
        <v>439</v>
      </c>
      <c r="I847" s="178">
        <v>40</v>
      </c>
      <c r="J847" s="175">
        <v>8</v>
      </c>
      <c r="K847" s="179">
        <v>18</v>
      </c>
      <c r="L847" s="177">
        <v>77</v>
      </c>
      <c r="M847" s="175">
        <v>76</v>
      </c>
      <c r="N847" s="180">
        <v>241</v>
      </c>
      <c r="O847" s="181">
        <v>179</v>
      </c>
      <c r="P847" s="175">
        <v>74</v>
      </c>
      <c r="Q847" s="179">
        <v>91</v>
      </c>
      <c r="R847" s="177">
        <v>45</v>
      </c>
      <c r="S847" s="178">
        <v>102</v>
      </c>
      <c r="T847" s="175">
        <v>1</v>
      </c>
      <c r="U847" s="179">
        <v>32</v>
      </c>
      <c r="V847" s="177">
        <v>15</v>
      </c>
      <c r="W847" s="178">
        <v>0</v>
      </c>
      <c r="X847" s="175">
        <v>6</v>
      </c>
      <c r="Y847" s="179">
        <v>0</v>
      </c>
      <c r="Z847" s="177">
        <v>0</v>
      </c>
      <c r="AA847" s="175">
        <v>0</v>
      </c>
      <c r="AB847" s="156">
        <f t="shared" ref="AB847:AB866" si="16371">B847+D847+F847+H847+J847+L847+N847+P847+R847+T847+V847+X847+Z847</f>
        <v>1777</v>
      </c>
      <c r="AC847" s="157">
        <f t="shared" ref="AC847:AC866" si="16372">C847+E847+G847+I847+K847+M847+O847+Q847+S847+U847+W847+Y847+AA847</f>
        <v>548</v>
      </c>
      <c r="AE847" s="237" t="str">
        <f>$AE$10</f>
        <v>08:00 - 08:59</v>
      </c>
      <c r="AF847" s="125">
        <f>SUMIF($A$9:$A$32,$AE847,B$846:B$869)</f>
        <v>2231</v>
      </c>
      <c r="AG847" s="176">
        <f t="shared" si="16342"/>
        <v>1158</v>
      </c>
      <c r="AH847" s="177">
        <f t="shared" si="16342"/>
        <v>956</v>
      </c>
      <c r="AI847" s="178">
        <f t="shared" si="16342"/>
        <v>860</v>
      </c>
      <c r="AJ847" s="238">
        <f t="shared" si="16342"/>
        <v>2556</v>
      </c>
      <c r="AK847" s="179">
        <f t="shared" si="16342"/>
        <v>1125</v>
      </c>
      <c r="AL847" s="177">
        <f t="shared" si="16342"/>
        <v>3155</v>
      </c>
      <c r="AM847" s="178">
        <f t="shared" si="16342"/>
        <v>2367</v>
      </c>
      <c r="AN847" s="238">
        <f t="shared" si="16342"/>
        <v>216</v>
      </c>
      <c r="AO847" s="179">
        <f t="shared" si="16342"/>
        <v>885</v>
      </c>
      <c r="AP847" s="177">
        <f t="shared" si="16342"/>
        <v>974</v>
      </c>
      <c r="AQ847" s="238">
        <f t="shared" si="16342"/>
        <v>3087</v>
      </c>
      <c r="AR847" s="180">
        <f t="shared" si="16342"/>
        <v>2414</v>
      </c>
      <c r="AS847" s="181">
        <f t="shared" si="16342"/>
        <v>4064</v>
      </c>
      <c r="AT847" s="238">
        <f t="shared" si="16342"/>
        <v>1841</v>
      </c>
      <c r="AU847" s="179">
        <f t="shared" si="16342"/>
        <v>1806</v>
      </c>
      <c r="AV847" s="177">
        <f t="shared" si="16342"/>
        <v>2312</v>
      </c>
      <c r="AW847" s="178">
        <f t="shared" si="16343"/>
        <v>1570</v>
      </c>
      <c r="AX847" s="238">
        <f t="shared" si="16343"/>
        <v>273</v>
      </c>
      <c r="AY847" s="179">
        <f t="shared" si="16343"/>
        <v>1088</v>
      </c>
      <c r="AZ847" s="177">
        <f t="shared" si="16343"/>
        <v>871</v>
      </c>
      <c r="BA847" s="178">
        <f t="shared" si="16343"/>
        <v>2517</v>
      </c>
      <c r="BB847" s="238">
        <f t="shared" si="16343"/>
        <v>1406</v>
      </c>
      <c r="BC847" s="179">
        <f t="shared" si="16343"/>
        <v>1626</v>
      </c>
      <c r="BD847" s="177">
        <f t="shared" si="16343"/>
        <v>3271</v>
      </c>
      <c r="BE847" s="238">
        <f t="shared" si="16343"/>
        <v>2573</v>
      </c>
      <c r="BF847" s="158">
        <f>SUM(AF847,AH847,AJ847,AL847,AN847,AP847,AR847,AT847,AV847,AX847,AZ847,BB847,BD847)</f>
        <v>22476</v>
      </c>
      <c r="BG847" s="159">
        <f>SUM(AG847,AI847,AK847,AM847,AO847,AQ847,AS847,AU847,AW847,AY847,BA847,BC847,BE847)</f>
        <v>24726</v>
      </c>
      <c r="BI847" s="136" t="s">
        <v>17</v>
      </c>
      <c r="BJ847" s="128">
        <f>B847/B870</f>
        <v>1.1122273249138922E-2</v>
      </c>
      <c r="BK847" s="129">
        <f t="shared" ref="BK847" si="16373">C847/C870</f>
        <v>0</v>
      </c>
      <c r="BL847" s="130">
        <f t="shared" ref="BL847" si="16374">D847/D870</f>
        <v>1.1962061155152888E-2</v>
      </c>
      <c r="BM847" s="131">
        <f t="shared" ref="BM847" si="16375">E847/E870</f>
        <v>2.9357798165137612E-4</v>
      </c>
      <c r="BN847" s="128">
        <f t="shared" ref="BN847" si="16376">F847/F870</f>
        <v>1.4067827023147317E-2</v>
      </c>
      <c r="BO847" s="129">
        <f t="shared" ref="BO847" si="16377">G847/G870</f>
        <v>2.3297351867671042E-4</v>
      </c>
      <c r="BP847" s="130">
        <f t="shared" ref="BP847" si="16378">H847/H870</f>
        <v>1.0167450262871436E-2</v>
      </c>
      <c r="BQ847" s="131">
        <f t="shared" ref="BQ847" si="16379">I847/I870</f>
        <v>7.9203215650555409E-4</v>
      </c>
      <c r="BR847" s="128">
        <f t="shared" ref="BR847" si="16380">J847/J870</f>
        <v>1.2334258402713536E-3</v>
      </c>
      <c r="BS847" s="129">
        <f t="shared" ref="BS847" si="16381">K847/K870</f>
        <v>2.6231419411250363E-3</v>
      </c>
      <c r="BT847" s="130">
        <f t="shared" ref="BT847" si="16382">L847/L870</f>
        <v>3.0527692978630614E-3</v>
      </c>
      <c r="BU847" s="128">
        <f t="shared" ref="BU847" si="16383">M847/M870</f>
        <v>3.0997634391059631E-3</v>
      </c>
      <c r="BV847" s="132">
        <f t="shared" ref="BV847" si="16384">N847/N870</f>
        <v>5.1947492078546331E-3</v>
      </c>
      <c r="BW847" s="133">
        <f t="shared" ref="BW847" si="16385">O847/O870</f>
        <v>4.0088687823341025E-3</v>
      </c>
      <c r="BX847" s="128">
        <f t="shared" ref="BX847" si="16386">P847/P870</f>
        <v>2.9148776933075986E-3</v>
      </c>
      <c r="BY847" s="129">
        <f t="shared" ref="BY847" si="16387">Q847/Q870</f>
        <v>3.8626427267710855E-3</v>
      </c>
      <c r="BZ847" s="130">
        <f t="shared" ref="BZ847" si="16388">R847/R870</f>
        <v>1.558765457757456E-3</v>
      </c>
      <c r="CA847" s="131">
        <f t="shared" ref="CA847" si="16389">S847/S870</f>
        <v>3.6972596781209223E-3</v>
      </c>
      <c r="CB847" s="128">
        <f t="shared" ref="CB847" si="16390">T847/T870</f>
        <v>1.1910433539780847E-4</v>
      </c>
      <c r="CC847" s="129">
        <f t="shared" ref="CC847" si="16391">U847/U870</f>
        <v>4.0226272784412319E-3</v>
      </c>
      <c r="CD847" s="130">
        <f t="shared" ref="CD847" si="16392">V847/V870</f>
        <v>5.1674245556014879E-4</v>
      </c>
      <c r="CE847" s="131">
        <f t="shared" ref="CE847" si="16393">W847/W870</f>
        <v>0</v>
      </c>
      <c r="CF847" s="128">
        <f t="shared" ref="CF847" si="16394">X847/X870</f>
        <v>2.4772914946325349E-4</v>
      </c>
      <c r="CG847" s="129">
        <f t="shared" ref="CG847" si="16395">Y847/Y870</f>
        <v>0</v>
      </c>
      <c r="CH847" s="130">
        <f t="shared" ref="CH847" si="16396">Z847/Z870</f>
        <v>0</v>
      </c>
      <c r="CI847" s="128">
        <f t="shared" ref="CI847" si="16397">AA847/AA870</f>
        <v>0</v>
      </c>
      <c r="CJ847" s="134">
        <f t="shared" ref="CJ847" si="16398">AB847/AB870</f>
        <v>5.0708405267738668E-3</v>
      </c>
      <c r="CK847" s="135">
        <f t="shared" ref="CK847" si="16399">AC847/AC870</f>
        <v>1.5683580893506195E-3</v>
      </c>
    </row>
    <row r="848" spans="1:89" ht="13.5" thickBot="1" x14ac:dyDescent="0.25">
      <c r="A848" s="145" t="s">
        <v>18</v>
      </c>
      <c r="B848" s="182">
        <v>1402</v>
      </c>
      <c r="C848" s="183">
        <v>293</v>
      </c>
      <c r="D848" s="184">
        <v>874</v>
      </c>
      <c r="E848" s="185">
        <v>214</v>
      </c>
      <c r="F848" s="182">
        <v>2312</v>
      </c>
      <c r="G848" s="186">
        <v>509</v>
      </c>
      <c r="H848" s="184">
        <v>1973</v>
      </c>
      <c r="I848" s="185">
        <v>902</v>
      </c>
      <c r="J848" s="182">
        <v>80</v>
      </c>
      <c r="K848" s="186">
        <v>286</v>
      </c>
      <c r="L848" s="184">
        <v>623</v>
      </c>
      <c r="M848" s="182">
        <v>983</v>
      </c>
      <c r="N848" s="187">
        <v>1741</v>
      </c>
      <c r="O848" s="188">
        <v>2031</v>
      </c>
      <c r="P848" s="182">
        <v>874</v>
      </c>
      <c r="Q848" s="186">
        <v>914</v>
      </c>
      <c r="R848" s="184">
        <v>1012</v>
      </c>
      <c r="S848" s="185">
        <v>884</v>
      </c>
      <c r="T848" s="182">
        <v>158</v>
      </c>
      <c r="U848" s="186">
        <v>397</v>
      </c>
      <c r="V848" s="184">
        <v>689</v>
      </c>
      <c r="W848" s="185">
        <v>1193</v>
      </c>
      <c r="X848" s="182">
        <v>878</v>
      </c>
      <c r="Y848" s="186">
        <v>672</v>
      </c>
      <c r="Z848" s="184">
        <v>1765</v>
      </c>
      <c r="AA848" s="182">
        <v>1311</v>
      </c>
      <c r="AB848" s="156">
        <f t="shared" si="16371"/>
        <v>14381</v>
      </c>
      <c r="AC848" s="157">
        <f t="shared" si="16372"/>
        <v>10589</v>
      </c>
      <c r="AE848" s="235">
        <f>$AE$11</f>
        <v>0</v>
      </c>
      <c r="AF848" s="125">
        <f>SUMIF($A$9:$A$32,$AE848,B$846:B$869)</f>
        <v>0</v>
      </c>
      <c r="AG848" s="183">
        <f t="shared" si="16342"/>
        <v>0</v>
      </c>
      <c r="AH848" s="184">
        <f t="shared" si="16342"/>
        <v>0</v>
      </c>
      <c r="AI848" s="185">
        <f t="shared" si="16342"/>
        <v>0</v>
      </c>
      <c r="AJ848" s="182">
        <f t="shared" si="16342"/>
        <v>0</v>
      </c>
      <c r="AK848" s="186">
        <f t="shared" si="16342"/>
        <v>0</v>
      </c>
      <c r="AL848" s="184">
        <f t="shared" si="16342"/>
        <v>0</v>
      </c>
      <c r="AM848" s="185">
        <f t="shared" si="16342"/>
        <v>0</v>
      </c>
      <c r="AN848" s="182">
        <f t="shared" si="16342"/>
        <v>0</v>
      </c>
      <c r="AO848" s="186">
        <f t="shared" si="16342"/>
        <v>0</v>
      </c>
      <c r="AP848" s="184">
        <f t="shared" si="16342"/>
        <v>0</v>
      </c>
      <c r="AQ848" s="182">
        <f t="shared" si="16342"/>
        <v>0</v>
      </c>
      <c r="AR848" s="187">
        <f t="shared" si="16342"/>
        <v>0</v>
      </c>
      <c r="AS848" s="188">
        <f t="shared" si="16342"/>
        <v>0</v>
      </c>
      <c r="AT848" s="182">
        <f t="shared" si="16342"/>
        <v>0</v>
      </c>
      <c r="AU848" s="186">
        <f t="shared" si="16342"/>
        <v>0</v>
      </c>
      <c r="AV848" s="184">
        <f t="shared" si="16342"/>
        <v>0</v>
      </c>
      <c r="AW848" s="185">
        <f t="shared" si="16343"/>
        <v>0</v>
      </c>
      <c r="AX848" s="182">
        <f t="shared" si="16343"/>
        <v>0</v>
      </c>
      <c r="AY848" s="186">
        <f t="shared" si="16343"/>
        <v>0</v>
      </c>
      <c r="AZ848" s="184">
        <f t="shared" si="16343"/>
        <v>0</v>
      </c>
      <c r="BA848" s="185">
        <f t="shared" si="16343"/>
        <v>0</v>
      </c>
      <c r="BB848" s="182">
        <f t="shared" si="16343"/>
        <v>0</v>
      </c>
      <c r="BC848" s="186">
        <f t="shared" si="16343"/>
        <v>0</v>
      </c>
      <c r="BD848" s="184">
        <f t="shared" si="16343"/>
        <v>0</v>
      </c>
      <c r="BE848" s="182">
        <f t="shared" si="16343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5.0301377726750862E-2</v>
      </c>
      <c r="BK848" s="129">
        <f t="shared" ref="BK848" si="16400">C848/C870</f>
        <v>9.5222619434514131E-3</v>
      </c>
      <c r="BL848" s="130">
        <f t="shared" ref="BL848" si="16401">D848/D870</f>
        <v>6.1862967157417896E-2</v>
      </c>
      <c r="BM848" s="131">
        <f t="shared" ref="BM848" si="16402">E848/E870</f>
        <v>1.5706422018348622E-2</v>
      </c>
      <c r="BN848" s="128">
        <f t="shared" ref="BN848" si="16403">F848/F870</f>
        <v>8.2971469585501528E-2</v>
      </c>
      <c r="BO848" s="129">
        <f t="shared" ref="BO848" si="16404">G848/G870</f>
        <v>1.9763920167740933E-2</v>
      </c>
      <c r="BP848" s="130">
        <f t="shared" ref="BP848" si="16405">H848/H870</f>
        <v>4.5695624985524701E-2</v>
      </c>
      <c r="BQ848" s="131">
        <f t="shared" ref="BQ848" si="16406">I848/I870</f>
        <v>1.7860325129200244E-2</v>
      </c>
      <c r="BR848" s="128">
        <f t="shared" ref="BR848" si="16407">J848/J870</f>
        <v>1.2334258402713537E-2</v>
      </c>
      <c r="BS848" s="129">
        <f t="shared" ref="BS848" si="16408">K848/K870</f>
        <v>4.1678810842320023E-2</v>
      </c>
      <c r="BT848" s="130">
        <f t="shared" ref="BT848" si="16409">L848/L870</f>
        <v>2.4699678864528406E-2</v>
      </c>
      <c r="BU848" s="128">
        <f t="shared" ref="BU848" si="16410">M848/M870</f>
        <v>4.0092992903173176E-2</v>
      </c>
      <c r="BV848" s="132">
        <f t="shared" ref="BV848" si="16411">N848/N870</f>
        <v>3.7527213157157333E-2</v>
      </c>
      <c r="BW848" s="133">
        <f t="shared" ref="BW848" si="16412">O848/O870</f>
        <v>4.548610333475174E-2</v>
      </c>
      <c r="BX848" s="128">
        <f t="shared" ref="BX848" si="16413">P848/P870</f>
        <v>3.4427068972308662E-2</v>
      </c>
      <c r="BY848" s="129">
        <f t="shared" ref="BY848" si="16414">Q848/Q870</f>
        <v>3.8796213761195297E-2</v>
      </c>
      <c r="BZ848" s="130">
        <f t="shared" ref="BZ848" si="16415">R848/R870</f>
        <v>3.5054903183345455E-2</v>
      </c>
      <c r="CA848" s="131">
        <f t="shared" ref="CA848" si="16416">S848/S870</f>
        <v>3.2042917210381328E-2</v>
      </c>
      <c r="CB848" s="128">
        <f t="shared" ref="CB848" si="16417">T848/T870</f>
        <v>1.881848499285374E-2</v>
      </c>
      <c r="CC848" s="129">
        <f t="shared" ref="CC848" si="16418">U848/U870</f>
        <v>4.9905719673161535E-2</v>
      </c>
      <c r="CD848" s="130">
        <f t="shared" ref="CD848" si="16419">V848/V870</f>
        <v>2.3735703458729503E-2</v>
      </c>
      <c r="CE848" s="131">
        <f t="shared" ref="CE848" si="16420">W848/W870</f>
        <v>3.8712399000551644E-2</v>
      </c>
      <c r="CF848" s="128">
        <f t="shared" ref="CF848" si="16421">X848/X870</f>
        <v>3.6251032204789431E-2</v>
      </c>
      <c r="CG848" s="129">
        <f t="shared" ref="CG848" si="16422">Y848/Y870</f>
        <v>4.8449891852919973E-2</v>
      </c>
      <c r="CH848" s="130">
        <f t="shared" ref="CH848" si="16423">Z848/Z870</f>
        <v>4.0676638012491072E-2</v>
      </c>
      <c r="CI848" s="128">
        <f t="shared" ref="CI848" si="16424">AA848/AA870</f>
        <v>2.6788998324410479E-2</v>
      </c>
      <c r="CJ848" s="134">
        <f t="shared" ref="CJ848" si="16425">AB848/AB870</f>
        <v>4.1037567594561043E-2</v>
      </c>
      <c r="CK848" s="135">
        <f t="shared" ref="CK848" si="16426">AC848/AC870</f>
        <v>3.0305371912652757E-2</v>
      </c>
    </row>
    <row r="849" spans="1:89" ht="14.25" thickTop="1" thickBot="1" x14ac:dyDescent="0.25">
      <c r="A849" s="136" t="s">
        <v>19</v>
      </c>
      <c r="B849" s="175">
        <v>2674</v>
      </c>
      <c r="C849" s="176">
        <v>1251</v>
      </c>
      <c r="D849" s="177">
        <v>1272</v>
      </c>
      <c r="E849" s="178">
        <v>700</v>
      </c>
      <c r="F849" s="175">
        <v>2715</v>
      </c>
      <c r="G849" s="179">
        <v>1301</v>
      </c>
      <c r="H849" s="177">
        <v>3145</v>
      </c>
      <c r="I849" s="178">
        <v>1998</v>
      </c>
      <c r="J849" s="175">
        <v>195</v>
      </c>
      <c r="K849" s="179">
        <v>675</v>
      </c>
      <c r="L849" s="177">
        <v>1174</v>
      </c>
      <c r="M849" s="175">
        <v>2073</v>
      </c>
      <c r="N849" s="180">
        <v>3047</v>
      </c>
      <c r="O849" s="181">
        <v>3489</v>
      </c>
      <c r="P849" s="175">
        <v>1928</v>
      </c>
      <c r="Q849" s="179">
        <v>1835</v>
      </c>
      <c r="R849" s="177">
        <v>2082</v>
      </c>
      <c r="S849" s="178">
        <v>1706</v>
      </c>
      <c r="T849" s="175">
        <v>300</v>
      </c>
      <c r="U849" s="179">
        <v>945</v>
      </c>
      <c r="V849" s="177">
        <v>1284</v>
      </c>
      <c r="W849" s="178">
        <v>2516</v>
      </c>
      <c r="X849" s="175">
        <v>1720</v>
      </c>
      <c r="Y849" s="179">
        <v>1182</v>
      </c>
      <c r="Z849" s="177">
        <v>3011</v>
      </c>
      <c r="AA849" s="175">
        <v>2125</v>
      </c>
      <c r="AB849" s="156">
        <f t="shared" si="16371"/>
        <v>24547</v>
      </c>
      <c r="AC849" s="157">
        <f t="shared" si="16372"/>
        <v>21796</v>
      </c>
      <c r="AE849" s="229" t="s">
        <v>13</v>
      </c>
      <c r="AF849" s="20">
        <f t="shared" ref="AF849:BG849" si="16427">SUM(AF846:AF848)</f>
        <v>5283</v>
      </c>
      <c r="AG849" s="21">
        <f t="shared" si="16427"/>
        <v>2327</v>
      </c>
      <c r="AH849" s="20">
        <f t="shared" si="16427"/>
        <v>2300</v>
      </c>
      <c r="AI849" s="21">
        <f t="shared" si="16427"/>
        <v>1929</v>
      </c>
      <c r="AJ849" s="20">
        <f t="shared" si="16427"/>
        <v>5574</v>
      </c>
      <c r="AK849" s="21">
        <f t="shared" si="16427"/>
        <v>2711</v>
      </c>
      <c r="AL849" s="20">
        <f t="shared" si="16427"/>
        <v>7210</v>
      </c>
      <c r="AM849" s="21">
        <f t="shared" si="16427"/>
        <v>5003</v>
      </c>
      <c r="AN849" s="20">
        <f t="shared" si="16427"/>
        <v>488</v>
      </c>
      <c r="AO849" s="21">
        <f t="shared" si="16427"/>
        <v>1936</v>
      </c>
      <c r="AP849" s="20">
        <f t="shared" si="16427"/>
        <v>2231</v>
      </c>
      <c r="AQ849" s="21">
        <f t="shared" si="16427"/>
        <v>6368</v>
      </c>
      <c r="AR849" s="20">
        <f t="shared" si="16427"/>
        <v>5529</v>
      </c>
      <c r="AS849" s="21">
        <f t="shared" si="16427"/>
        <v>8400</v>
      </c>
      <c r="AT849" s="20">
        <f t="shared" si="16427"/>
        <v>4021</v>
      </c>
      <c r="AU849" s="21">
        <f t="shared" si="16427"/>
        <v>3893</v>
      </c>
      <c r="AV849" s="20">
        <f t="shared" si="16427"/>
        <v>4938</v>
      </c>
      <c r="AW849" s="21">
        <f t="shared" si="16427"/>
        <v>3471</v>
      </c>
      <c r="AX849" s="20">
        <f t="shared" si="16427"/>
        <v>681</v>
      </c>
      <c r="AY849" s="21">
        <f t="shared" si="16427"/>
        <v>2539</v>
      </c>
      <c r="AZ849" s="20">
        <f t="shared" si="16427"/>
        <v>2047</v>
      </c>
      <c r="BA849" s="21">
        <f t="shared" si="16427"/>
        <v>5596</v>
      </c>
      <c r="BB849" s="20">
        <f t="shared" si="16427"/>
        <v>3381</v>
      </c>
      <c r="BC849" s="21">
        <f t="shared" si="16427"/>
        <v>3575</v>
      </c>
      <c r="BD849" s="20">
        <f t="shared" si="16427"/>
        <v>7131</v>
      </c>
      <c r="BE849" s="21">
        <f t="shared" si="16427"/>
        <v>5366</v>
      </c>
      <c r="BF849" s="160">
        <f t="shared" si="16427"/>
        <v>50814</v>
      </c>
      <c r="BG849" s="161">
        <f t="shared" si="16427"/>
        <v>53114</v>
      </c>
      <c r="BI849" s="136" t="s">
        <v>19</v>
      </c>
      <c r="BJ849" s="128">
        <f>B849/B870</f>
        <v>9.5938576349024113E-2</v>
      </c>
      <c r="BK849" s="129">
        <f t="shared" ref="BK849" si="16428">C849/C870</f>
        <v>4.0656483587910304E-2</v>
      </c>
      <c r="BL849" s="130">
        <f t="shared" ref="BL849" si="16429">D849/D870</f>
        <v>9.0033975084937712E-2</v>
      </c>
      <c r="BM849" s="131">
        <f t="shared" ref="BM849" si="16430">E849/E870</f>
        <v>5.1376146788990829E-2</v>
      </c>
      <c r="BN849" s="128">
        <f t="shared" ref="BN849" si="16431">F849/F870</f>
        <v>9.7434057060828999E-2</v>
      </c>
      <c r="BO849" s="129">
        <f t="shared" ref="BO849" si="16432">G849/G870</f>
        <v>5.0516424633066707E-2</v>
      </c>
      <c r="BP849" s="130">
        <f t="shared" ref="BP849" si="16433">H849/H870</f>
        <v>7.2839706325126805E-2</v>
      </c>
      <c r="BQ849" s="131">
        <f t="shared" ref="BQ849" si="16434">I849/I870</f>
        <v>3.9562006217452428E-2</v>
      </c>
      <c r="BR849" s="128">
        <f t="shared" ref="BR849" si="16435">J849/J870</f>
        <v>3.0064754856614247E-2</v>
      </c>
      <c r="BS849" s="129">
        <f t="shared" ref="BS849" si="16436">K849/K870</f>
        <v>9.8367822792188864E-2</v>
      </c>
      <c r="BT849" s="130">
        <f t="shared" ref="BT849" si="16437">L849/L870</f>
        <v>4.6544820203782263E-2</v>
      </c>
      <c r="BU849" s="128">
        <f t="shared" ref="BU849" si="16438">M849/M870</f>
        <v>8.4550126437719225E-2</v>
      </c>
      <c r="BV849" s="132">
        <f t="shared" ref="BV849" si="16439">N849/N870</f>
        <v>6.5678011769016872E-2</v>
      </c>
      <c r="BW849" s="133">
        <f t="shared" ref="BW849" si="16440">O849/O870</f>
        <v>7.8139347383037336E-2</v>
      </c>
      <c r="BX849" s="128">
        <f t="shared" ref="BX849" si="16441">P849/P870</f>
        <v>7.5944380982392562E-2</v>
      </c>
      <c r="BY849" s="129">
        <f t="shared" ref="BY849" si="16442">Q849/Q870</f>
        <v>7.7889553885988366E-2</v>
      </c>
      <c r="BZ849" s="130">
        <f t="shared" ref="BZ849" si="16443">R849/R870</f>
        <v>7.2118881845578298E-2</v>
      </c>
      <c r="CA849" s="131">
        <f t="shared" ref="CA849" si="16444">S849/S870</f>
        <v>6.1838480498767577E-2</v>
      </c>
      <c r="CB849" s="128">
        <f t="shared" ref="CB849" si="16445">T849/T870</f>
        <v>3.5731300619342543E-2</v>
      </c>
      <c r="CC849" s="129">
        <f t="shared" ref="CC849" si="16446">U849/U870</f>
        <v>0.11879321181646763</v>
      </c>
      <c r="CD849" s="130">
        <f t="shared" ref="CD849" si="16447">V849/V870</f>
        <v>4.423315419594874E-2</v>
      </c>
      <c r="CE849" s="131">
        <f t="shared" ref="CE849" si="16448">W849/W870</f>
        <v>8.1643248856150832E-2</v>
      </c>
      <c r="CF849" s="128">
        <f t="shared" ref="CF849" si="16449">X849/X870</f>
        <v>7.1015689512799338E-2</v>
      </c>
      <c r="CG849" s="129">
        <f t="shared" ref="CG849" si="16450">Y849/Y870</f>
        <v>8.5219899062725313E-2</v>
      </c>
      <c r="CH849" s="130">
        <f t="shared" ref="CH849" si="16451">Z849/Z870</f>
        <v>6.9392270286464941E-2</v>
      </c>
      <c r="CI849" s="128">
        <f t="shared" ref="CI849" si="16452">AA849/AA870</f>
        <v>4.3422289427438802E-2</v>
      </c>
      <c r="CJ849" s="134">
        <f t="shared" ref="CJ849" si="16453">AB849/AB870</f>
        <v>7.004722701784924E-2</v>
      </c>
      <c r="CK849" s="135">
        <f t="shared" ref="CK849" si="16454">AC849/AC870</f>
        <v>6.2379439626799461E-2</v>
      </c>
    </row>
    <row r="850" spans="1:89" ht="13.5" thickTop="1" x14ac:dyDescent="0.2">
      <c r="A850" s="145" t="s">
        <v>20</v>
      </c>
      <c r="B850" s="182">
        <v>3052</v>
      </c>
      <c r="C850" s="183">
        <v>1169</v>
      </c>
      <c r="D850" s="184">
        <v>1344</v>
      </c>
      <c r="E850" s="185">
        <v>1069</v>
      </c>
      <c r="F850" s="182">
        <v>3018</v>
      </c>
      <c r="G850" s="186">
        <v>1586</v>
      </c>
      <c r="H850" s="184">
        <v>4055</v>
      </c>
      <c r="I850" s="185">
        <v>2636</v>
      </c>
      <c r="J850" s="182">
        <v>272</v>
      </c>
      <c r="K850" s="186">
        <v>1051</v>
      </c>
      <c r="L850" s="184">
        <v>1257</v>
      </c>
      <c r="M850" s="182">
        <v>3281</v>
      </c>
      <c r="N850" s="187">
        <v>3115</v>
      </c>
      <c r="O850" s="188">
        <v>4336</v>
      </c>
      <c r="P850" s="182">
        <v>2180</v>
      </c>
      <c r="Q850" s="186">
        <v>2087</v>
      </c>
      <c r="R850" s="184">
        <v>2626</v>
      </c>
      <c r="S850" s="185">
        <v>1901</v>
      </c>
      <c r="T850" s="182">
        <v>408</v>
      </c>
      <c r="U850" s="186">
        <v>1451</v>
      </c>
      <c r="V850" s="184">
        <v>1176</v>
      </c>
      <c r="W850" s="185">
        <v>3079</v>
      </c>
      <c r="X850" s="182">
        <v>1975</v>
      </c>
      <c r="Y850" s="186">
        <v>1949</v>
      </c>
      <c r="Z850" s="184">
        <v>3860</v>
      </c>
      <c r="AA850" s="182">
        <v>2793</v>
      </c>
      <c r="AB850" s="156">
        <f t="shared" si="16371"/>
        <v>28338</v>
      </c>
      <c r="AC850" s="157">
        <f t="shared" si="16372"/>
        <v>28388</v>
      </c>
      <c r="BI850" s="145" t="s">
        <v>20</v>
      </c>
      <c r="BJ850" s="128">
        <f>B850/B870</f>
        <v>0.10950057405281285</v>
      </c>
      <c r="BK850" s="129">
        <f t="shared" ref="BK850" si="16455">C850/C870</f>
        <v>3.7991550211244722E-2</v>
      </c>
      <c r="BL850" s="130">
        <f t="shared" ref="BL850" si="16456">D850/D870</f>
        <v>9.5130237825594557E-2</v>
      </c>
      <c r="BM850" s="131">
        <f t="shared" ref="BM850" si="16457">E850/E870</f>
        <v>7.8458715596330275E-2</v>
      </c>
      <c r="BN850" s="128">
        <f t="shared" ref="BN850" si="16458">F850/F870</f>
        <v>0.10830791315270052</v>
      </c>
      <c r="BO850" s="129">
        <f t="shared" ref="BO850" si="16459">G850/G870</f>
        <v>6.1582666770210452E-2</v>
      </c>
      <c r="BP850" s="130">
        <f t="shared" ref="BP850" si="16460">H850/H870</f>
        <v>9.3915742177548237E-2</v>
      </c>
      <c r="BQ850" s="131">
        <f t="shared" ref="BQ850" si="16461">I850/I870</f>
        <v>5.2194919113716015E-2</v>
      </c>
      <c r="BR850" s="128">
        <f t="shared" ref="BR850" si="16462">J850/J870</f>
        <v>4.1936478569226027E-2</v>
      </c>
      <c r="BS850" s="129">
        <f t="shared" ref="BS850" si="16463">K850/K870</f>
        <v>0.15316234334013407</v>
      </c>
      <c r="BT850" s="130">
        <f t="shared" ref="BT850" si="16464">L850/L870</f>
        <v>4.9835467628751538E-2</v>
      </c>
      <c r="BU850" s="128">
        <f t="shared" ref="BU850" si="16465">M850/M870</f>
        <v>0.1338200505750877</v>
      </c>
      <c r="BV850" s="132">
        <f t="shared" ref="BV850" si="16466">N850/N870</f>
        <v>6.7143750134718599E-2</v>
      </c>
      <c r="BW850" s="133">
        <f t="shared" ref="BW850" si="16467">O850/O870</f>
        <v>9.710868737542272E-2</v>
      </c>
      <c r="BX850" s="128">
        <f t="shared" ref="BX850" si="16468">P850/P870</f>
        <v>8.5870721235277891E-2</v>
      </c>
      <c r="BY850" s="129">
        <f t="shared" ref="BY850" si="16469">Q850/Q870</f>
        <v>8.8586102975508299E-2</v>
      </c>
      <c r="BZ850" s="130">
        <f t="shared" ref="BZ850" si="16470">R850/R870</f>
        <v>9.0962624268246209E-2</v>
      </c>
      <c r="CA850" s="131">
        <f t="shared" ref="CA850" si="16471">S850/S870</f>
        <v>6.8906771059881106E-2</v>
      </c>
      <c r="CB850" s="128">
        <f t="shared" ref="CB850" si="16472">T850/T870</f>
        <v>4.8594568842305862E-2</v>
      </c>
      <c r="CC850" s="129">
        <f t="shared" ref="CC850" si="16473">U850/U870</f>
        <v>0.1824010056568196</v>
      </c>
      <c r="CD850" s="130">
        <f t="shared" ref="CD850" si="16474">V850/V870</f>
        <v>4.051260851591567E-2</v>
      </c>
      <c r="CE850" s="131">
        <f t="shared" ref="CE850" si="16475">W850/W870</f>
        <v>9.9912386020702862E-2</v>
      </c>
      <c r="CF850" s="128">
        <f t="shared" ref="CF850" si="16476">X850/X870</f>
        <v>8.1544178364987618E-2</v>
      </c>
      <c r="CG850" s="129">
        <f t="shared" ref="CG850" si="16477">Y850/Y870</f>
        <v>0.14051910598413841</v>
      </c>
      <c r="CH850" s="130">
        <f t="shared" ref="CH850" si="16478">Z850/Z870</f>
        <v>8.8958539789357235E-2</v>
      </c>
      <c r="CI850" s="128">
        <f t="shared" ref="CI850" si="16479">AA850/AA870</f>
        <v>5.7072213821570149E-2</v>
      </c>
      <c r="CJ850" s="134">
        <f t="shared" ref="CJ850" si="16480">AB850/AB870</f>
        <v>8.086521038138314E-2</v>
      </c>
      <c r="CK850" s="135">
        <f t="shared" ref="CK850" si="16481">AC850/AC870</f>
        <v>8.1245528176068227E-2</v>
      </c>
    </row>
    <row r="851" spans="1:89" ht="13.5" thickBot="1" x14ac:dyDescent="0.25">
      <c r="A851" s="136" t="s">
        <v>21</v>
      </c>
      <c r="B851" s="175">
        <v>2231</v>
      </c>
      <c r="C851" s="176">
        <v>1158</v>
      </c>
      <c r="D851" s="177">
        <v>956</v>
      </c>
      <c r="E851" s="178">
        <v>860</v>
      </c>
      <c r="F851" s="175">
        <v>2556</v>
      </c>
      <c r="G851" s="179">
        <v>1125</v>
      </c>
      <c r="H851" s="177">
        <v>3155</v>
      </c>
      <c r="I851" s="178">
        <v>2367</v>
      </c>
      <c r="J851" s="175">
        <v>216</v>
      </c>
      <c r="K851" s="179">
        <v>885</v>
      </c>
      <c r="L851" s="177">
        <v>974</v>
      </c>
      <c r="M851" s="175">
        <v>3087</v>
      </c>
      <c r="N851" s="180">
        <v>2414</v>
      </c>
      <c r="O851" s="181">
        <v>4064</v>
      </c>
      <c r="P851" s="175">
        <v>1841</v>
      </c>
      <c r="Q851" s="179">
        <v>1806</v>
      </c>
      <c r="R851" s="177">
        <v>2312</v>
      </c>
      <c r="S851" s="178">
        <v>1570</v>
      </c>
      <c r="T851" s="175">
        <v>273</v>
      </c>
      <c r="U851" s="179">
        <v>1088</v>
      </c>
      <c r="V851" s="177">
        <v>871</v>
      </c>
      <c r="W851" s="178">
        <v>2517</v>
      </c>
      <c r="X851" s="175">
        <v>1406</v>
      </c>
      <c r="Y851" s="179">
        <v>1626</v>
      </c>
      <c r="Z851" s="177">
        <v>3271</v>
      </c>
      <c r="AA851" s="175">
        <v>2573</v>
      </c>
      <c r="AB851" s="156">
        <f t="shared" si="16371"/>
        <v>22476</v>
      </c>
      <c r="AC851" s="157">
        <f t="shared" si="16372"/>
        <v>24726</v>
      </c>
      <c r="AE851" s="232" t="s">
        <v>85</v>
      </c>
      <c r="BI851" s="136" t="s">
        <v>21</v>
      </c>
      <c r="BJ851" s="128">
        <f>B851/B870</f>
        <v>8.0044489092996551E-2</v>
      </c>
      <c r="BK851" s="129">
        <f t="shared" ref="BK851" si="16482">C851/C870</f>
        <v>3.763405914852129E-2</v>
      </c>
      <c r="BL851" s="130">
        <f t="shared" ref="BL851" si="16483">D851/D870</f>
        <v>6.7667044167610421E-2</v>
      </c>
      <c r="BM851" s="131">
        <f t="shared" ref="BM851" si="16484">E851/E870</f>
        <v>6.3119266055045878E-2</v>
      </c>
      <c r="BN851" s="128">
        <f t="shared" ref="BN851" si="16485">F851/F870</f>
        <v>9.172797416113404E-2</v>
      </c>
      <c r="BO851" s="129">
        <f t="shared" ref="BO851" si="16486">G851/G870</f>
        <v>4.3682534751883204E-2</v>
      </c>
      <c r="BP851" s="130">
        <f t="shared" ref="BP851" si="16487">H851/H870</f>
        <v>7.3071311114713849E-2</v>
      </c>
      <c r="BQ851" s="131">
        <f t="shared" ref="BQ851" si="16488">I851/I870</f>
        <v>4.6868502861216167E-2</v>
      </c>
      <c r="BR851" s="128">
        <f t="shared" ref="BR851" si="16489">J851/J870</f>
        <v>3.330249768732655E-2</v>
      </c>
      <c r="BS851" s="129">
        <f t="shared" ref="BS851" si="16490">K851/K870</f>
        <v>0.12897114543864763</v>
      </c>
      <c r="BT851" s="130">
        <f t="shared" ref="BT851" si="16491">L851/L870</f>
        <v>3.8615549300241844E-2</v>
      </c>
      <c r="BU851" s="128">
        <f t="shared" ref="BU851" si="16492">M851/M870</f>
        <v>0.1259074965331593</v>
      </c>
      <c r="BV851" s="132">
        <f t="shared" ref="BV851" si="16493">N851/N870</f>
        <v>5.2033711982411142E-2</v>
      </c>
      <c r="BW851" s="133">
        <f t="shared" ref="BW851" si="16494">O851/O870</f>
        <v>9.10169984994737E-2</v>
      </c>
      <c r="BX851" s="128">
        <f t="shared" ref="BX851" si="16495">P851/P870</f>
        <v>7.2517430180801201E-2</v>
      </c>
      <c r="BY851" s="129">
        <f t="shared" ref="BY851" si="16496">Q851/Q870</f>
        <v>7.6658601808226159E-2</v>
      </c>
      <c r="BZ851" s="130">
        <f t="shared" ref="BZ851" si="16497">R851/R870</f>
        <v>8.0085905296338633E-2</v>
      </c>
      <c r="CA851" s="131">
        <f t="shared" ref="CA851" si="16498">S851/S870</f>
        <v>5.6908800927939686E-2</v>
      </c>
      <c r="CB851" s="128">
        <f t="shared" ref="CB851" si="16499">T851/T870</f>
        <v>3.2515483563601712E-2</v>
      </c>
      <c r="CC851" s="129">
        <f t="shared" ref="CC851" si="16500">U851/U870</f>
        <v>0.13676932746700188</v>
      </c>
      <c r="CD851" s="130">
        <f t="shared" ref="CD851" si="16501">V851/V870</f>
        <v>3.0005511919525975E-2</v>
      </c>
      <c r="CE851" s="131">
        <f t="shared" ref="CE851" si="16502">W851/W870</f>
        <v>8.1675698478112735E-2</v>
      </c>
      <c r="CF851" s="128">
        <f t="shared" ref="CF851" si="16503">X851/X870</f>
        <v>5.8051197357555741E-2</v>
      </c>
      <c r="CG851" s="129">
        <f t="shared" ref="CG851" si="16504">Y851/Y870</f>
        <v>0.11723143475126171</v>
      </c>
      <c r="CH851" s="130">
        <f t="shared" ref="CH851" si="16505">Z851/Z870</f>
        <v>7.5384296282639263E-2</v>
      </c>
      <c r="CI851" s="128">
        <f t="shared" ref="CI851" si="16506">AA851/AA870</f>
        <v>5.2576729739670605E-2</v>
      </c>
      <c r="CJ851" s="134">
        <f t="shared" ref="CJ851" si="16507">AB851/AB870</f>
        <v>6.4137429195143175E-2</v>
      </c>
      <c r="CK851" s="135">
        <f t="shared" ref="CK851" si="16508">AC851/AC870</f>
        <v>7.0765003863655876E-2</v>
      </c>
    </row>
    <row r="852" spans="1:89" ht="14.25" thickTop="1" thickBot="1" x14ac:dyDescent="0.25">
      <c r="A852" s="145" t="s">
        <v>22</v>
      </c>
      <c r="B852" s="182">
        <v>1770</v>
      </c>
      <c r="C852" s="183">
        <v>1112</v>
      </c>
      <c r="D852" s="184">
        <v>724</v>
      </c>
      <c r="E852" s="185">
        <v>701</v>
      </c>
      <c r="F852" s="182">
        <v>1853</v>
      </c>
      <c r="G852" s="186">
        <v>822</v>
      </c>
      <c r="H852" s="184">
        <v>2669</v>
      </c>
      <c r="I852" s="185">
        <v>1945</v>
      </c>
      <c r="J852" s="182">
        <v>261</v>
      </c>
      <c r="K852" s="186">
        <v>746</v>
      </c>
      <c r="L852" s="184">
        <v>778</v>
      </c>
      <c r="M852" s="182">
        <v>1968</v>
      </c>
      <c r="N852" s="187">
        <v>1978</v>
      </c>
      <c r="O852" s="188">
        <v>3005</v>
      </c>
      <c r="P852" s="182">
        <v>1265</v>
      </c>
      <c r="Q852" s="186">
        <v>1198</v>
      </c>
      <c r="R852" s="184">
        <v>1816</v>
      </c>
      <c r="S852" s="185">
        <v>1302</v>
      </c>
      <c r="T852" s="182">
        <v>271</v>
      </c>
      <c r="U852" s="186">
        <v>528</v>
      </c>
      <c r="V852" s="184">
        <v>772</v>
      </c>
      <c r="W852" s="185">
        <v>2269</v>
      </c>
      <c r="X852" s="182">
        <v>1150</v>
      </c>
      <c r="Y852" s="186">
        <v>821</v>
      </c>
      <c r="Z852" s="184">
        <v>2510</v>
      </c>
      <c r="AA852" s="182">
        <v>2184</v>
      </c>
      <c r="AB852" s="156">
        <f t="shared" si="16371"/>
        <v>17817</v>
      </c>
      <c r="AC852" s="157">
        <f t="shared" si="16372"/>
        <v>18601</v>
      </c>
      <c r="AE852" s="299" t="s">
        <v>0</v>
      </c>
      <c r="AF852" s="301" t="s">
        <v>1</v>
      </c>
      <c r="AG852" s="302"/>
      <c r="AH852" s="301" t="s">
        <v>2</v>
      </c>
      <c r="AI852" s="302"/>
      <c r="AJ852" s="301" t="s">
        <v>3</v>
      </c>
      <c r="AK852" s="302"/>
      <c r="AL852" s="301" t="s">
        <v>4</v>
      </c>
      <c r="AM852" s="302"/>
      <c r="AN852" s="301" t="s">
        <v>5</v>
      </c>
      <c r="AO852" s="302"/>
      <c r="AP852" s="301" t="s">
        <v>6</v>
      </c>
      <c r="AQ852" s="302"/>
      <c r="AR852" s="301" t="s">
        <v>7</v>
      </c>
      <c r="AS852" s="302"/>
      <c r="AT852" s="301" t="s">
        <v>8</v>
      </c>
      <c r="AU852" s="302"/>
      <c r="AV852" s="301" t="s">
        <v>9</v>
      </c>
      <c r="AW852" s="302"/>
      <c r="AX852" s="301" t="s">
        <v>10</v>
      </c>
      <c r="AY852" s="302"/>
      <c r="AZ852" s="301" t="s">
        <v>11</v>
      </c>
      <c r="BA852" s="302"/>
      <c r="BB852" s="301" t="s">
        <v>12</v>
      </c>
      <c r="BC852" s="302"/>
      <c r="BD852" s="304" t="s">
        <v>40</v>
      </c>
      <c r="BE852" s="305"/>
      <c r="BF852" s="306" t="s">
        <v>41</v>
      </c>
      <c r="BG852" s="307"/>
      <c r="BI852" s="145" t="s">
        <v>22</v>
      </c>
      <c r="BJ852" s="128">
        <f>B852/B870</f>
        <v>6.3504592422502865E-2</v>
      </c>
      <c r="BK852" s="129">
        <f t="shared" ref="BK852" si="16509">C852/C870</f>
        <v>3.6139096522586935E-2</v>
      </c>
      <c r="BL852" s="130">
        <f t="shared" ref="BL852" si="16510">D852/D870</f>
        <v>5.1245753114382786E-2</v>
      </c>
      <c r="BM852" s="131">
        <f t="shared" ref="BM852" si="16511">E852/E870</f>
        <v>5.1449541284403669E-2</v>
      </c>
      <c r="BN852" s="128">
        <f t="shared" ref="BN852" si="16512">F852/F870</f>
        <v>6.649919253543872E-2</v>
      </c>
      <c r="BO852" s="129">
        <f t="shared" ref="BO852" si="16513">G852/G870</f>
        <v>3.1917372058709328E-2</v>
      </c>
      <c r="BP852" s="130">
        <f t="shared" ref="BP852" si="16514">H852/H870</f>
        <v>6.1815318340783285E-2</v>
      </c>
      <c r="BQ852" s="131">
        <f t="shared" ref="BQ852" si="16515">I852/I870</f>
        <v>3.8512563610082567E-2</v>
      </c>
      <c r="BR852" s="128">
        <f t="shared" ref="BR852" si="16516">J852/J870</f>
        <v>4.0240518038852917E-2</v>
      </c>
      <c r="BS852" s="129">
        <f t="shared" ref="BS852" si="16517">K852/K870</f>
        <v>0.10871466044884873</v>
      </c>
      <c r="BT852" s="130">
        <f t="shared" ref="BT852" si="16518">L852/L870</f>
        <v>3.0844863814772232E-2</v>
      </c>
      <c r="BU852" s="128">
        <f t="shared" ref="BU852" si="16519">M852/M870</f>
        <v>8.0267558528428096E-2</v>
      </c>
      <c r="BV852" s="132">
        <f t="shared" ref="BV852" si="16520">N852/N870</f>
        <v>4.2635742461147152E-2</v>
      </c>
      <c r="BW852" s="133">
        <f t="shared" ref="BW852" si="16521">O852/O870</f>
        <v>6.7299724530245686E-2</v>
      </c>
      <c r="BX852" s="128">
        <f t="shared" ref="BX852" si="16522">P852/P870</f>
        <v>4.9828652459920429E-2</v>
      </c>
      <c r="BY852" s="129">
        <f t="shared" ref="BY852" si="16523">Q852/Q870</f>
        <v>5.085105479859077E-2</v>
      </c>
      <c r="BZ852" s="130">
        <f t="shared" ref="BZ852" si="16524">R852/R870</f>
        <v>6.2904846028612002E-2</v>
      </c>
      <c r="CA852" s="131">
        <f t="shared" ref="CA852" si="16525">S852/S870</f>
        <v>4.7194432361896479E-2</v>
      </c>
      <c r="CB852" s="128">
        <f t="shared" ref="CB852" si="16526">T852/T870</f>
        <v>3.2277274892806102E-2</v>
      </c>
      <c r="CC852" s="129">
        <f t="shared" ref="CC852" si="16527">U852/U870</f>
        <v>6.6373350094280331E-2</v>
      </c>
      <c r="CD852" s="130">
        <f t="shared" ref="CD852" si="16528">V852/V870</f>
        <v>2.6595011712828992E-2</v>
      </c>
      <c r="CE852" s="131">
        <f t="shared" ref="CE852" si="16529">W852/W870</f>
        <v>7.3628192231560502E-2</v>
      </c>
      <c r="CF852" s="128">
        <f t="shared" ref="CF852" si="16530">X852/X870</f>
        <v>4.7481420313790254E-2</v>
      </c>
      <c r="CG852" s="129">
        <f t="shared" ref="CG852" si="16531">Y852/Y870</f>
        <v>5.9192501802451336E-2</v>
      </c>
      <c r="CH852" s="130">
        <f t="shared" ref="CH852" si="16532">Z852/Z870</f>
        <v>5.7846097116913645E-2</v>
      </c>
      <c r="CI852" s="128">
        <f t="shared" ref="CI852" si="16533">AA852/AA870</f>
        <v>4.4627896522130041E-2</v>
      </c>
      <c r="CJ852" s="134">
        <f t="shared" ref="CJ852" si="16534">AB852/AB870</f>
        <v>5.0842524291238034E-2</v>
      </c>
      <c r="CK852" s="135">
        <f t="shared" ref="CK852" si="16535">AC852/AC870</f>
        <v>5.3235454051114739E-2</v>
      </c>
    </row>
    <row r="853" spans="1:89" ht="15" thickTop="1" thickBot="1" x14ac:dyDescent="0.3">
      <c r="A853" s="136" t="s">
        <v>23</v>
      </c>
      <c r="B853" s="175">
        <v>1261</v>
      </c>
      <c r="C853" s="176">
        <v>1097</v>
      </c>
      <c r="D853" s="177">
        <v>636</v>
      </c>
      <c r="E853" s="178">
        <v>496</v>
      </c>
      <c r="F853" s="175">
        <v>1491</v>
      </c>
      <c r="G853" s="179">
        <v>687</v>
      </c>
      <c r="H853" s="177">
        <v>2243</v>
      </c>
      <c r="I853" s="178">
        <v>1687</v>
      </c>
      <c r="J853" s="175">
        <v>263</v>
      </c>
      <c r="K853" s="179">
        <v>478</v>
      </c>
      <c r="L853" s="177">
        <v>672</v>
      </c>
      <c r="M853" s="175">
        <v>1354</v>
      </c>
      <c r="N853" s="180">
        <v>1731</v>
      </c>
      <c r="O853" s="181">
        <v>2308</v>
      </c>
      <c r="P853" s="175">
        <v>1109</v>
      </c>
      <c r="Q853" s="179">
        <v>868</v>
      </c>
      <c r="R853" s="177">
        <v>1327</v>
      </c>
      <c r="S853" s="178">
        <v>1066</v>
      </c>
      <c r="T853" s="175">
        <v>265</v>
      </c>
      <c r="U853" s="179">
        <v>327</v>
      </c>
      <c r="V853" s="177">
        <v>723</v>
      </c>
      <c r="W853" s="178">
        <v>1625</v>
      </c>
      <c r="X853" s="175">
        <v>939</v>
      </c>
      <c r="Y853" s="179">
        <v>656</v>
      </c>
      <c r="Z853" s="177">
        <v>2049</v>
      </c>
      <c r="AA853" s="175">
        <v>2150</v>
      </c>
      <c r="AB853" s="156">
        <f t="shared" si="16371"/>
        <v>14709</v>
      </c>
      <c r="AC853" s="157">
        <f t="shared" si="16372"/>
        <v>14799</v>
      </c>
      <c r="AE853" s="300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4.5242537313432835E-2</v>
      </c>
      <c r="BK853" s="129">
        <f t="shared" ref="BK853" si="16536">C853/C870</f>
        <v>3.5651608709782255E-2</v>
      </c>
      <c r="BL853" s="130">
        <f t="shared" ref="BL853" si="16537">D853/D870</f>
        <v>4.5016987542468856E-2</v>
      </c>
      <c r="BM853" s="131">
        <f t="shared" ref="BM853" si="16538">E853/E870</f>
        <v>3.6403669724770639E-2</v>
      </c>
      <c r="BN853" s="128">
        <f t="shared" ref="BN853" si="16539">F853/F870</f>
        <v>5.3507984927328188E-2</v>
      </c>
      <c r="BO853" s="129">
        <f t="shared" ref="BO853" si="16540">G853/G870</f>
        <v>2.6675467888483344E-2</v>
      </c>
      <c r="BP853" s="130">
        <f t="shared" ref="BP853" si="16541">H853/H870</f>
        <v>5.1948954304375017E-2</v>
      </c>
      <c r="BQ853" s="131">
        <f t="shared" ref="BQ853" si="16542">I853/I870</f>
        <v>3.3403956200621747E-2</v>
      </c>
      <c r="BR853" s="128">
        <f t="shared" ref="BR853" si="16543">J853/J870</f>
        <v>4.0548874498920751E-2</v>
      </c>
      <c r="BS853" s="129">
        <f t="shared" ref="BS853" si="16544">K853/K870</f>
        <v>6.9658991547653745E-2</v>
      </c>
      <c r="BT853" s="130">
        <f t="shared" ref="BT853" si="16545">L853/L870</f>
        <v>2.6642350235895809E-2</v>
      </c>
      <c r="BU853" s="128">
        <f t="shared" ref="BU853" si="16546">M853/M870</f>
        <v>5.5224732849335184E-2</v>
      </c>
      <c r="BV853" s="132">
        <f t="shared" ref="BV853" si="16547">N853/N870</f>
        <v>3.7311663397495309E-2</v>
      </c>
      <c r="BW853" s="133">
        <f t="shared" ref="BW853" si="16548">O853/O870</f>
        <v>5.1689771785626303E-2</v>
      </c>
      <c r="BX853" s="128">
        <f t="shared" ref="BX853" si="16549">P853/P870</f>
        <v>4.3683775160515227E-2</v>
      </c>
      <c r="BY853" s="129">
        <f t="shared" ref="BY853" si="16550">Q853/Q870</f>
        <v>3.6843669086124201E-2</v>
      </c>
      <c r="BZ853" s="130">
        <f t="shared" ref="BZ853" si="16551">R853/R870</f>
        <v>4.5966261387647651E-2</v>
      </c>
      <c r="CA853" s="131">
        <f t="shared" ref="CA853" si="16552">S853/S870</f>
        <v>3.8639988400753951E-2</v>
      </c>
      <c r="CB853" s="128">
        <f t="shared" ref="CB853" si="16553">T853/T870</f>
        <v>3.156264888041925E-2</v>
      </c>
      <c r="CC853" s="129">
        <f t="shared" ref="CC853" si="16554">U853/U870</f>
        <v>4.1106222501571338E-2</v>
      </c>
      <c r="CD853" s="130">
        <f t="shared" ref="CD853" si="16555">V853/V870</f>
        <v>2.4906986357999174E-2</v>
      </c>
      <c r="CE853" s="131">
        <f t="shared" ref="CE853" si="16556">W853/W870</f>
        <v>5.2730635688094232E-2</v>
      </c>
      <c r="CF853" s="128">
        <f t="shared" ref="CF853" si="16557">X853/X870</f>
        <v>3.8769611890999173E-2</v>
      </c>
      <c r="CG853" s="129">
        <f t="shared" ref="CG853" si="16558">Y853/Y870</f>
        <v>4.7296322999279022E-2</v>
      </c>
      <c r="CH853" s="130">
        <f t="shared" ref="CH853" si="16559">Z853/Z870</f>
        <v>4.7221774100619944E-2</v>
      </c>
      <c r="CI853" s="128">
        <f t="shared" ref="CI853" si="16560">AA853/AA870</f>
        <v>4.3933139891291023E-2</v>
      </c>
      <c r="CJ853" s="134">
        <f t="shared" ref="CJ853" si="16561">AB853/AB870</f>
        <v>4.1973547162811931E-2</v>
      </c>
      <c r="CK853" s="135">
        <f t="shared" ref="CK853" si="16562">AC853/AC870</f>
        <v>4.235425431441573E-2</v>
      </c>
    </row>
    <row r="854" spans="1:89" ht="13.5" thickTop="1" x14ac:dyDescent="0.2">
      <c r="A854" s="145" t="s">
        <v>24</v>
      </c>
      <c r="B854" s="189">
        <v>1311</v>
      </c>
      <c r="C854" s="183">
        <v>1126</v>
      </c>
      <c r="D854" s="184">
        <v>592</v>
      </c>
      <c r="E854" s="185">
        <v>548</v>
      </c>
      <c r="F854" s="182">
        <v>1465</v>
      </c>
      <c r="G854" s="186">
        <v>745</v>
      </c>
      <c r="H854" s="184">
        <v>2040</v>
      </c>
      <c r="I854" s="185">
        <v>1892</v>
      </c>
      <c r="J854" s="182">
        <v>261</v>
      </c>
      <c r="K854" s="186">
        <v>359</v>
      </c>
      <c r="L854" s="184">
        <v>720</v>
      </c>
      <c r="M854" s="182">
        <v>1264</v>
      </c>
      <c r="N854" s="187">
        <v>1799</v>
      </c>
      <c r="O854" s="190">
        <v>2169</v>
      </c>
      <c r="P854" s="182">
        <v>1121</v>
      </c>
      <c r="Q854" s="186">
        <v>821</v>
      </c>
      <c r="R854" s="184">
        <v>1342</v>
      </c>
      <c r="S854" s="185">
        <v>1071</v>
      </c>
      <c r="T854" s="182">
        <v>234</v>
      </c>
      <c r="U854" s="186">
        <v>292</v>
      </c>
      <c r="V854" s="184">
        <v>771</v>
      </c>
      <c r="W854" s="191">
        <v>1759</v>
      </c>
      <c r="X854" s="182">
        <v>955</v>
      </c>
      <c r="Y854" s="186">
        <v>517</v>
      </c>
      <c r="Z854" s="184">
        <v>2064</v>
      </c>
      <c r="AA854" s="182">
        <v>2216</v>
      </c>
      <c r="AB854" s="156">
        <f t="shared" si="16371"/>
        <v>14675</v>
      </c>
      <c r="AC854" s="157">
        <f t="shared" si="16372"/>
        <v>14779</v>
      </c>
      <c r="AE854" s="235" t="str">
        <f>$AE$17</f>
        <v>17:00 - 17:59</v>
      </c>
      <c r="AF854" s="125">
        <f t="shared" ref="AF854:AU856" si="16563">SUMIF($A$9:$A$32,$AE854,B$846:B$869)</f>
        <v>1567</v>
      </c>
      <c r="AG854" s="172">
        <f t="shared" si="16563"/>
        <v>3774</v>
      </c>
      <c r="AH854" s="126">
        <f t="shared" si="16563"/>
        <v>1391</v>
      </c>
      <c r="AI854" s="166">
        <f t="shared" si="16563"/>
        <v>1240</v>
      </c>
      <c r="AJ854" s="125">
        <f t="shared" si="16563"/>
        <v>1465</v>
      </c>
      <c r="AK854" s="127">
        <f t="shared" si="16563"/>
        <v>2677</v>
      </c>
      <c r="AL854" s="126">
        <f t="shared" si="16563"/>
        <v>2706</v>
      </c>
      <c r="AM854" s="166">
        <f t="shared" si="16563"/>
        <v>5342</v>
      </c>
      <c r="AN854" s="125">
        <f t="shared" si="16563"/>
        <v>1049</v>
      </c>
      <c r="AO854" s="127">
        <f t="shared" si="16563"/>
        <v>283</v>
      </c>
      <c r="AP854" s="126">
        <f t="shared" si="16563"/>
        <v>3010</v>
      </c>
      <c r="AQ854" s="125">
        <f t="shared" si="16563"/>
        <v>1035</v>
      </c>
      <c r="AR854" s="165">
        <f t="shared" si="16563"/>
        <v>4332</v>
      </c>
      <c r="AS854" s="167">
        <f t="shared" si="16563"/>
        <v>2650</v>
      </c>
      <c r="AT854" s="125">
        <f t="shared" si="16563"/>
        <v>2293</v>
      </c>
      <c r="AU854" s="127">
        <f t="shared" si="16563"/>
        <v>1648</v>
      </c>
      <c r="AV854" s="126">
        <f t="shared" ref="AP854:BE856" si="16564">SUMIF($A$9:$A$32,$AE854,R$846:R$869)</f>
        <v>2213</v>
      </c>
      <c r="AW854" s="166">
        <f t="shared" si="16564"/>
        <v>2378</v>
      </c>
      <c r="AX854" s="125">
        <f t="shared" si="16564"/>
        <v>1229</v>
      </c>
      <c r="AY854" s="127">
        <f t="shared" si="16564"/>
        <v>278</v>
      </c>
      <c r="AZ854" s="126">
        <f t="shared" si="16564"/>
        <v>3177</v>
      </c>
      <c r="BA854" s="166">
        <f t="shared" si="16564"/>
        <v>1742</v>
      </c>
      <c r="BB854" s="125">
        <f t="shared" si="16564"/>
        <v>2385</v>
      </c>
      <c r="BC854" s="127">
        <f t="shared" si="16564"/>
        <v>720</v>
      </c>
      <c r="BD854" s="170">
        <f t="shared" si="16564"/>
        <v>3138</v>
      </c>
      <c r="BE854" s="171">
        <f t="shared" si="16564"/>
        <v>4719</v>
      </c>
      <c r="BF854" s="156">
        <f>AF854+AH854+AJ854+AL854+AN854+AP854+AR854+AT854+AV854+AX854+AZ854+BB854+BD854</f>
        <v>29955</v>
      </c>
      <c r="BG854" s="157">
        <f>AG854+AI854+AK854+AM854+AO854+AQ854+AS854+AU854+AW854+AY854+BA854+BC854+BE854</f>
        <v>28486</v>
      </c>
      <c r="BI854" s="145" t="s">
        <v>24</v>
      </c>
      <c r="BJ854" s="128">
        <f>B854/B870</f>
        <v>4.7036452353616531E-2</v>
      </c>
      <c r="BK854" s="129">
        <f t="shared" ref="BK854" si="16565">C854/C870</f>
        <v>3.6594085147871304E-2</v>
      </c>
      <c r="BL854" s="130">
        <f t="shared" ref="BL854" si="16566">D854/D870</f>
        <v>4.1902604756511891E-2</v>
      </c>
      <c r="BM854" s="131">
        <f t="shared" ref="BM854" si="16567">E854/E870</f>
        <v>4.0220183486238535E-2</v>
      </c>
      <c r="BN854" s="128">
        <f t="shared" ref="BN854" si="16568">F854/F870</f>
        <v>5.2574914767629641E-2</v>
      </c>
      <c r="BO854" s="129">
        <f t="shared" ref="BO854" si="16569">G854/G870</f>
        <v>2.8927545235691542E-2</v>
      </c>
      <c r="BP854" s="130">
        <f t="shared" ref="BP854" si="16570">H854/H870</f>
        <v>4.7247377075757928E-2</v>
      </c>
      <c r="BQ854" s="131">
        <f t="shared" ref="BQ854" si="16571">I854/I870</f>
        <v>3.7463121002712707E-2</v>
      </c>
      <c r="BR854" s="128">
        <f t="shared" ref="BR854" si="16572">J854/J870</f>
        <v>4.0240518038852917E-2</v>
      </c>
      <c r="BS854" s="129">
        <f t="shared" ref="BS854" si="16573">K854/K870</f>
        <v>5.231710871466045E-2</v>
      </c>
      <c r="BT854" s="130">
        <f t="shared" ref="BT854" si="16574">L854/L870</f>
        <v>2.854537525274551E-2</v>
      </c>
      <c r="BU854" s="128">
        <f t="shared" ref="BU854" si="16575">M854/M870</f>
        <v>5.1553960355657069E-2</v>
      </c>
      <c r="BV854" s="132">
        <f t="shared" ref="BV854" si="16576">N854/N870</f>
        <v>3.8777401763197036E-2</v>
      </c>
      <c r="BW854" s="133">
        <f t="shared" ref="BW854" si="16577">O854/O870</f>
        <v>4.857673960269647E-2</v>
      </c>
      <c r="BX854" s="128">
        <f t="shared" ref="BX854" si="16578">P854/P870</f>
        <v>4.4156458029700238E-2</v>
      </c>
      <c r="BY854" s="129">
        <f t="shared" ref="BY854" si="16579">Q854/Q870</f>
        <v>3.4848677787681991E-2</v>
      </c>
      <c r="BZ854" s="130">
        <f t="shared" ref="BZ854" si="16580">R854/R870</f>
        <v>4.6485849873566805E-2</v>
      </c>
      <c r="CA854" s="131">
        <f t="shared" ref="CA854" si="16581">S854/S870</f>
        <v>3.8821226620269683E-2</v>
      </c>
      <c r="CB854" s="128">
        <f t="shared" ref="CB854" si="16582">T854/T870</f>
        <v>2.7870414483087184E-2</v>
      </c>
      <c r="CC854" s="129">
        <f t="shared" ref="CC854" si="16583">U854/U870</f>
        <v>3.6706473915776243E-2</v>
      </c>
      <c r="CD854" s="130">
        <f t="shared" ref="CD854" si="16584">V854/V870</f>
        <v>2.6560562215791648E-2</v>
      </c>
      <c r="CE854" s="131">
        <f t="shared" ref="CE854" si="16585">W854/W870</f>
        <v>5.7078885030989387E-2</v>
      </c>
      <c r="CF854" s="128">
        <f t="shared" ref="CF854" si="16586">X854/X870</f>
        <v>3.9430222956234516E-2</v>
      </c>
      <c r="CG854" s="129">
        <f t="shared" ref="CG854" si="16587">Y854/Y870</f>
        <v>3.7274693583273254E-2</v>
      </c>
      <c r="CH854" s="130">
        <f t="shared" ref="CH854" si="16588">Z854/Z870</f>
        <v>4.7567467908091542E-2</v>
      </c>
      <c r="CI854" s="128">
        <f t="shared" ref="CI854" si="16589">AA854/AA870</f>
        <v>4.5281785115860888E-2</v>
      </c>
      <c r="CJ854" s="134">
        <f t="shared" ref="CJ854" si="16590">AB854/AB870</f>
        <v>4.1876524890493247E-2</v>
      </c>
      <c r="CK854" s="135">
        <f t="shared" ref="CK854" si="16591">AC854/AC870</f>
        <v>4.2297014968089061E-2</v>
      </c>
    </row>
    <row r="855" spans="1:89" x14ac:dyDescent="0.2">
      <c r="A855" s="136" t="s">
        <v>25</v>
      </c>
      <c r="B855" s="192">
        <v>1299</v>
      </c>
      <c r="C855" s="176">
        <v>1316</v>
      </c>
      <c r="D855" s="177">
        <v>617</v>
      </c>
      <c r="E855" s="178">
        <v>525</v>
      </c>
      <c r="F855" s="175">
        <v>1439</v>
      </c>
      <c r="G855" s="179">
        <v>796</v>
      </c>
      <c r="H855" s="177">
        <v>2232</v>
      </c>
      <c r="I855" s="178">
        <v>2083</v>
      </c>
      <c r="J855" s="175">
        <v>248</v>
      </c>
      <c r="K855" s="176">
        <v>278</v>
      </c>
      <c r="L855" s="177">
        <v>799</v>
      </c>
      <c r="M855" s="175">
        <v>1340</v>
      </c>
      <c r="N855" s="180">
        <v>1989</v>
      </c>
      <c r="O855" s="193">
        <v>2039</v>
      </c>
      <c r="P855" s="175">
        <v>1194</v>
      </c>
      <c r="Q855" s="176">
        <v>794</v>
      </c>
      <c r="R855" s="177">
        <v>1417</v>
      </c>
      <c r="S855" s="178">
        <v>1161</v>
      </c>
      <c r="T855" s="184">
        <v>295</v>
      </c>
      <c r="U855" s="175">
        <v>331</v>
      </c>
      <c r="V855" s="177">
        <v>956</v>
      </c>
      <c r="W855" s="194">
        <v>1778</v>
      </c>
      <c r="X855" s="175">
        <v>1035</v>
      </c>
      <c r="Y855" s="179">
        <v>543</v>
      </c>
      <c r="Z855" s="177">
        <v>2138</v>
      </c>
      <c r="AA855" s="175">
        <v>2161</v>
      </c>
      <c r="AB855" s="156">
        <f t="shared" si="16371"/>
        <v>15658</v>
      </c>
      <c r="AC855" s="157">
        <f t="shared" si="16372"/>
        <v>15145</v>
      </c>
      <c r="AE855" s="237" t="str">
        <f>$AE$18</f>
        <v>18:00 - 18:59</v>
      </c>
      <c r="AF855" s="125">
        <f t="shared" si="16563"/>
        <v>1779</v>
      </c>
      <c r="AG855" s="176">
        <f t="shared" si="16563"/>
        <v>3820</v>
      </c>
      <c r="AH855" s="177">
        <f t="shared" si="16563"/>
        <v>955</v>
      </c>
      <c r="AI855" s="178">
        <f t="shared" si="16563"/>
        <v>1321</v>
      </c>
      <c r="AJ855" s="238">
        <f t="shared" si="16563"/>
        <v>1352</v>
      </c>
      <c r="AK855" s="179">
        <f t="shared" si="16563"/>
        <v>2843</v>
      </c>
      <c r="AL855" s="177">
        <f t="shared" si="16563"/>
        <v>2920</v>
      </c>
      <c r="AM855" s="178">
        <f t="shared" si="16563"/>
        <v>5832</v>
      </c>
      <c r="AN855" s="238">
        <f t="shared" si="16563"/>
        <v>735</v>
      </c>
      <c r="AO855" s="179">
        <f t="shared" si="16563"/>
        <v>253</v>
      </c>
      <c r="AP855" s="177">
        <f t="shared" si="16564"/>
        <v>3080</v>
      </c>
      <c r="AQ855" s="238">
        <f t="shared" si="16564"/>
        <v>1062</v>
      </c>
      <c r="AR855" s="180">
        <f t="shared" si="16564"/>
        <v>4129</v>
      </c>
      <c r="AS855" s="181">
        <f t="shared" si="16564"/>
        <v>2817</v>
      </c>
      <c r="AT855" s="238">
        <f t="shared" si="16564"/>
        <v>2244</v>
      </c>
      <c r="AU855" s="179">
        <f t="shared" si="16564"/>
        <v>1948</v>
      </c>
      <c r="AV855" s="177">
        <f t="shared" si="16564"/>
        <v>1894</v>
      </c>
      <c r="AW855" s="178">
        <f t="shared" si="16564"/>
        <v>2786</v>
      </c>
      <c r="AX855" s="238">
        <f t="shared" si="16564"/>
        <v>1220</v>
      </c>
      <c r="AY855" s="179">
        <f t="shared" si="16564"/>
        <v>256</v>
      </c>
      <c r="AZ855" s="177">
        <f t="shared" si="16564"/>
        <v>3663</v>
      </c>
      <c r="BA855" s="178">
        <f t="shared" si="16564"/>
        <v>1787</v>
      </c>
      <c r="BB855" s="238">
        <f t="shared" si="16564"/>
        <v>2431</v>
      </c>
      <c r="BC855" s="179">
        <f t="shared" si="16564"/>
        <v>907</v>
      </c>
      <c r="BD855" s="177">
        <f t="shared" si="16564"/>
        <v>3282</v>
      </c>
      <c r="BE855" s="238">
        <f t="shared" si="16564"/>
        <v>5074</v>
      </c>
      <c r="BF855" s="158">
        <f>SUM(AF855,AH855,AJ855,AL855,AN855,AP855,AR855,AT855,AV855,AX855,AZ855,BB855,BD855)</f>
        <v>29684</v>
      </c>
      <c r="BG855" s="159">
        <f>SUM(AG855,AI855,AK855,AM855,AO855,AQ855,AS855,AU855,AW855,AY855,BA855,BC855,BE855)</f>
        <v>30706</v>
      </c>
      <c r="BI855" s="136" t="s">
        <v>25</v>
      </c>
      <c r="BJ855" s="128">
        <f>B855/B870</f>
        <v>4.6605912743972445E-2</v>
      </c>
      <c r="BK855" s="129">
        <f t="shared" ref="BK855" si="16592">C855/C870</f>
        <v>4.2768930776730579E-2</v>
      </c>
      <c r="BL855" s="130">
        <f t="shared" ref="BL855" si="16593">D855/D870</f>
        <v>4.3672140430351079E-2</v>
      </c>
      <c r="BM855" s="131">
        <f t="shared" ref="BM855" si="16594">E855/E870</f>
        <v>3.8532110091743121E-2</v>
      </c>
      <c r="BN855" s="128">
        <f t="shared" ref="BN855" si="16595">F855/F870</f>
        <v>5.1641844607931094E-2</v>
      </c>
      <c r="BO855" s="129">
        <f t="shared" ref="BO855" si="16596">G855/G870</f>
        <v>3.0907820144443581E-2</v>
      </c>
      <c r="BP855" s="130">
        <f t="shared" ref="BP855" si="16597">H855/H870</f>
        <v>5.1694189035829258E-2</v>
      </c>
      <c r="BQ855" s="131">
        <f t="shared" ref="BQ855" si="16598">I855/I870</f>
        <v>4.1245074550026732E-2</v>
      </c>
      <c r="BR855" s="128">
        <f t="shared" ref="BR855" si="16599">J855/J870</f>
        <v>3.8236201048411966E-2</v>
      </c>
      <c r="BS855" s="129">
        <f t="shared" ref="BS855" si="16600">K855/K870</f>
        <v>4.0512969979597788E-2</v>
      </c>
      <c r="BT855" s="130">
        <f t="shared" ref="BT855" si="16601">L855/L870</f>
        <v>3.1677437259643976E-2</v>
      </c>
      <c r="BU855" s="128">
        <f t="shared" ref="BU855" si="16602">M855/M870</f>
        <v>5.4653723794763034E-2</v>
      </c>
      <c r="BV855" s="132">
        <f t="shared" ref="BV855" si="16603">N855/N870</f>
        <v>4.2872847196775372E-2</v>
      </c>
      <c r="BW855" s="133">
        <f t="shared" ref="BW855" si="16604">O855/O870</f>
        <v>4.5665270654632592E-2</v>
      </c>
      <c r="BX855" s="128">
        <f t="shared" ref="BX855" si="16605">P855/P870</f>
        <v>4.7031945483909085E-2</v>
      </c>
      <c r="BY855" s="129">
        <f t="shared" ref="BY855" si="16606">Q855/Q870</f>
        <v>3.3702618956661996E-2</v>
      </c>
      <c r="BZ855" s="130">
        <f t="shared" ref="BZ855" si="16607">R855/R870</f>
        <v>4.9083792303162559E-2</v>
      </c>
      <c r="CA855" s="131">
        <f t="shared" ref="CA855" si="16608">S855/S870</f>
        <v>4.2083514571552849E-2</v>
      </c>
      <c r="CB855" s="128">
        <f t="shared" ref="CB855" si="16609">T855/T870</f>
        <v>3.51357789423535E-2</v>
      </c>
      <c r="CC855" s="129">
        <f t="shared" ref="CC855" si="16610">U855/U870</f>
        <v>4.160905091137649E-2</v>
      </c>
      <c r="CD855" s="130">
        <f t="shared" ref="CD855" si="16611">V855/V870</f>
        <v>3.2933719167700153E-2</v>
      </c>
      <c r="CE855" s="131">
        <f t="shared" ref="CE855" si="16612">W855/W870</f>
        <v>5.7695427848265569E-2</v>
      </c>
      <c r="CF855" s="128">
        <f t="shared" ref="CF855" si="16613">X855/X870</f>
        <v>4.2733278282411233E-2</v>
      </c>
      <c r="CG855" s="129">
        <f t="shared" ref="CG855" si="16614">Y855/Y870</f>
        <v>3.9149242970439799E-2</v>
      </c>
      <c r="CH855" s="130">
        <f t="shared" ref="CH855" si="16615">Z855/Z870</f>
        <v>4.9272890691618075E-2</v>
      </c>
      <c r="CI855" s="128">
        <f t="shared" ref="CI855" si="16616">AA855/AA870</f>
        <v>4.4157914095385997E-2</v>
      </c>
      <c r="CJ855" s="134">
        <f t="shared" ref="CJ855" si="16617">AB855/AB870</f>
        <v>4.468160999900124E-2</v>
      </c>
      <c r="CK855" s="135">
        <f t="shared" ref="CK855" si="16618">AC855/AC870</f>
        <v>4.3344495005867033E-2</v>
      </c>
    </row>
    <row r="856" spans="1:89" ht="13.5" thickBot="1" x14ac:dyDescent="0.25">
      <c r="A856" s="145" t="s">
        <v>26</v>
      </c>
      <c r="B856" s="189">
        <v>1333</v>
      </c>
      <c r="C856" s="183">
        <v>1448</v>
      </c>
      <c r="D856" s="184">
        <v>618</v>
      </c>
      <c r="E856" s="185">
        <v>512</v>
      </c>
      <c r="F856" s="182">
        <v>1234</v>
      </c>
      <c r="G856" s="186">
        <v>917</v>
      </c>
      <c r="H856" s="184">
        <v>2219</v>
      </c>
      <c r="I856" s="185">
        <v>2326</v>
      </c>
      <c r="J856" s="182">
        <v>266</v>
      </c>
      <c r="K856" s="183">
        <v>295</v>
      </c>
      <c r="L856" s="184">
        <v>852</v>
      </c>
      <c r="M856" s="182">
        <v>1168</v>
      </c>
      <c r="N856" s="187">
        <v>1942</v>
      </c>
      <c r="O856" s="190">
        <v>1941</v>
      </c>
      <c r="P856" s="182">
        <v>1082</v>
      </c>
      <c r="Q856" s="183">
        <v>925</v>
      </c>
      <c r="R856" s="184">
        <v>1505</v>
      </c>
      <c r="S856" s="185">
        <v>1106</v>
      </c>
      <c r="T856" s="182">
        <v>257</v>
      </c>
      <c r="U856" s="186">
        <v>299</v>
      </c>
      <c r="V856" s="184">
        <v>915</v>
      </c>
      <c r="W856" s="191">
        <v>1631</v>
      </c>
      <c r="X856" s="182">
        <v>1071</v>
      </c>
      <c r="Y856" s="186">
        <v>532</v>
      </c>
      <c r="Z856" s="184">
        <v>2103</v>
      </c>
      <c r="AA856" s="182">
        <v>2635</v>
      </c>
      <c r="AB856" s="156">
        <f t="shared" si="16371"/>
        <v>15397</v>
      </c>
      <c r="AC856" s="157">
        <f t="shared" si="16372"/>
        <v>15735</v>
      </c>
      <c r="AE856" s="235">
        <f>$AE$19</f>
        <v>0</v>
      </c>
      <c r="AF856" s="125">
        <f t="shared" si="16563"/>
        <v>0</v>
      </c>
      <c r="AG856" s="183">
        <f t="shared" si="16563"/>
        <v>0</v>
      </c>
      <c r="AH856" s="184">
        <f t="shared" si="16563"/>
        <v>0</v>
      </c>
      <c r="AI856" s="185">
        <f t="shared" si="16563"/>
        <v>0</v>
      </c>
      <c r="AJ856" s="182">
        <f t="shared" si="16563"/>
        <v>0</v>
      </c>
      <c r="AK856" s="186">
        <f t="shared" si="16563"/>
        <v>0</v>
      </c>
      <c r="AL856" s="184">
        <f t="shared" si="16563"/>
        <v>0</v>
      </c>
      <c r="AM856" s="185">
        <f t="shared" si="16563"/>
        <v>0</v>
      </c>
      <c r="AN856" s="182">
        <f t="shared" si="16563"/>
        <v>0</v>
      </c>
      <c r="AO856" s="186">
        <f t="shared" si="16563"/>
        <v>0</v>
      </c>
      <c r="AP856" s="184">
        <f t="shared" si="16564"/>
        <v>0</v>
      </c>
      <c r="AQ856" s="182">
        <f t="shared" si="16564"/>
        <v>0</v>
      </c>
      <c r="AR856" s="187">
        <f t="shared" si="16564"/>
        <v>0</v>
      </c>
      <c r="AS856" s="188">
        <f t="shared" si="16564"/>
        <v>0</v>
      </c>
      <c r="AT856" s="182">
        <f t="shared" si="16564"/>
        <v>0</v>
      </c>
      <c r="AU856" s="186">
        <f t="shared" si="16564"/>
        <v>0</v>
      </c>
      <c r="AV856" s="184">
        <f t="shared" si="16564"/>
        <v>0</v>
      </c>
      <c r="AW856" s="185">
        <f t="shared" si="16564"/>
        <v>0</v>
      </c>
      <c r="AX856" s="182">
        <f t="shared" si="16564"/>
        <v>0</v>
      </c>
      <c r="AY856" s="186">
        <f t="shared" si="16564"/>
        <v>0</v>
      </c>
      <c r="AZ856" s="184">
        <f t="shared" si="16564"/>
        <v>0</v>
      </c>
      <c r="BA856" s="185">
        <f t="shared" si="16564"/>
        <v>0</v>
      </c>
      <c r="BB856" s="182">
        <f t="shared" si="16564"/>
        <v>0</v>
      </c>
      <c r="BC856" s="186">
        <f t="shared" si="16564"/>
        <v>0</v>
      </c>
      <c r="BD856" s="184">
        <f t="shared" si="16564"/>
        <v>0</v>
      </c>
      <c r="BE856" s="182">
        <f t="shared" si="16564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4.7825774971297356E-2</v>
      </c>
      <c r="BK856" s="129">
        <f t="shared" ref="BK856" si="16619">C856/C870</f>
        <v>4.7058823529411764E-2</v>
      </c>
      <c r="BL856" s="130">
        <f t="shared" ref="BL856" si="16620">D856/D870</f>
        <v>4.3742921857304641E-2</v>
      </c>
      <c r="BM856" s="131">
        <f t="shared" ref="BM856" si="16621">E856/E870</f>
        <v>3.7577981651376144E-2</v>
      </c>
      <c r="BN856" s="128">
        <f t="shared" ref="BN856" si="16622">F856/F870</f>
        <v>4.4284945271846406E-2</v>
      </c>
      <c r="BO856" s="129">
        <f t="shared" ref="BO856" si="16623">G856/G870</f>
        <v>3.5606119437757239E-2</v>
      </c>
      <c r="BP856" s="130">
        <f t="shared" ref="BP856" si="16624">H856/H870</f>
        <v>5.1393102809366098E-2</v>
      </c>
      <c r="BQ856" s="131">
        <f t="shared" ref="BQ856" si="16625">I856/I870</f>
        <v>4.6056669900797972E-2</v>
      </c>
      <c r="BR856" s="128">
        <f t="shared" ref="BR856" si="16626">J856/J870</f>
        <v>4.1011409189022512E-2</v>
      </c>
      <c r="BS856" s="129">
        <f t="shared" ref="BS856" si="16627">K856/K870</f>
        <v>4.299038181288254E-2</v>
      </c>
      <c r="BT856" s="130">
        <f t="shared" ref="BT856" si="16628">L856/L870</f>
        <v>3.3778694049082188E-2</v>
      </c>
      <c r="BU856" s="128">
        <f t="shared" ref="BU856" si="16629">M856/M870</f>
        <v>4.7638469695733744E-2</v>
      </c>
      <c r="BV856" s="132">
        <f t="shared" ref="BV856" si="16630">N856/N870</f>
        <v>4.1859763326363889E-2</v>
      </c>
      <c r="BW856" s="133">
        <f t="shared" ref="BW856" si="16631">O856/O870</f>
        <v>4.3470470986092136E-2</v>
      </c>
      <c r="BX856" s="128">
        <f t="shared" ref="BX856" si="16632">P856/P870</f>
        <v>4.2620238704848941E-2</v>
      </c>
      <c r="BY856" s="129">
        <f t="shared" ref="BY856" si="16633">Q856/Q870</f>
        <v>3.9263126618277515E-2</v>
      </c>
      <c r="BZ856" s="130">
        <f t="shared" ref="BZ856" si="16634">R856/R870</f>
        <v>5.2132044753888253E-2</v>
      </c>
      <c r="CA856" s="131">
        <f t="shared" ref="CA856" si="16635">S856/S870</f>
        <v>4.0089894156879802E-2</v>
      </c>
      <c r="CB856" s="128">
        <f t="shared" ref="CB856" si="16636">T856/T870</f>
        <v>3.0609814197236778E-2</v>
      </c>
      <c r="CC856" s="129">
        <f t="shared" ref="CC856" si="16637">U856/U870</f>
        <v>3.7586423632935261E-2</v>
      </c>
      <c r="CD856" s="130">
        <f t="shared" ref="CD856" si="16638">V856/V870</f>
        <v>3.1521289789169078E-2</v>
      </c>
      <c r="CE856" s="131">
        <f t="shared" ref="CE856" si="16639">W856/W870</f>
        <v>5.2925333419865661E-2</v>
      </c>
      <c r="CF856" s="128">
        <f t="shared" ref="CF856" si="16640">X856/X870</f>
        <v>4.421965317919075E-2</v>
      </c>
      <c r="CG856" s="129">
        <f t="shared" ref="CG856" si="16641">Y856/Y870</f>
        <v>3.8356164383561646E-2</v>
      </c>
      <c r="CH856" s="130">
        <f t="shared" ref="CH856" si="16642">Z856/Z870</f>
        <v>4.846627180751769E-2</v>
      </c>
      <c r="CI856" s="128">
        <f t="shared" ref="CI856" si="16643">AA856/AA870</f>
        <v>5.3843638890024109E-2</v>
      </c>
      <c r="CJ856" s="134">
        <f t="shared" ref="CJ856" si="16644">AB856/AB870</f>
        <v>4.3936821379143065E-2</v>
      </c>
      <c r="CK856" s="135">
        <f t="shared" ref="CK856" si="16645">AC856/AC870</f>
        <v>4.503305572250365E-2</v>
      </c>
    </row>
    <row r="857" spans="1:89" ht="14.25" thickTop="1" thickBot="1" x14ac:dyDescent="0.25">
      <c r="A857" s="136" t="s">
        <v>27</v>
      </c>
      <c r="B857" s="192">
        <v>1195</v>
      </c>
      <c r="C857" s="176">
        <v>1517</v>
      </c>
      <c r="D857" s="177">
        <v>633</v>
      </c>
      <c r="E857" s="178">
        <v>639</v>
      </c>
      <c r="F857" s="175">
        <v>1189</v>
      </c>
      <c r="G857" s="179">
        <v>1027</v>
      </c>
      <c r="H857" s="177">
        <v>2023</v>
      </c>
      <c r="I857" s="178">
        <v>2333</v>
      </c>
      <c r="J857" s="175">
        <v>319</v>
      </c>
      <c r="K857" s="176">
        <v>271</v>
      </c>
      <c r="L857" s="177">
        <v>1062</v>
      </c>
      <c r="M857" s="175">
        <v>952</v>
      </c>
      <c r="N857" s="180">
        <v>2123</v>
      </c>
      <c r="O857" s="193">
        <v>1766</v>
      </c>
      <c r="P857" s="175">
        <v>1183</v>
      </c>
      <c r="Q857" s="176">
        <v>956</v>
      </c>
      <c r="R857" s="177">
        <v>1364</v>
      </c>
      <c r="S857" s="178">
        <v>1253</v>
      </c>
      <c r="T857" s="175">
        <v>365</v>
      </c>
      <c r="U857" s="179">
        <v>269</v>
      </c>
      <c r="V857" s="177">
        <v>1173</v>
      </c>
      <c r="W857" s="194">
        <v>1404</v>
      </c>
      <c r="X857" s="175">
        <v>993</v>
      </c>
      <c r="Y857" s="179">
        <v>484</v>
      </c>
      <c r="Z857" s="177">
        <v>2265</v>
      </c>
      <c r="AA857" s="175">
        <v>2566</v>
      </c>
      <c r="AB857" s="156">
        <f t="shared" si="16371"/>
        <v>15887</v>
      </c>
      <c r="AC857" s="157">
        <f t="shared" si="16372"/>
        <v>15437</v>
      </c>
      <c r="AE857" s="229" t="s">
        <v>13</v>
      </c>
      <c r="AF857" s="20">
        <f t="shared" ref="AF857:BG857" si="16646">SUM(AF854:AF856)</f>
        <v>3346</v>
      </c>
      <c r="AG857" s="21">
        <f t="shared" si="16646"/>
        <v>7594</v>
      </c>
      <c r="AH857" s="20">
        <f t="shared" si="16646"/>
        <v>2346</v>
      </c>
      <c r="AI857" s="21">
        <f t="shared" si="16646"/>
        <v>2561</v>
      </c>
      <c r="AJ857" s="20">
        <f t="shared" si="16646"/>
        <v>2817</v>
      </c>
      <c r="AK857" s="21">
        <f t="shared" si="16646"/>
        <v>5520</v>
      </c>
      <c r="AL857" s="20">
        <f t="shared" si="16646"/>
        <v>5626</v>
      </c>
      <c r="AM857" s="21">
        <f t="shared" si="16646"/>
        <v>11174</v>
      </c>
      <c r="AN857" s="20">
        <f t="shared" si="16646"/>
        <v>1784</v>
      </c>
      <c r="AO857" s="21">
        <f t="shared" si="16646"/>
        <v>536</v>
      </c>
      <c r="AP857" s="20">
        <f t="shared" si="16646"/>
        <v>6090</v>
      </c>
      <c r="AQ857" s="21">
        <f t="shared" si="16646"/>
        <v>2097</v>
      </c>
      <c r="AR857" s="20">
        <f t="shared" si="16646"/>
        <v>8461</v>
      </c>
      <c r="AS857" s="21">
        <f t="shared" si="16646"/>
        <v>5467</v>
      </c>
      <c r="AT857" s="20">
        <f t="shared" si="16646"/>
        <v>4537</v>
      </c>
      <c r="AU857" s="21">
        <f t="shared" si="16646"/>
        <v>3596</v>
      </c>
      <c r="AV857" s="20">
        <f t="shared" si="16646"/>
        <v>4107</v>
      </c>
      <c r="AW857" s="21">
        <f t="shared" si="16646"/>
        <v>5164</v>
      </c>
      <c r="AX857" s="20">
        <f t="shared" si="16646"/>
        <v>2449</v>
      </c>
      <c r="AY857" s="21">
        <f t="shared" si="16646"/>
        <v>534</v>
      </c>
      <c r="AZ857" s="20">
        <f t="shared" si="16646"/>
        <v>6840</v>
      </c>
      <c r="BA857" s="21">
        <f t="shared" si="16646"/>
        <v>3529</v>
      </c>
      <c r="BB857" s="20">
        <f t="shared" si="16646"/>
        <v>4816</v>
      </c>
      <c r="BC857" s="21">
        <f t="shared" si="16646"/>
        <v>1627</v>
      </c>
      <c r="BD857" s="20">
        <f t="shared" si="16646"/>
        <v>6420</v>
      </c>
      <c r="BE857" s="21">
        <f t="shared" si="16646"/>
        <v>9793</v>
      </c>
      <c r="BF857" s="160">
        <f t="shared" si="16646"/>
        <v>59639</v>
      </c>
      <c r="BG857" s="161">
        <f t="shared" si="16646"/>
        <v>59192</v>
      </c>
      <c r="BI857" s="136" t="s">
        <v>27</v>
      </c>
      <c r="BJ857" s="128">
        <f>B857/B870</f>
        <v>4.2874569460390359E-2</v>
      </c>
      <c r="BK857" s="129">
        <f t="shared" ref="BK857" si="16647">C857/C870</f>
        <v>4.9301267468313294E-2</v>
      </c>
      <c r="BL857" s="130">
        <f t="shared" ref="BL857" si="16648">D857/D870</f>
        <v>4.4804643261608157E-2</v>
      </c>
      <c r="BM857" s="131">
        <f t="shared" ref="BM857" si="16649">E857/E870</f>
        <v>4.6899082568807336E-2</v>
      </c>
      <c r="BN857" s="128">
        <f t="shared" ref="BN857" si="16650">F857/F870</f>
        <v>4.2670016149291223E-2</v>
      </c>
      <c r="BO857" s="129">
        <f t="shared" ref="BO857" si="16651">G857/G870</f>
        <v>3.9877300613496931E-2</v>
      </c>
      <c r="BP857" s="130">
        <f t="shared" ref="BP857" si="16652">H857/H870</f>
        <v>4.6853648933459946E-2</v>
      </c>
      <c r="BQ857" s="131">
        <f t="shared" ref="BQ857" si="16653">I857/I870</f>
        <v>4.6195275528186447E-2</v>
      </c>
      <c r="BR857" s="128">
        <f t="shared" ref="BR857" si="16654">J857/J870</f>
        <v>4.9182855380820227E-2</v>
      </c>
      <c r="BS857" s="129">
        <f t="shared" ref="BS857" si="16655">K857/K870</f>
        <v>3.9492859224715827E-2</v>
      </c>
      <c r="BT857" s="130">
        <f t="shared" ref="BT857" si="16656">L857/L870</f>
        <v>4.2104428497799627E-2</v>
      </c>
      <c r="BU857" s="128">
        <f t="shared" ref="BU857" si="16657">M857/M870</f>
        <v>3.8828615710906275E-2</v>
      </c>
      <c r="BV857" s="132">
        <f t="shared" ref="BV857" si="16658">N857/N870</f>
        <v>4.5761213976246419E-2</v>
      </c>
      <c r="BW857" s="133">
        <f t="shared" ref="BW857" si="16659">O857/O870</f>
        <v>3.9551185863698463E-2</v>
      </c>
      <c r="BX857" s="128">
        <f t="shared" ref="BX857" si="16660">P857/P870</f>
        <v>4.6598652853822822E-2</v>
      </c>
      <c r="BY857" s="129">
        <f t="shared" ref="BY857" si="16661">Q857/Q870</f>
        <v>4.0578971942781955E-2</v>
      </c>
      <c r="BZ857" s="130">
        <f t="shared" ref="BZ857" si="16662">R857/R870</f>
        <v>4.7247912986248225E-2</v>
      </c>
      <c r="CA857" s="131">
        <f t="shared" ref="CA857" si="16663">S857/S870</f>
        <v>4.5418297810642307E-2</v>
      </c>
      <c r="CB857" s="128">
        <f t="shared" ref="CB857" si="16664">T857/T870</f>
        <v>4.3473082420200093E-2</v>
      </c>
      <c r="CC857" s="129">
        <f t="shared" ref="CC857" si="16665">U857/U870</f>
        <v>3.3815210559396604E-2</v>
      </c>
      <c r="CD857" s="130">
        <f t="shared" ref="CD857" si="16666">V857/V870</f>
        <v>4.0409260024803641E-2</v>
      </c>
      <c r="CE857" s="131">
        <f t="shared" ref="CE857" si="16667">W857/W870</f>
        <v>4.5559269234513415E-2</v>
      </c>
      <c r="CF857" s="128">
        <f t="shared" ref="CF857" si="16668">X857/X870</f>
        <v>4.0999174236168459E-2</v>
      </c>
      <c r="CG857" s="129">
        <f t="shared" ref="CG857" si="16669">Y857/Y870</f>
        <v>3.4895457822638788E-2</v>
      </c>
      <c r="CH857" s="130">
        <f t="shared" ref="CH857" si="16670">Z857/Z870</f>
        <v>5.2199764928210921E-2</v>
      </c>
      <c r="CI857" s="128">
        <f t="shared" ref="CI857" si="16671">AA857/AA870</f>
        <v>5.2433691609791978E-2</v>
      </c>
      <c r="CJ857" s="134">
        <f t="shared" ref="CJ857" si="16672">AB857/AB870</f>
        <v>4.5335083539030062E-2</v>
      </c>
      <c r="CK857" s="135">
        <f t="shared" ref="CK857" si="16673">AC857/AC870</f>
        <v>4.4180189462236341E-2</v>
      </c>
    </row>
    <row r="858" spans="1:89" ht="13.5" thickTop="1" x14ac:dyDescent="0.2">
      <c r="A858" s="145" t="s">
        <v>28</v>
      </c>
      <c r="B858" s="189">
        <v>1219</v>
      </c>
      <c r="C858" s="183">
        <v>1898</v>
      </c>
      <c r="D858" s="184">
        <v>810</v>
      </c>
      <c r="E858" s="185">
        <v>639</v>
      </c>
      <c r="F858" s="182">
        <v>1034</v>
      </c>
      <c r="G858" s="186">
        <v>1432</v>
      </c>
      <c r="H858" s="184">
        <v>2272</v>
      </c>
      <c r="I858" s="185">
        <v>2927</v>
      </c>
      <c r="J858" s="182">
        <v>388</v>
      </c>
      <c r="K858" s="183">
        <v>224</v>
      </c>
      <c r="L858" s="184">
        <v>1748</v>
      </c>
      <c r="M858" s="182">
        <v>926</v>
      </c>
      <c r="N858" s="187">
        <v>2780</v>
      </c>
      <c r="O858" s="190">
        <v>1924</v>
      </c>
      <c r="P858" s="182">
        <v>1496</v>
      </c>
      <c r="Q858" s="183">
        <v>1014</v>
      </c>
      <c r="R858" s="184">
        <v>1428</v>
      </c>
      <c r="S858" s="185">
        <v>1512</v>
      </c>
      <c r="T858" s="182">
        <v>525</v>
      </c>
      <c r="U858" s="186">
        <v>216</v>
      </c>
      <c r="V858" s="184">
        <v>1635</v>
      </c>
      <c r="W858" s="191">
        <v>1328</v>
      </c>
      <c r="X858" s="182">
        <v>1369</v>
      </c>
      <c r="Y858" s="186">
        <v>519</v>
      </c>
      <c r="Z858" s="184">
        <v>2390</v>
      </c>
      <c r="AA858" s="182">
        <v>2761</v>
      </c>
      <c r="AB858" s="156">
        <f t="shared" si="16371"/>
        <v>19094</v>
      </c>
      <c r="AC858" s="157">
        <f t="shared" si="16372"/>
        <v>17320</v>
      </c>
      <c r="BI858" s="145" t="s">
        <v>28</v>
      </c>
      <c r="BJ858" s="128">
        <f>B858/B870</f>
        <v>4.3735648679678531E-2</v>
      </c>
      <c r="BK858" s="129">
        <f t="shared" ref="BK858" si="16674">C858/C870</f>
        <v>6.1683457913552162E-2</v>
      </c>
      <c r="BL858" s="130">
        <f t="shared" ref="BL858" si="16675">D858/D870</f>
        <v>5.7332955832389579E-2</v>
      </c>
      <c r="BM858" s="131">
        <f t="shared" ref="BM858" si="16676">E858/E870</f>
        <v>4.6899082568807336E-2</v>
      </c>
      <c r="BN858" s="128">
        <f t="shared" ref="BN858" si="16677">F858/F870</f>
        <v>3.7107482504934508E-2</v>
      </c>
      <c r="BO858" s="129">
        <f t="shared" ref="BO858" si="16678">G858/G870</f>
        <v>5.5603013124174885E-2</v>
      </c>
      <c r="BP858" s="130">
        <f t="shared" ref="BP858" si="16679">H858/H870</f>
        <v>5.2620608194177458E-2</v>
      </c>
      <c r="BQ858" s="131">
        <f t="shared" ref="BQ858" si="16680">I858/I870</f>
        <v>5.7956953052293925E-2</v>
      </c>
      <c r="BR858" s="128">
        <f t="shared" ref="BR858" si="16681">J858/J870</f>
        <v>5.9821153253160654E-2</v>
      </c>
      <c r="BS858" s="129">
        <f t="shared" ref="BS858" si="16682">K858/K870</f>
        <v>3.2643544156222677E-2</v>
      </c>
      <c r="BT858" s="130">
        <f t="shared" ref="BT858" si="16683">L858/L870</f>
        <v>6.9301827696943263E-2</v>
      </c>
      <c r="BU858" s="128">
        <f t="shared" ref="BU858" si="16684">M858/M870</f>
        <v>3.7768170323843706E-2</v>
      </c>
      <c r="BV858" s="132">
        <f t="shared" ref="BV858" si="16685">N858/N870</f>
        <v>5.9922833186040997E-2</v>
      </c>
      <c r="BW858" s="133">
        <f t="shared" ref="BW858" si="16686">O858/O870</f>
        <v>4.3089740431345322E-2</v>
      </c>
      <c r="BX858" s="128">
        <f t="shared" ref="BX858" si="16687">P858/P870</f>
        <v>5.8927797691731988E-2</v>
      </c>
      <c r="BY858" s="129">
        <f t="shared" ref="BY858" si="16688">Q858/Q870</f>
        <v>4.3040876098306383E-2</v>
      </c>
      <c r="BZ858" s="130">
        <f t="shared" ref="BZ858" si="16689">R858/R870</f>
        <v>4.9464823859503272E-2</v>
      </c>
      <c r="CA858" s="131">
        <f t="shared" ref="CA858" si="16690">S858/S870</f>
        <v>5.4806437581557198E-2</v>
      </c>
      <c r="CB858" s="128">
        <f t="shared" ref="CB858" si="16691">T858/T870</f>
        <v>6.252977608384945E-2</v>
      </c>
      <c r="CC858" s="129">
        <f t="shared" ref="CC858" si="16692">U858/U870</f>
        <v>2.7152734129478315E-2</v>
      </c>
      <c r="CD858" s="130">
        <f t="shared" ref="CD858" si="16693">V858/V870</f>
        <v>5.632492765605622E-2</v>
      </c>
      <c r="CE858" s="131">
        <f t="shared" ref="CE858" si="16694">W858/W870</f>
        <v>4.3093097965408701E-2</v>
      </c>
      <c r="CF858" s="128">
        <f t="shared" ref="CF858" si="16695">X858/X870</f>
        <v>5.6523534269199011E-2</v>
      </c>
      <c r="CG858" s="129">
        <f t="shared" ref="CG858" si="16696">Y858/Y870</f>
        <v>3.741888968997837E-2</v>
      </c>
      <c r="CH858" s="130">
        <f t="shared" ref="CH858" si="16697">Z858/Z870</f>
        <v>5.5080546657140884E-2</v>
      </c>
      <c r="CI858" s="128">
        <f t="shared" ref="CI858" si="16698">AA858/AA870</f>
        <v>5.6418325227839308E-2</v>
      </c>
      <c r="CJ858" s="134">
        <f t="shared" ref="CJ858" si="16699">AB858/AB870</f>
        <v>5.448656669567823E-2</v>
      </c>
      <c r="CK858" s="135">
        <f t="shared" ref="CK858" si="16700">AC858/AC870</f>
        <v>4.9569273918891849E-2</v>
      </c>
    </row>
    <row r="859" spans="1:89" x14ac:dyDescent="0.2">
      <c r="A859" s="136" t="s">
        <v>29</v>
      </c>
      <c r="B859" s="192">
        <v>1305</v>
      </c>
      <c r="C859" s="176">
        <v>2866</v>
      </c>
      <c r="D859" s="177">
        <v>1093</v>
      </c>
      <c r="E859" s="178">
        <v>941</v>
      </c>
      <c r="F859" s="175">
        <v>1362</v>
      </c>
      <c r="G859" s="179">
        <v>2191</v>
      </c>
      <c r="H859" s="177">
        <v>2494</v>
      </c>
      <c r="I859" s="178">
        <v>3964</v>
      </c>
      <c r="J859" s="175">
        <v>667</v>
      </c>
      <c r="K859" s="176">
        <v>247</v>
      </c>
      <c r="L859" s="177">
        <v>2236</v>
      </c>
      <c r="M859" s="175">
        <v>890</v>
      </c>
      <c r="N859" s="180">
        <v>3518</v>
      </c>
      <c r="O859" s="193">
        <v>2333</v>
      </c>
      <c r="P859" s="175">
        <v>1845</v>
      </c>
      <c r="Q859" s="176">
        <v>1341</v>
      </c>
      <c r="R859" s="177">
        <v>1888</v>
      </c>
      <c r="S859" s="178">
        <v>2046</v>
      </c>
      <c r="T859" s="175">
        <v>1107</v>
      </c>
      <c r="U859" s="179">
        <v>270</v>
      </c>
      <c r="V859" s="177">
        <v>2893</v>
      </c>
      <c r="W859" s="194">
        <v>1468</v>
      </c>
      <c r="X859" s="175">
        <v>2001</v>
      </c>
      <c r="Y859" s="179">
        <v>593</v>
      </c>
      <c r="Z859" s="177">
        <v>2774</v>
      </c>
      <c r="AA859" s="175">
        <v>3955</v>
      </c>
      <c r="AB859" s="156">
        <f t="shared" si="16371"/>
        <v>25183</v>
      </c>
      <c r="AC859" s="157">
        <f t="shared" si="16372"/>
        <v>23105</v>
      </c>
      <c r="BI859" s="136" t="s">
        <v>29</v>
      </c>
      <c r="BJ859" s="128">
        <f>B859/B870</f>
        <v>4.6821182548794492E-2</v>
      </c>
      <c r="BK859" s="129">
        <f t="shared" ref="BK859" si="16701">C859/C870</f>
        <v>9.3142671433214169E-2</v>
      </c>
      <c r="BL859" s="130">
        <f t="shared" ref="BL859" si="16702">D859/D870</f>
        <v>7.7364099660249153E-2</v>
      </c>
      <c r="BM859" s="131">
        <f t="shared" ref="BM859" si="16703">E859/E870</f>
        <v>6.9064220183486236E-2</v>
      </c>
      <c r="BN859" s="128">
        <f t="shared" ref="BN859" si="16704">F859/F870</f>
        <v>4.8878521442670013E-2</v>
      </c>
      <c r="BO859" s="129">
        <f t="shared" ref="BO859" si="16705">G859/G870</f>
        <v>8.5074163236778758E-2</v>
      </c>
      <c r="BP859" s="130">
        <f t="shared" ref="BP859" si="16706">H859/H870</f>
        <v>5.7762234523009937E-2</v>
      </c>
      <c r="BQ859" s="131">
        <f t="shared" ref="BQ859" si="16707">I859/I870</f>
        <v>7.8490386709700419E-2</v>
      </c>
      <c r="BR859" s="128">
        <f t="shared" ref="BR859" si="16708">J859/J870</f>
        <v>0.10283687943262411</v>
      </c>
      <c r="BS859" s="129">
        <f t="shared" ref="BS859" si="16709">K859/K870</f>
        <v>3.5995336636549108E-2</v>
      </c>
      <c r="BT859" s="130">
        <f t="shared" ref="BT859" si="16710">L859/L870</f>
        <v>8.864924870158189E-2</v>
      </c>
      <c r="BU859" s="128">
        <f t="shared" ref="BU859" si="16711">M859/M870</f>
        <v>3.629986132637246E-2</v>
      </c>
      <c r="BV859" s="132">
        <f t="shared" ref="BV859" si="16712">N859/N870</f>
        <v>7.5830405449097929E-2</v>
      </c>
      <c r="BW859" s="133">
        <f t="shared" ref="BW859" si="16713">O859/O870</f>
        <v>5.2249669660253968E-2</v>
      </c>
      <c r="BX859" s="128">
        <f t="shared" ref="BX859" si="16714">P859/P870</f>
        <v>7.2674991137196207E-2</v>
      </c>
      <c r="BY859" s="129">
        <f t="shared" ref="BY859" si="16715">Q859/Q870</f>
        <v>5.6920921940659619E-2</v>
      </c>
      <c r="BZ859" s="130">
        <f t="shared" ref="BZ859" si="16716">R859/R870</f>
        <v>6.5398870761023936E-2</v>
      </c>
      <c r="CA859" s="131">
        <f t="shared" ref="CA859" si="16717">S859/S870</f>
        <v>7.4162679425837319E-2</v>
      </c>
      <c r="CB859" s="128">
        <f t="shared" ref="CB859" si="16718">T859/T870</f>
        <v>0.13184849928537398</v>
      </c>
      <c r="CC859" s="129">
        <f t="shared" ref="CC859" si="16719">U859/U870</f>
        <v>3.3940917661847897E-2</v>
      </c>
      <c r="CD859" s="130">
        <f t="shared" ref="CD859" si="16720">V859/V870</f>
        <v>9.9662394929034032E-2</v>
      </c>
      <c r="CE859" s="131">
        <f t="shared" ref="CE859" si="16721">W859/W870</f>
        <v>4.7636045040075285E-2</v>
      </c>
      <c r="CF859" s="128">
        <f t="shared" ref="CF859" si="16722">X859/X870</f>
        <v>8.2617671345995042E-2</v>
      </c>
      <c r="CG859" s="129">
        <f t="shared" ref="CG859" si="16723">Y859/Y870</f>
        <v>4.2754145638067773E-2</v>
      </c>
      <c r="CH859" s="130">
        <f t="shared" ref="CH859" si="16724">Z859/Z870</f>
        <v>6.3930308128413729E-2</v>
      </c>
      <c r="CI859" s="128">
        <f t="shared" ref="CI859" si="16725">AA859/AA870</f>
        <v>8.0816543381421385E-2</v>
      </c>
      <c r="CJ859" s="134">
        <f t="shared" ref="CJ859" si="16726">AB859/AB870</f>
        <v>7.186211422945768E-2</v>
      </c>
      <c r="CK859" s="135">
        <f t="shared" ref="CK859" si="16727">AC859/AC870</f>
        <v>6.6125754843879683E-2</v>
      </c>
    </row>
    <row r="860" spans="1:89" x14ac:dyDescent="0.2">
      <c r="A860" s="145" t="s">
        <v>30</v>
      </c>
      <c r="B860" s="189">
        <v>1567</v>
      </c>
      <c r="C860" s="183">
        <v>3774</v>
      </c>
      <c r="D860" s="184">
        <v>1391</v>
      </c>
      <c r="E860" s="185">
        <v>1240</v>
      </c>
      <c r="F860" s="182">
        <v>1465</v>
      </c>
      <c r="G860" s="186">
        <v>2677</v>
      </c>
      <c r="H860" s="184">
        <v>2706</v>
      </c>
      <c r="I860" s="185">
        <v>5342</v>
      </c>
      <c r="J860" s="182">
        <v>1049</v>
      </c>
      <c r="K860" s="183">
        <v>283</v>
      </c>
      <c r="L860" s="184">
        <v>3010</v>
      </c>
      <c r="M860" s="182">
        <v>1035</v>
      </c>
      <c r="N860" s="187">
        <v>4332</v>
      </c>
      <c r="O860" s="190">
        <v>2650</v>
      </c>
      <c r="P860" s="182">
        <v>2293</v>
      </c>
      <c r="Q860" s="183">
        <v>1648</v>
      </c>
      <c r="R860" s="184">
        <v>2213</v>
      </c>
      <c r="S860" s="185">
        <v>2378</v>
      </c>
      <c r="T860" s="182">
        <v>1229</v>
      </c>
      <c r="U860" s="186">
        <v>278</v>
      </c>
      <c r="V860" s="184">
        <v>3177</v>
      </c>
      <c r="W860" s="191">
        <v>1742</v>
      </c>
      <c r="X860" s="182">
        <v>2385</v>
      </c>
      <c r="Y860" s="186">
        <v>720</v>
      </c>
      <c r="Z860" s="184">
        <v>3138</v>
      </c>
      <c r="AA860" s="182">
        <v>4719</v>
      </c>
      <c r="AB860" s="156">
        <f t="shared" si="16371"/>
        <v>29955</v>
      </c>
      <c r="AC860" s="157">
        <f t="shared" si="16372"/>
        <v>28486</v>
      </c>
      <c r="BI860" s="145" t="s">
        <v>30</v>
      </c>
      <c r="BJ860" s="128">
        <f>B860/B870</f>
        <v>5.6221297359357061E-2</v>
      </c>
      <c r="BK860" s="129">
        <f t="shared" ref="BK860" si="16728">C860/C870</f>
        <v>0.12265193370165746</v>
      </c>
      <c r="BL860" s="130">
        <f t="shared" ref="BL860" si="16729">D860/D870</f>
        <v>9.8456964892412235E-2</v>
      </c>
      <c r="BM860" s="131">
        <f t="shared" ref="BM860" si="16730">E860/E870</f>
        <v>9.1009174311926608E-2</v>
      </c>
      <c r="BN860" s="128">
        <f t="shared" ref="BN860" si="16731">F860/F870</f>
        <v>5.2574914767629641E-2</v>
      </c>
      <c r="BO860" s="129">
        <f t="shared" ref="BO860" si="16732">G860/G870</f>
        <v>0.10394501824959229</v>
      </c>
      <c r="BP860" s="130">
        <f t="shared" ref="BP860" si="16733">H860/H870</f>
        <v>6.2672256062255363E-2</v>
      </c>
      <c r="BQ860" s="131">
        <f t="shared" ref="BQ860" si="16734">I860/I870</f>
        <v>0.10577589450131675</v>
      </c>
      <c r="BR860" s="128">
        <f t="shared" ref="BR860" si="16735">J860/J870</f>
        <v>0.16173296330558126</v>
      </c>
      <c r="BS860" s="129">
        <f t="shared" ref="BS860" si="16736">K860/K870</f>
        <v>4.1241620518799184E-2</v>
      </c>
      <c r="BT860" s="130">
        <f t="shared" ref="BT860" si="16737">L860/L870</f>
        <v>0.11933552709828331</v>
      </c>
      <c r="BU860" s="128">
        <f t="shared" ref="BU860" si="16738">M860/M870</f>
        <v>4.2213883677298308E-2</v>
      </c>
      <c r="BV860" s="132">
        <f t="shared" ref="BV860" si="16739">N860/N870</f>
        <v>9.337615588558619E-2</v>
      </c>
      <c r="BW860" s="133">
        <f t="shared" ref="BW860" si="16740">O860/O870</f>
        <v>5.9349174710532797E-2</v>
      </c>
      <c r="BX860" s="128">
        <f t="shared" ref="BX860" si="16741">P860/P870</f>
        <v>9.0321818253436797E-2</v>
      </c>
      <c r="BY860" s="129">
        <f t="shared" ref="BY860" si="16742">Q860/Q870</f>
        <v>6.9952035315590647E-2</v>
      </c>
      <c r="BZ860" s="130">
        <f t="shared" ref="BZ860" si="16743">R860/R870</f>
        <v>7.6656621289272225E-2</v>
      </c>
      <c r="CA860" s="131">
        <f t="shared" ref="CA860" si="16744">S860/S870</f>
        <v>8.6196897201681888E-2</v>
      </c>
      <c r="CB860" s="128">
        <f t="shared" ref="CB860" si="16745">T860/T870</f>
        <v>0.14637922820390661</v>
      </c>
      <c r="CC860" s="129">
        <f t="shared" ref="CC860" si="16746">U860/U870</f>
        <v>3.4946574481458201E-2</v>
      </c>
      <c r="CD860" s="130">
        <f t="shared" ref="CD860" si="16747">V860/V870</f>
        <v>0.10944605208763952</v>
      </c>
      <c r="CE860" s="131">
        <f t="shared" ref="CE860" si="16748">W860/W870</f>
        <v>5.6527241457637017E-2</v>
      </c>
      <c r="CF860" s="128">
        <f t="shared" ref="CF860" si="16749">X860/X870</f>
        <v>9.8472336911643268E-2</v>
      </c>
      <c r="CG860" s="129">
        <f t="shared" ref="CG860" si="16750">Y860/Y870</f>
        <v>5.1910598413842823E-2</v>
      </c>
      <c r="CH860" s="130">
        <f t="shared" ref="CH860" si="16751">Z860/Z870</f>
        <v>7.231914452305778E-2</v>
      </c>
      <c r="CI860" s="128">
        <f t="shared" ref="CI860" si="16752">AA860/AA870</f>
        <v>9.6428133556745274E-2</v>
      </c>
      <c r="CJ860" s="134">
        <f t="shared" ref="CJ860" si="16753">AB860/AB870</f>
        <v>8.5479475509010236E-2</v>
      </c>
      <c r="CK860" s="135">
        <f t="shared" ref="CK860" si="16754">AC860/AC870</f>
        <v>8.1526000973068891E-2</v>
      </c>
    </row>
    <row r="861" spans="1:89" x14ac:dyDescent="0.2">
      <c r="A861" s="136" t="s">
        <v>31</v>
      </c>
      <c r="B861" s="192">
        <v>1779</v>
      </c>
      <c r="C861" s="176">
        <v>3820</v>
      </c>
      <c r="D861" s="177">
        <v>955</v>
      </c>
      <c r="E861" s="178">
        <v>1321</v>
      </c>
      <c r="F861" s="175">
        <v>1352</v>
      </c>
      <c r="G861" s="179">
        <v>2843</v>
      </c>
      <c r="H861" s="177">
        <v>2920</v>
      </c>
      <c r="I861" s="178">
        <v>5832</v>
      </c>
      <c r="J861" s="175">
        <v>735</v>
      </c>
      <c r="K861" s="176">
        <v>253</v>
      </c>
      <c r="L861" s="177">
        <v>3080</v>
      </c>
      <c r="M861" s="175">
        <v>1062</v>
      </c>
      <c r="N861" s="180">
        <v>4129</v>
      </c>
      <c r="O861" s="193">
        <v>2817</v>
      </c>
      <c r="P861" s="175">
        <v>2244</v>
      </c>
      <c r="Q861" s="176">
        <v>1948</v>
      </c>
      <c r="R861" s="177">
        <v>1894</v>
      </c>
      <c r="S861" s="178">
        <v>2786</v>
      </c>
      <c r="T861" s="175">
        <v>1220</v>
      </c>
      <c r="U861" s="179">
        <v>256</v>
      </c>
      <c r="V861" s="177">
        <v>3663</v>
      </c>
      <c r="W861" s="194">
        <v>1787</v>
      </c>
      <c r="X861" s="175">
        <v>2431</v>
      </c>
      <c r="Y861" s="179">
        <v>907</v>
      </c>
      <c r="Z861" s="177">
        <v>3282</v>
      </c>
      <c r="AA861" s="175">
        <v>5074</v>
      </c>
      <c r="AB861" s="156">
        <f t="shared" si="16371"/>
        <v>29684</v>
      </c>
      <c r="AC861" s="157">
        <f t="shared" si="16372"/>
        <v>30706</v>
      </c>
      <c r="BI861" s="136" t="s">
        <v>31</v>
      </c>
      <c r="BJ861" s="128">
        <f>B861/B870</f>
        <v>6.3827497129735941E-2</v>
      </c>
      <c r="BK861" s="129">
        <f t="shared" ref="BK861" si="16755">C861/C870</f>
        <v>0.12414689632759181</v>
      </c>
      <c r="BL861" s="130">
        <f t="shared" ref="BL861" si="16756">D861/D870</f>
        <v>6.7596262740656846E-2</v>
      </c>
      <c r="BM861" s="131">
        <f t="shared" ref="BM861" si="16757">E861/E870</f>
        <v>9.6954128440366966E-2</v>
      </c>
      <c r="BN861" s="128">
        <f t="shared" ref="BN861" si="16758">F861/F870</f>
        <v>4.8519648304324418E-2</v>
      </c>
      <c r="BO861" s="129">
        <f t="shared" ref="BO861" si="16759">G861/G870</f>
        <v>0.11039061893298129</v>
      </c>
      <c r="BP861" s="130">
        <f t="shared" ref="BP861" si="16760">H861/H870</f>
        <v>6.7628598559418204E-2</v>
      </c>
      <c r="BQ861" s="131">
        <f t="shared" ref="BQ861" si="16761">I861/I870</f>
        <v>0.11547828841850979</v>
      </c>
      <c r="BR861" s="128">
        <f t="shared" ref="BR861" si="16762">J861/J870</f>
        <v>0.11332099907493062</v>
      </c>
      <c r="BS861" s="129">
        <f t="shared" ref="BS861" si="16763">K861/K870</f>
        <v>3.6869717283590793E-2</v>
      </c>
      <c r="BT861" s="130">
        <f t="shared" ref="BT861" si="16764">L861/L870</f>
        <v>0.12211077191452246</v>
      </c>
      <c r="BU861" s="128">
        <f t="shared" ref="BU861" si="16765">M861/M870</f>
        <v>4.3315115425401743E-2</v>
      </c>
      <c r="BV861" s="132">
        <f t="shared" ref="BV861" si="16766">N861/N870</f>
        <v>8.9000495764447227E-2</v>
      </c>
      <c r="BW861" s="133">
        <f t="shared" ref="BW861" si="16767">O861/O870</f>
        <v>6.3089292513045625E-2</v>
      </c>
      <c r="BX861" s="128">
        <f t="shared" ref="BX861" si="16768">P861/P870</f>
        <v>8.8391696537597986E-2</v>
      </c>
      <c r="BY861" s="129">
        <f t="shared" ref="BY861" si="16769">Q861/Q870</f>
        <v>8.2686022326923889E-2</v>
      </c>
      <c r="BZ861" s="130">
        <f t="shared" ref="BZ861" si="16770">R861/R870</f>
        <v>6.5606706155391603E-2</v>
      </c>
      <c r="CA861" s="131">
        <f t="shared" ref="CA861" si="16771">S861/S870</f>
        <v>0.10098593591416558</v>
      </c>
      <c r="CB861" s="128">
        <f t="shared" ref="CB861" si="16772">T861/T870</f>
        <v>0.14530728918532634</v>
      </c>
      <c r="CC861" s="129">
        <f t="shared" ref="CC861" si="16773">U861/U870</f>
        <v>3.2181018227529855E-2</v>
      </c>
      <c r="CD861" s="130">
        <f t="shared" ref="CD861" si="16774">V861/V870</f>
        <v>0.12618850764778836</v>
      </c>
      <c r="CE861" s="131">
        <f t="shared" ref="CE861" si="16775">W861/W870</f>
        <v>5.7987474445922706E-2</v>
      </c>
      <c r="CF861" s="128">
        <f t="shared" ref="CF861" si="16776">X861/X870</f>
        <v>0.10037159372419488</v>
      </c>
      <c r="CG861" s="129">
        <f t="shared" ref="CG861" si="16777">Y861/Y870</f>
        <v>6.5392934390771443E-2</v>
      </c>
      <c r="CH861" s="130">
        <f t="shared" ref="CH861" si="16778">Z861/Z870</f>
        <v>7.5637805074785097E-2</v>
      </c>
      <c r="CI861" s="128">
        <f t="shared" ref="CI861" si="16779">AA861/AA870</f>
        <v>0.10368221014344681</v>
      </c>
      <c r="CJ861" s="134">
        <f t="shared" ref="CJ861" si="16780">AB861/AB870</f>
        <v>8.4706150926705387E-2</v>
      </c>
      <c r="CK861" s="135">
        <f t="shared" ref="CK861" si="16781">AC861/AC870</f>
        <v>8.7879568415328693E-2</v>
      </c>
    </row>
    <row r="862" spans="1:89" x14ac:dyDescent="0.2">
      <c r="A862" s="145" t="s">
        <v>32</v>
      </c>
      <c r="B862" s="189">
        <v>1992</v>
      </c>
      <c r="C862" s="183">
        <v>3000</v>
      </c>
      <c r="D862" s="184">
        <v>707</v>
      </c>
      <c r="E862" s="185">
        <v>1168</v>
      </c>
      <c r="F862" s="182">
        <v>1366</v>
      </c>
      <c r="G862" s="186">
        <v>2561</v>
      </c>
      <c r="H862" s="184">
        <v>2834</v>
      </c>
      <c r="I862" s="185">
        <v>4905</v>
      </c>
      <c r="J862" s="182">
        <v>529</v>
      </c>
      <c r="K862" s="183">
        <v>248</v>
      </c>
      <c r="L862" s="184">
        <v>2492</v>
      </c>
      <c r="M862" s="182">
        <v>1151</v>
      </c>
      <c r="N862" s="187">
        <v>3738</v>
      </c>
      <c r="O862" s="190">
        <v>2853</v>
      </c>
      <c r="P862" s="182">
        <v>1628</v>
      </c>
      <c r="Q862" s="183">
        <v>2008</v>
      </c>
      <c r="R862" s="184">
        <v>1918</v>
      </c>
      <c r="S862" s="185">
        <v>2274</v>
      </c>
      <c r="T862" s="182">
        <v>724</v>
      </c>
      <c r="U862" s="186">
        <v>332</v>
      </c>
      <c r="V862" s="184">
        <v>3502</v>
      </c>
      <c r="W862" s="191">
        <v>1901</v>
      </c>
      <c r="X862" s="182">
        <v>1896</v>
      </c>
      <c r="Y862" s="186">
        <v>863</v>
      </c>
      <c r="Z862" s="184">
        <v>2936</v>
      </c>
      <c r="AA862" s="182">
        <v>4187</v>
      </c>
      <c r="AB862" s="156">
        <f t="shared" si="16371"/>
        <v>26262</v>
      </c>
      <c r="AC862" s="157">
        <f t="shared" si="16372"/>
        <v>27451</v>
      </c>
      <c r="BI862" s="145" t="s">
        <v>32</v>
      </c>
      <c r="BJ862" s="128">
        <f>B862/B870</f>
        <v>7.1469575200918484E-2</v>
      </c>
      <c r="BK862" s="129">
        <f t="shared" ref="BK862" si="16782">C862/C870</f>
        <v>9.7497562560935974E-2</v>
      </c>
      <c r="BL862" s="130">
        <f t="shared" ref="BL862" si="16783">D862/D870</f>
        <v>5.004246885617214E-2</v>
      </c>
      <c r="BM862" s="131">
        <f t="shared" ref="BM862" si="16784">E862/E870</f>
        <v>8.5724770642201839E-2</v>
      </c>
      <c r="BN862" s="128">
        <f t="shared" ref="BN862" si="16785">F862/F870</f>
        <v>4.9022070698008256E-2</v>
      </c>
      <c r="BO862" s="129">
        <f t="shared" ref="BO862" si="16786">G862/G870</f>
        <v>9.9440863555175896E-2</v>
      </c>
      <c r="BP862" s="130">
        <f t="shared" ref="BP862" si="16787">H862/H870</f>
        <v>6.5636797368969588E-2</v>
      </c>
      <c r="BQ862" s="131">
        <f t="shared" ref="BQ862" si="16788">I862/I870</f>
        <v>9.7122943191493574E-2</v>
      </c>
      <c r="BR862" s="128">
        <f t="shared" ref="BR862" si="16789">J862/J870</f>
        <v>8.1560283687943269E-2</v>
      </c>
      <c r="BS862" s="129">
        <f t="shared" ref="BS862" si="16790">K862/K870</f>
        <v>3.614106674438939E-2</v>
      </c>
      <c r="BT862" s="130">
        <f t="shared" ref="BT862" si="16791">L862/L870</f>
        <v>9.8798715458113626E-2</v>
      </c>
      <c r="BU862" s="128">
        <f t="shared" ref="BU862" si="16792">M862/M870</f>
        <v>4.6945101558038993E-2</v>
      </c>
      <c r="BV862" s="132">
        <f t="shared" ref="BV862" si="16793">N862/N870</f>
        <v>8.0572500161662314E-2</v>
      </c>
      <c r="BW862" s="133">
        <f t="shared" ref="BW862" si="16794">O862/O870</f>
        <v>6.3895545452509458E-2</v>
      </c>
      <c r="BX862" s="128">
        <f t="shared" ref="BX862" si="16795">P862/P870</f>
        <v>6.4127309252767162E-2</v>
      </c>
      <c r="BY862" s="129">
        <f t="shared" ref="BY862" si="16796">Q862/Q870</f>
        <v>8.5232819729190543E-2</v>
      </c>
      <c r="BZ862" s="130">
        <f t="shared" ref="BZ862" si="16797">R862/R870</f>
        <v>6.6438047732862243E-2</v>
      </c>
      <c r="CA862" s="131">
        <f t="shared" ref="CA862" si="16798">S862/S870</f>
        <v>8.2427142235754675E-2</v>
      </c>
      <c r="CB862" s="128">
        <f t="shared" ref="CB862" si="16799">T862/T870</f>
        <v>8.6231538828013335E-2</v>
      </c>
      <c r="CC862" s="129">
        <f t="shared" ref="CC862" si="16800">U862/U870</f>
        <v>4.1734758013827783E-2</v>
      </c>
      <c r="CD862" s="130">
        <f t="shared" ref="CD862" si="16801">V862/V870</f>
        <v>0.12064213862477607</v>
      </c>
      <c r="CE862" s="131">
        <f t="shared" ref="CE862" si="16802">W862/W870</f>
        <v>6.1686731349579776E-2</v>
      </c>
      <c r="CF862" s="128">
        <f t="shared" ref="CF862" si="16803">X862/X870</f>
        <v>7.8282411230388108E-2</v>
      </c>
      <c r="CG862" s="129">
        <f t="shared" ref="CG862" si="16804">Y862/Y870</f>
        <v>6.2220620043258831E-2</v>
      </c>
      <c r="CH862" s="130">
        <f t="shared" ref="CH862" si="16805">Z862/Z870</f>
        <v>6.7663801249106953E-2</v>
      </c>
      <c r="CI862" s="128">
        <f t="shared" ref="CI862" si="16806">AA862/AA870</f>
        <v>8.5557235685969998E-2</v>
      </c>
      <c r="CJ862" s="134">
        <f t="shared" ref="CJ862" si="16807">AB862/AB870</f>
        <v>7.4941144577453739E-2</v>
      </c>
      <c r="CK862" s="135">
        <f t="shared" ref="CK862" si="16808">AC862/AC870</f>
        <v>7.8563864800663977E-2</v>
      </c>
    </row>
    <row r="863" spans="1:89" x14ac:dyDescent="0.2">
      <c r="A863" s="136" t="s">
        <v>33</v>
      </c>
      <c r="B863" s="192">
        <v>1568</v>
      </c>
      <c r="C863" s="176">
        <v>1994</v>
      </c>
      <c r="D863" s="177">
        <v>477</v>
      </c>
      <c r="E863" s="178">
        <v>943</v>
      </c>
      <c r="F863" s="175">
        <v>1053</v>
      </c>
      <c r="G863" s="179">
        <v>2123</v>
      </c>
      <c r="H863" s="177">
        <v>2390</v>
      </c>
      <c r="I863" s="178">
        <v>3630</v>
      </c>
      <c r="J863" s="175">
        <v>350</v>
      </c>
      <c r="K863" s="176">
        <v>118</v>
      </c>
      <c r="L863" s="177">
        <v>1783</v>
      </c>
      <c r="M863" s="175">
        <v>1048</v>
      </c>
      <c r="N863" s="180">
        <v>2831</v>
      </c>
      <c r="O863" s="193">
        <v>2559</v>
      </c>
      <c r="P863" s="175">
        <v>1136</v>
      </c>
      <c r="Q863" s="176">
        <v>1679</v>
      </c>
      <c r="R863" s="177">
        <v>1516</v>
      </c>
      <c r="S863" s="178">
        <v>1844</v>
      </c>
      <c r="T863" s="175">
        <v>467</v>
      </c>
      <c r="U863" s="179">
        <v>358</v>
      </c>
      <c r="V863" s="177">
        <v>2537</v>
      </c>
      <c r="W863" s="194">
        <v>1661</v>
      </c>
      <c r="X863" s="175">
        <v>1203</v>
      </c>
      <c r="Y863" s="179">
        <v>734</v>
      </c>
      <c r="Z863" s="177">
        <v>2203</v>
      </c>
      <c r="AA863" s="175">
        <v>3370</v>
      </c>
      <c r="AB863" s="156">
        <f t="shared" si="16371"/>
        <v>19514</v>
      </c>
      <c r="AC863" s="157">
        <f t="shared" si="16372"/>
        <v>22061</v>
      </c>
      <c r="BI863" s="136" t="s">
        <v>33</v>
      </c>
      <c r="BJ863" s="128">
        <f>B863/B870</f>
        <v>5.6257175660160738E-2</v>
      </c>
      <c r="BK863" s="129">
        <f t="shared" ref="BK863" si="16809">C863/C870</f>
        <v>6.4803379915502113E-2</v>
      </c>
      <c r="BL863" s="130">
        <f t="shared" ref="BL863" si="16810">D863/D870</f>
        <v>3.3762740656851642E-2</v>
      </c>
      <c r="BM863" s="131">
        <f t="shared" ref="BM863" si="16811">E863/E870</f>
        <v>6.921100917431193E-2</v>
      </c>
      <c r="BN863" s="128">
        <f t="shared" ref="BN863" si="16812">F863/F870</f>
        <v>3.7789341467791136E-2</v>
      </c>
      <c r="BO863" s="129">
        <f t="shared" ref="BO863" si="16813">G863/G870</f>
        <v>8.2433796691776029E-2</v>
      </c>
      <c r="BP863" s="130">
        <f t="shared" ref="BP863" si="16814">H863/H870</f>
        <v>5.5353544711304631E-2</v>
      </c>
      <c r="BQ863" s="131">
        <f t="shared" ref="BQ863" si="16815">I863/I870</f>
        <v>7.1876918202879031E-2</v>
      </c>
      <c r="BR863" s="128">
        <f t="shared" ref="BR863" si="16816">J863/J870</f>
        <v>5.3962380511871723E-2</v>
      </c>
      <c r="BS863" s="129">
        <f t="shared" ref="BS863" si="16817">K863/K870</f>
        <v>1.7196152725153017E-2</v>
      </c>
      <c r="BT863" s="130">
        <f t="shared" ref="BT863" si="16818">L863/L870</f>
        <v>7.0689450105062834E-2</v>
      </c>
      <c r="BU863" s="128">
        <f t="shared" ref="BU863" si="16819">M863/M870</f>
        <v>4.2744106370829593E-2</v>
      </c>
      <c r="BV863" s="132">
        <f t="shared" ref="BV863" si="16820">N863/N870</f>
        <v>6.1022136960317289E-2</v>
      </c>
      <c r="BW863" s="133">
        <f t="shared" ref="BW863" si="16821">O863/O870</f>
        <v>5.7311146446888089E-2</v>
      </c>
      <c r="BX863" s="128">
        <f t="shared" ref="BX863" si="16822">P863/P870</f>
        <v>4.4747311616181513E-2</v>
      </c>
      <c r="BY863" s="129">
        <f t="shared" ref="BY863" si="16823">Q863/Q870</f>
        <v>7.126788064009508E-2</v>
      </c>
      <c r="BZ863" s="130">
        <f t="shared" ref="BZ863" si="16824">R863/R870</f>
        <v>5.2513076310228966E-2</v>
      </c>
      <c r="CA863" s="131">
        <f t="shared" ref="CA863" si="16825">S863/S870</f>
        <v>6.6840655357401774E-2</v>
      </c>
      <c r="CB863" s="128">
        <f t="shared" ref="CB863" si="16826">T863/T870</f>
        <v>5.562172463077656E-2</v>
      </c>
      <c r="CC863" s="129">
        <f t="shared" ref="CC863" si="16827">U863/U870</f>
        <v>4.5003142677561281E-2</v>
      </c>
      <c r="CD863" s="130">
        <f t="shared" ref="CD863" si="16828">V863/V870</f>
        <v>8.7398373983739841E-2</v>
      </c>
      <c r="CE863" s="131">
        <f t="shared" ref="CE863" si="16829">W863/W870</f>
        <v>5.3898822078722784E-2</v>
      </c>
      <c r="CF863" s="128">
        <f t="shared" ref="CF863" si="16830">X863/X870</f>
        <v>4.9669694467382328E-2</v>
      </c>
      <c r="CG863" s="129">
        <f t="shared" ref="CG863" si="16831">Y863/Y870</f>
        <v>5.2919971160778657E-2</v>
      </c>
      <c r="CH863" s="130">
        <f t="shared" ref="CH863" si="16832">Z863/Z870</f>
        <v>5.0770897190661655E-2</v>
      </c>
      <c r="CI863" s="128">
        <f t="shared" ref="CI863" si="16833">AA863/AA870</f>
        <v>6.8862642527279416E-2</v>
      </c>
      <c r="CJ863" s="134">
        <f t="shared" ref="CJ863" si="16834">AB863/AB870</f>
        <v>5.5685077118438515E-2</v>
      </c>
      <c r="CK863" s="135">
        <f t="shared" ref="CK863" si="16835">AC863/AC870</f>
        <v>6.3137860965627776E-2</v>
      </c>
    </row>
    <row r="864" spans="1:89" x14ac:dyDescent="0.2">
      <c r="A864" s="145" t="s">
        <v>34</v>
      </c>
      <c r="B864" s="189">
        <v>604</v>
      </c>
      <c r="C864" s="183">
        <v>1340</v>
      </c>
      <c r="D864" s="184">
        <v>244</v>
      </c>
      <c r="E864" s="185">
        <v>733</v>
      </c>
      <c r="F864" s="182">
        <v>551</v>
      </c>
      <c r="G864" s="186">
        <v>1555</v>
      </c>
      <c r="H864" s="184">
        <v>1204</v>
      </c>
      <c r="I864" s="185">
        <v>2632</v>
      </c>
      <c r="J864" s="182">
        <v>311</v>
      </c>
      <c r="K864" s="183">
        <v>93</v>
      </c>
      <c r="L864" s="184">
        <v>1263</v>
      </c>
      <c r="M864" s="182">
        <v>710</v>
      </c>
      <c r="N864" s="187">
        <v>2371</v>
      </c>
      <c r="O864" s="190">
        <v>1829</v>
      </c>
      <c r="P864" s="182">
        <v>784</v>
      </c>
      <c r="Q864" s="183">
        <v>1307</v>
      </c>
      <c r="R864" s="184">
        <v>966</v>
      </c>
      <c r="S864" s="185">
        <v>1475</v>
      </c>
      <c r="T864" s="182">
        <v>263</v>
      </c>
      <c r="U864" s="186">
        <v>266</v>
      </c>
      <c r="V864" s="184">
        <v>1897</v>
      </c>
      <c r="W864" s="191">
        <v>1097</v>
      </c>
      <c r="X864" s="182">
        <v>732</v>
      </c>
      <c r="Y864" s="186">
        <v>543</v>
      </c>
      <c r="Z864" s="184">
        <v>1571</v>
      </c>
      <c r="AA864" s="182">
        <v>2069</v>
      </c>
      <c r="AB864" s="156">
        <f t="shared" si="16371"/>
        <v>12761</v>
      </c>
      <c r="AC864" s="157">
        <f t="shared" si="16372"/>
        <v>15649</v>
      </c>
      <c r="BI864" s="145" t="s">
        <v>34</v>
      </c>
      <c r="BJ864" s="128">
        <f>B864/B870</f>
        <v>2.1670493685419057E-2</v>
      </c>
      <c r="BK864" s="129">
        <f t="shared" ref="BK864" si="16836">C864/C870</f>
        <v>4.3548911277218071E-2</v>
      </c>
      <c r="BL864" s="130">
        <f t="shared" ref="BL864" si="16837">D864/D870</f>
        <v>1.7270668176670442E-2</v>
      </c>
      <c r="BM864" s="131">
        <f t="shared" ref="BM864" si="16838">E864/E870</f>
        <v>5.3798165137614679E-2</v>
      </c>
      <c r="BN864" s="128">
        <f t="shared" ref="BN864" si="16839">F864/F870</f>
        <v>1.9773909922842274E-2</v>
      </c>
      <c r="BO864" s="129">
        <f t="shared" ref="BO864" si="16840">G864/G870</f>
        <v>6.037897025704745E-2</v>
      </c>
      <c r="BP864" s="130">
        <f t="shared" ref="BP864" si="16841">H864/H870</f>
        <v>2.788521666628066E-2</v>
      </c>
      <c r="BQ864" s="131">
        <f t="shared" ref="BQ864" si="16842">I864/I870</f>
        <v>5.2115715898065462E-2</v>
      </c>
      <c r="BR864" s="128">
        <f t="shared" ref="BR864" si="16843">J864/J870</f>
        <v>4.7949429540548871E-2</v>
      </c>
      <c r="BS864" s="129">
        <f t="shared" ref="BS864" si="16844">K864/K870</f>
        <v>1.3552900029146022E-2</v>
      </c>
      <c r="BT864" s="130">
        <f t="shared" ref="BT864" si="16845">L864/L870</f>
        <v>5.007334575585775E-2</v>
      </c>
      <c r="BU864" s="128">
        <f t="shared" ref="BU864" si="16846">M864/M870</f>
        <v>2.8958316339016233E-2</v>
      </c>
      <c r="BV864" s="132">
        <f t="shared" ref="BV864" si="16847">N864/N870</f>
        <v>5.1106848015864459E-2</v>
      </c>
      <c r="BW864" s="133">
        <f t="shared" ref="BW864" si="16848">O864/O870</f>
        <v>4.0962128507760182E-2</v>
      </c>
      <c r="BX864" s="128">
        <f t="shared" ref="BX864" si="16849">P864/P870</f>
        <v>3.0881947453421044E-2</v>
      </c>
      <c r="BY864" s="129">
        <f t="shared" ref="BY864" si="16850">Q864/Q870</f>
        <v>5.5477736746041853E-2</v>
      </c>
      <c r="BZ864" s="130">
        <f t="shared" ref="BZ864" si="16851">R864/R870</f>
        <v>3.3461498493193388E-2</v>
      </c>
      <c r="CA864" s="131">
        <f t="shared" ref="CA864" si="16852">S864/S870</f>
        <v>5.3465274757140788E-2</v>
      </c>
      <c r="CB864" s="128">
        <f t="shared" ref="CB864" si="16853">T864/T870</f>
        <v>3.1324440209623633E-2</v>
      </c>
      <c r="CC864" s="129">
        <f t="shared" ref="CC864" si="16854">U864/U870</f>
        <v>3.3438089252042738E-2</v>
      </c>
      <c r="CD864" s="130">
        <f t="shared" ref="CD864" si="16855">V864/V870</f>
        <v>6.5350695879840159E-2</v>
      </c>
      <c r="CE864" s="131">
        <f t="shared" ref="CE864" si="16856">W864/W870</f>
        <v>3.5597235292208845E-2</v>
      </c>
      <c r="CF864" s="128">
        <f t="shared" ref="CF864" si="16857">X864/X870</f>
        <v>3.0222956234516929E-2</v>
      </c>
      <c r="CG864" s="129">
        <f t="shared" ref="CG864" si="16858">Y864/Y870</f>
        <v>3.9149242970439799E-2</v>
      </c>
      <c r="CH864" s="130">
        <f t="shared" ref="CH864" si="16859">Z864/Z870</f>
        <v>3.6205664769191771E-2</v>
      </c>
      <c r="CI864" s="128">
        <f t="shared" ref="CI864" si="16860">AA864/AA870</f>
        <v>4.2277984388409823E-2</v>
      </c>
      <c r="CJ864" s="134">
        <f t="shared" ref="CJ864" si="16861">AB864/AB870</f>
        <v>3.6414741678199948E-2</v>
      </c>
      <c r="CK864" s="135">
        <f t="shared" ref="CK864" si="16862">AC864/AC870</f>
        <v>4.4786926533298993E-2</v>
      </c>
    </row>
    <row r="865" spans="1:89" x14ac:dyDescent="0.2">
      <c r="A865" s="136" t="s">
        <v>35</v>
      </c>
      <c r="B865" s="192">
        <v>0</v>
      </c>
      <c r="C865" s="176">
        <v>591</v>
      </c>
      <c r="D865" s="177">
        <v>16</v>
      </c>
      <c r="E865" s="178">
        <v>372</v>
      </c>
      <c r="F865" s="175">
        <v>18</v>
      </c>
      <c r="G865" s="179">
        <v>851</v>
      </c>
      <c r="H865" s="177">
        <v>164</v>
      </c>
      <c r="I865" s="178">
        <v>1062</v>
      </c>
      <c r="J865" s="175">
        <v>68</v>
      </c>
      <c r="K865" s="176">
        <v>54</v>
      </c>
      <c r="L865" s="177">
        <v>623</v>
      </c>
      <c r="M865" s="175">
        <v>150</v>
      </c>
      <c r="N865" s="180">
        <v>574</v>
      </c>
      <c r="O865" s="193">
        <v>359</v>
      </c>
      <c r="P865" s="175">
        <v>110</v>
      </c>
      <c r="Q865" s="176">
        <v>319</v>
      </c>
      <c r="R865" s="177">
        <v>198</v>
      </c>
      <c r="S865" s="178">
        <v>151</v>
      </c>
      <c r="T865" s="175">
        <v>34</v>
      </c>
      <c r="U865" s="179">
        <v>20</v>
      </c>
      <c r="V865" s="177">
        <v>379</v>
      </c>
      <c r="W865" s="194">
        <v>62</v>
      </c>
      <c r="X865" s="175">
        <v>75</v>
      </c>
      <c r="Y865" s="179">
        <v>9</v>
      </c>
      <c r="Z865" s="177">
        <v>61</v>
      </c>
      <c r="AA865" s="175">
        <v>89</v>
      </c>
      <c r="AB865" s="156">
        <f t="shared" si="16371"/>
        <v>2320</v>
      </c>
      <c r="AC865" s="157">
        <f t="shared" si="16372"/>
        <v>4089</v>
      </c>
      <c r="BI865" s="136" t="s">
        <v>35</v>
      </c>
      <c r="BJ865" s="128">
        <f>B865/B870</f>
        <v>0</v>
      </c>
      <c r="BK865" s="129">
        <f t="shared" ref="BK865" si="16863">C865/C870</f>
        <v>1.9207019824504387E-2</v>
      </c>
      <c r="BL865" s="130">
        <f t="shared" ref="BL865" si="16864">D865/D870</f>
        <v>1.1325028312570782E-3</v>
      </c>
      <c r="BM865" s="131">
        <f t="shared" ref="BM865" si="16865">E865/E870</f>
        <v>2.7302752293577981E-2</v>
      </c>
      <c r="BN865" s="128">
        <f t="shared" ref="BN865" si="16866">F865/F870</f>
        <v>6.4597164902207075E-4</v>
      </c>
      <c r="BO865" s="129">
        <f t="shared" ref="BO865" si="16867">G865/G870</f>
        <v>3.3043410732313427E-2</v>
      </c>
      <c r="BP865" s="130">
        <f t="shared" ref="BP865" si="16868">H865/H870</f>
        <v>3.798318549227598E-3</v>
      </c>
      <c r="BQ865" s="131">
        <f t="shared" ref="BQ865" si="16869">I865/I870</f>
        <v>2.1028453755222463E-2</v>
      </c>
      <c r="BR865" s="128">
        <f t="shared" ref="BR865" si="16870">J865/J870</f>
        <v>1.0484119642306507E-2</v>
      </c>
      <c r="BS865" s="129">
        <f t="shared" ref="BS865" si="16871">K865/K870</f>
        <v>7.8694258233751088E-3</v>
      </c>
      <c r="BT865" s="130">
        <f t="shared" ref="BT865" si="16872">L865/L870</f>
        <v>2.4699678864528406E-2</v>
      </c>
      <c r="BU865" s="128">
        <f t="shared" ref="BU865" si="16873">M865/M870</f>
        <v>6.1179541561301905E-3</v>
      </c>
      <c r="BV865" s="132">
        <f t="shared" ref="BV865" si="16874">N865/N870</f>
        <v>1.2372556204599832E-2</v>
      </c>
      <c r="BW865" s="133">
        <f t="shared" ref="BW865" si="16875">O865/O870</f>
        <v>8.0401334796533115E-3</v>
      </c>
      <c r="BX865" s="128">
        <f t="shared" ref="BX865" si="16876">P865/P870</f>
        <v>4.3329263008626464E-3</v>
      </c>
      <c r="BY865" s="129">
        <f t="shared" ref="BY865" si="16877">Q865/Q870</f>
        <v>1.3540472855384355E-2</v>
      </c>
      <c r="BZ865" s="130">
        <f t="shared" ref="BZ865" si="16878">R865/R870</f>
        <v>6.8585680141328067E-3</v>
      </c>
      <c r="CA865" s="131">
        <f t="shared" ref="CA865" si="16879">S865/S870</f>
        <v>5.4733942293750905E-3</v>
      </c>
      <c r="CB865" s="128">
        <f t="shared" ref="CB865" si="16880">T865/T870</f>
        <v>4.0495474035254888E-3</v>
      </c>
      <c r="CC865" s="129">
        <f t="shared" ref="CC865" si="16881">U865/U870</f>
        <v>2.51414204902577E-3</v>
      </c>
      <c r="CD865" s="130">
        <f t="shared" ref="CD865" si="16882">V865/V870</f>
        <v>1.3056359377153093E-2</v>
      </c>
      <c r="CE865" s="131">
        <f t="shared" ref="CE865" si="16883">W865/W870</f>
        <v>2.0118765616380569E-3</v>
      </c>
      <c r="CF865" s="128">
        <f t="shared" ref="CF865" si="16884">X865/X870</f>
        <v>3.0966143682906689E-3</v>
      </c>
      <c r="CG865" s="129">
        <f t="shared" ref="CG865" si="16885">Y865/Y870</f>
        <v>6.4888248017303538E-4</v>
      </c>
      <c r="CH865" s="130">
        <f t="shared" ref="CH865" si="16886">Z865/Z870</f>
        <v>1.4058214837178217E-3</v>
      </c>
      <c r="CI865" s="128">
        <f t="shared" ref="CI865" si="16887">AA865/AA870</f>
        <v>1.8186276513139075E-3</v>
      </c>
      <c r="CJ865" s="134">
        <f t="shared" ref="CJ865" si="16888">AB865/AB870</f>
        <v>6.6203432876282336E-3</v>
      </c>
      <c r="CK865" s="135">
        <f t="shared" ref="CK865" si="16889">AC865/AC870</f>
        <v>1.1702584356486649E-2</v>
      </c>
    </row>
    <row r="866" spans="1:89" x14ac:dyDescent="0.2">
      <c r="A866" s="145" t="s">
        <v>36</v>
      </c>
      <c r="B866" s="189"/>
      <c r="C866" s="183"/>
      <c r="D866" s="184"/>
      <c r="E866" s="185"/>
      <c r="F866" s="182"/>
      <c r="G866" s="186"/>
      <c r="H866" s="184"/>
      <c r="I866" s="185"/>
      <c r="J866" s="182"/>
      <c r="K866" s="186"/>
      <c r="L866" s="184"/>
      <c r="M866" s="182"/>
      <c r="N866" s="187"/>
      <c r="O866" s="190"/>
      <c r="P866" s="182"/>
      <c r="Q866" s="186"/>
      <c r="R866" s="184"/>
      <c r="S866" s="185"/>
      <c r="T866" s="182"/>
      <c r="U866" s="186"/>
      <c r="V866" s="184"/>
      <c r="W866" s="185"/>
      <c r="X866" s="182"/>
      <c r="Y866" s="186"/>
      <c r="Z866" s="184"/>
      <c r="AA866" s="182"/>
      <c r="AB866" s="156">
        <f t="shared" si="16371"/>
        <v>0</v>
      </c>
      <c r="AC866" s="157">
        <f t="shared" si="16372"/>
        <v>0</v>
      </c>
      <c r="BI866" s="145" t="s">
        <v>36</v>
      </c>
      <c r="BJ866" s="128">
        <f>B866/B870</f>
        <v>0</v>
      </c>
      <c r="BK866" s="129">
        <f t="shared" ref="BK866" si="16890">C866/C870</f>
        <v>0</v>
      </c>
      <c r="BL866" s="130">
        <f t="shared" ref="BL866" si="16891">D866/D870</f>
        <v>0</v>
      </c>
      <c r="BM866" s="131">
        <f t="shared" ref="BM866" si="16892">E866/E870</f>
        <v>0</v>
      </c>
      <c r="BN866" s="128">
        <f t="shared" ref="BN866" si="16893">F866/F870</f>
        <v>0</v>
      </c>
      <c r="BO866" s="129">
        <f t="shared" ref="BO866" si="16894">G866/G870</f>
        <v>0</v>
      </c>
      <c r="BP866" s="130">
        <f t="shared" ref="BP866" si="16895">H866/H870</f>
        <v>0</v>
      </c>
      <c r="BQ866" s="131">
        <f t="shared" ref="BQ866" si="16896">I866/I870</f>
        <v>0</v>
      </c>
      <c r="BR866" s="128">
        <f t="shared" ref="BR866" si="16897">J866/J870</f>
        <v>0</v>
      </c>
      <c r="BS866" s="129">
        <f t="shared" ref="BS866" si="16898">K866/K870</f>
        <v>0</v>
      </c>
      <c r="BT866" s="130">
        <f t="shared" ref="BT866" si="16899">L866/L870</f>
        <v>0</v>
      </c>
      <c r="BU866" s="128">
        <f t="shared" ref="BU866" si="16900">M866/M870</f>
        <v>0</v>
      </c>
      <c r="BV866" s="132">
        <f t="shared" ref="BV866" si="16901">N866/N870</f>
        <v>0</v>
      </c>
      <c r="BW866" s="133">
        <f t="shared" ref="BW866" si="16902">O866/O870</f>
        <v>0</v>
      </c>
      <c r="BX866" s="128">
        <f t="shared" ref="BX866" si="16903">P866/P870</f>
        <v>0</v>
      </c>
      <c r="BY866" s="129">
        <f t="shared" ref="BY866" si="16904">Q866/Q870</f>
        <v>0</v>
      </c>
      <c r="BZ866" s="130">
        <f t="shared" ref="BZ866" si="16905">R866/R870</f>
        <v>0</v>
      </c>
      <c r="CA866" s="131">
        <f t="shared" ref="CA866" si="16906">S866/S870</f>
        <v>0</v>
      </c>
      <c r="CB866" s="128">
        <f t="shared" ref="CB866" si="16907">T866/T870</f>
        <v>0</v>
      </c>
      <c r="CC866" s="129">
        <f t="shared" ref="CC866" si="16908">U866/U870</f>
        <v>0</v>
      </c>
      <c r="CD866" s="130">
        <f t="shared" ref="CD866" si="16909">V866/V870</f>
        <v>0</v>
      </c>
      <c r="CE866" s="131">
        <f t="shared" ref="CE866" si="16910">W866/W870</f>
        <v>0</v>
      </c>
      <c r="CF866" s="128">
        <f t="shared" ref="CF866" si="16911">X866/X870</f>
        <v>0</v>
      </c>
      <c r="CG866" s="129">
        <f t="shared" ref="CG866" si="16912">Y866/Y870</f>
        <v>0</v>
      </c>
      <c r="CH866" s="130">
        <f t="shared" ref="CH866" si="16913">Z866/Z870</f>
        <v>0</v>
      </c>
      <c r="CI866" s="128">
        <f t="shared" ref="CI866" si="16914">AA866/AA870</f>
        <v>0</v>
      </c>
      <c r="CJ866" s="134">
        <f t="shared" ref="CJ866" si="16915">AB866/AB870</f>
        <v>0</v>
      </c>
      <c r="CK866" s="135">
        <f t="shared" ref="CK866" si="16916">AC866/AC870</f>
        <v>0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58">
        <f t="shared" ref="AB867:AB868" si="16917">SUM(B867,D867,F867,H867,J867,L867,N867,P867,R867,T867,V867,X867,Z867)</f>
        <v>0</v>
      </c>
      <c r="AC867" s="159">
        <f t="shared" ref="AC867:AC868" si="16918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9">C867/C870</f>
        <v>0</v>
      </c>
      <c r="BL867" s="130">
        <f t="shared" ref="BL867" si="16920">D867/D870</f>
        <v>0</v>
      </c>
      <c r="BM867" s="131">
        <f t="shared" ref="BM867" si="16921">E867/E870</f>
        <v>0</v>
      </c>
      <c r="BN867" s="128">
        <f t="shared" ref="BN867" si="16922">F867/F870</f>
        <v>0</v>
      </c>
      <c r="BO867" s="129">
        <f t="shared" ref="BO867" si="16923">G867/G870</f>
        <v>0</v>
      </c>
      <c r="BP867" s="130">
        <f t="shared" ref="BP867" si="16924">H867/H870</f>
        <v>0</v>
      </c>
      <c r="BQ867" s="131">
        <f t="shared" ref="BQ867" si="16925">I867/I870</f>
        <v>0</v>
      </c>
      <c r="BR867" s="128">
        <f t="shared" ref="BR867" si="16926">J867/J870</f>
        <v>0</v>
      </c>
      <c r="BS867" s="129">
        <f t="shared" ref="BS867" si="16927">K867/K870</f>
        <v>0</v>
      </c>
      <c r="BT867" s="130">
        <f t="shared" ref="BT867" si="16928">L867/L870</f>
        <v>0</v>
      </c>
      <c r="BU867" s="128">
        <f t="shared" ref="BU867" si="16929">M867/M870</f>
        <v>0</v>
      </c>
      <c r="BV867" s="132">
        <f t="shared" ref="BV867" si="16930">N867/N870</f>
        <v>0</v>
      </c>
      <c r="BW867" s="133">
        <f t="shared" ref="BW867" si="16931">O867/O870</f>
        <v>0</v>
      </c>
      <c r="BX867" s="128">
        <f t="shared" ref="BX867" si="16932">P867/P870</f>
        <v>0</v>
      </c>
      <c r="BY867" s="129">
        <f t="shared" ref="BY867" si="16933">Q867/Q870</f>
        <v>0</v>
      </c>
      <c r="BZ867" s="130">
        <f t="shared" ref="BZ867" si="16934">R867/R870</f>
        <v>0</v>
      </c>
      <c r="CA867" s="131">
        <f t="shared" ref="CA867" si="16935">S867/S870</f>
        <v>0</v>
      </c>
      <c r="CB867" s="128">
        <f t="shared" ref="CB867" si="16936">T867/T870</f>
        <v>0</v>
      </c>
      <c r="CC867" s="129">
        <f t="shared" ref="CC867" si="16937">U867/U870</f>
        <v>0</v>
      </c>
      <c r="CD867" s="130">
        <f t="shared" ref="CD867" si="16938">V867/V870</f>
        <v>0</v>
      </c>
      <c r="CE867" s="131">
        <f t="shared" ref="CE867" si="16939">W867/W870</f>
        <v>0</v>
      </c>
      <c r="CF867" s="128">
        <f t="shared" ref="CF867" si="16940">X867/X870</f>
        <v>0</v>
      </c>
      <c r="CG867" s="129">
        <f t="shared" ref="CG867" si="16941">Y867/Y870</f>
        <v>0</v>
      </c>
      <c r="CH867" s="130">
        <f t="shared" ref="CH867" si="16942">Z867/Z870</f>
        <v>0</v>
      </c>
      <c r="CI867" s="128">
        <f t="shared" ref="CI867" si="16943">AA867/AA870</f>
        <v>0</v>
      </c>
      <c r="CJ867" s="134">
        <f t="shared" ref="CJ867" si="16944">AB867/AB870</f>
        <v>0</v>
      </c>
      <c r="CK867" s="135">
        <f t="shared" ref="CK867" si="16945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7"/>
        <v>0</v>
      </c>
      <c r="AC868" s="159">
        <f t="shared" si="16918"/>
        <v>0</v>
      </c>
      <c r="BI868" s="145" t="s">
        <v>38</v>
      </c>
      <c r="BJ868" s="128">
        <f>B868/B870</f>
        <v>0</v>
      </c>
      <c r="BK868" s="129">
        <f t="shared" ref="BK868" si="16946">C868/C870</f>
        <v>0</v>
      </c>
      <c r="BL868" s="130">
        <f t="shared" ref="BL868" si="16947">D868/D870</f>
        <v>0</v>
      </c>
      <c r="BM868" s="131">
        <f t="shared" ref="BM868" si="16948">E868/E870</f>
        <v>0</v>
      </c>
      <c r="BN868" s="128">
        <f t="shared" ref="BN868" si="16949">F868/F870</f>
        <v>0</v>
      </c>
      <c r="BO868" s="129">
        <f t="shared" ref="BO868" si="16950">G868/G870</f>
        <v>0</v>
      </c>
      <c r="BP868" s="130">
        <f t="shared" ref="BP868" si="16951">H868/H870</f>
        <v>0</v>
      </c>
      <c r="BQ868" s="131">
        <f t="shared" ref="BQ868" si="16952">I868/I870</f>
        <v>0</v>
      </c>
      <c r="BR868" s="128">
        <f t="shared" ref="BR868" si="16953">J868/J870</f>
        <v>0</v>
      </c>
      <c r="BS868" s="129">
        <f t="shared" ref="BS868" si="16954">K868/K870</f>
        <v>0</v>
      </c>
      <c r="BT868" s="130">
        <f t="shared" ref="BT868" si="16955">L868/L870</f>
        <v>0</v>
      </c>
      <c r="BU868" s="128">
        <f t="shared" ref="BU868" si="16956">M868/M870</f>
        <v>0</v>
      </c>
      <c r="BV868" s="132">
        <f t="shared" ref="BV868" si="16957">N868/N870</f>
        <v>0</v>
      </c>
      <c r="BW868" s="133">
        <f t="shared" ref="BW868" si="16958">O868/O870</f>
        <v>0</v>
      </c>
      <c r="BX868" s="128">
        <f t="shared" ref="BX868" si="16959">P868/P870</f>
        <v>0</v>
      </c>
      <c r="BY868" s="129">
        <f t="shared" ref="BY868" si="16960">Q868/Q870</f>
        <v>0</v>
      </c>
      <c r="BZ868" s="130">
        <f t="shared" ref="BZ868" si="16961">R868/R870</f>
        <v>0</v>
      </c>
      <c r="CA868" s="131">
        <f t="shared" ref="CA868" si="16962">S868/S870</f>
        <v>0</v>
      </c>
      <c r="CB868" s="128">
        <f t="shared" ref="CB868" si="16963">T868/T870</f>
        <v>0</v>
      </c>
      <c r="CC868" s="129">
        <f t="shared" ref="CC868" si="16964">U868/U870</f>
        <v>0</v>
      </c>
      <c r="CD868" s="130">
        <f t="shared" ref="CD868" si="16965">V868/V870</f>
        <v>0</v>
      </c>
      <c r="CE868" s="131">
        <f t="shared" ref="CE868" si="16966">W868/W870</f>
        <v>0</v>
      </c>
      <c r="CF868" s="128">
        <f t="shared" ref="CF868" si="16967">X868/X870</f>
        <v>0</v>
      </c>
      <c r="CG868" s="129">
        <f t="shared" ref="CG868" si="16968">Y868/Y870</f>
        <v>0</v>
      </c>
      <c r="CH868" s="130">
        <f t="shared" ref="CH868" si="16969">Z868/Z870</f>
        <v>0</v>
      </c>
      <c r="CI868" s="128">
        <f t="shared" ref="CI868" si="16970">AA868/AA870</f>
        <v>0</v>
      </c>
      <c r="CJ868" s="134">
        <f t="shared" ref="CJ868" si="16971">AB868/AB870</f>
        <v>0</v>
      </c>
      <c r="CK868" s="135">
        <f t="shared" ref="CK868" si="16972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3">SUM(B869,D869,F869,H869,J869,L869,N869,P869,R869,T869,V869,X869,Z869)</f>
        <v>0</v>
      </c>
      <c r="AC869" s="159">
        <f t="shared" ref="AC869" si="16974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5">C869/C870</f>
        <v>0</v>
      </c>
      <c r="BL869" s="130">
        <f t="shared" ref="BL869" si="16976">D869/D870</f>
        <v>0</v>
      </c>
      <c r="BM869" s="131">
        <f t="shared" ref="BM869" si="16977">E869/E870</f>
        <v>0</v>
      </c>
      <c r="BN869" s="128">
        <f t="shared" ref="BN869" si="16978">F869/F870</f>
        <v>0</v>
      </c>
      <c r="BO869" s="129">
        <f t="shared" ref="BO869" si="16979">G869/G870</f>
        <v>0</v>
      </c>
      <c r="BP869" s="130">
        <f t="shared" ref="BP869" si="16980">H869/H870</f>
        <v>0</v>
      </c>
      <c r="BQ869" s="131">
        <f t="shared" ref="BQ869" si="16981">I869/I870</f>
        <v>0</v>
      </c>
      <c r="BR869" s="128">
        <f t="shared" ref="BR869" si="16982">J869/J870</f>
        <v>0</v>
      </c>
      <c r="BS869" s="129">
        <f t="shared" ref="BS869" si="16983">K869/K870</f>
        <v>0</v>
      </c>
      <c r="BT869" s="130">
        <f t="shared" ref="BT869" si="16984">L869/L870</f>
        <v>0</v>
      </c>
      <c r="BU869" s="128">
        <f t="shared" ref="BU869" si="16985">M869/M870</f>
        <v>0</v>
      </c>
      <c r="BV869" s="132">
        <f t="shared" ref="BV869" si="16986">N869/N870</f>
        <v>0</v>
      </c>
      <c r="BW869" s="133">
        <f t="shared" ref="BW869" si="16987">O869/O870</f>
        <v>0</v>
      </c>
      <c r="BX869" s="128">
        <f t="shared" ref="BX869" si="16988">P869/P870</f>
        <v>0</v>
      </c>
      <c r="BY869" s="129">
        <f t="shared" ref="BY869" si="16989">Q869/Q870</f>
        <v>0</v>
      </c>
      <c r="BZ869" s="130">
        <f t="shared" ref="BZ869" si="16990">R869/R870</f>
        <v>0</v>
      </c>
      <c r="CA869" s="131">
        <f t="shared" ref="CA869" si="16991">S869/S870</f>
        <v>0</v>
      </c>
      <c r="CB869" s="128">
        <f t="shared" ref="CB869" si="16992">T869/T870</f>
        <v>0</v>
      </c>
      <c r="CC869" s="129">
        <f t="shared" ref="CC869" si="16993">U869/U870</f>
        <v>0</v>
      </c>
      <c r="CD869" s="130">
        <f t="shared" ref="CD869" si="16994">V869/V870</f>
        <v>0</v>
      </c>
      <c r="CE869" s="131">
        <f t="shared" ref="CE869" si="16995">W869/W870</f>
        <v>0</v>
      </c>
      <c r="CF869" s="128">
        <f t="shared" ref="CF869" si="16996">X869/X870</f>
        <v>0</v>
      </c>
      <c r="CG869" s="129">
        <f t="shared" ref="CG869" si="16997">Y869/Y870</f>
        <v>0</v>
      </c>
      <c r="CH869" s="130">
        <f t="shared" ref="CH869" si="16998">Z869/Z870</f>
        <v>0</v>
      </c>
      <c r="CI869" s="128">
        <f t="shared" ref="CI869" si="16999">AA869/AA870</f>
        <v>0</v>
      </c>
      <c r="CJ869" s="134">
        <f t="shared" ref="CJ869" si="17000">AB869/AB870</f>
        <v>0</v>
      </c>
      <c r="CK869" s="135">
        <f t="shared" ref="CK869" si="17001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2">SUM(B847:B869)</f>
        <v>27872</v>
      </c>
      <c r="C870" s="21">
        <f t="shared" si="17002"/>
        <v>30770</v>
      </c>
      <c r="D870" s="20">
        <f t="shared" si="17002"/>
        <v>14128</v>
      </c>
      <c r="E870" s="21">
        <f t="shared" si="17002"/>
        <v>13625</v>
      </c>
      <c r="F870" s="20">
        <f t="shared" si="17002"/>
        <v>27865</v>
      </c>
      <c r="G870" s="21">
        <f t="shared" si="17002"/>
        <v>25754</v>
      </c>
      <c r="H870" s="20">
        <f t="shared" si="17002"/>
        <v>43177</v>
      </c>
      <c r="I870" s="21">
        <f t="shared" si="17002"/>
        <v>50503</v>
      </c>
      <c r="J870" s="20">
        <f t="shared" si="17002"/>
        <v>6486</v>
      </c>
      <c r="K870" s="21">
        <f t="shared" si="17002"/>
        <v>6862</v>
      </c>
      <c r="L870" s="20">
        <f t="shared" si="17002"/>
        <v>25223</v>
      </c>
      <c r="M870" s="21">
        <f t="shared" si="17002"/>
        <v>24518</v>
      </c>
      <c r="N870" s="20">
        <f t="shared" si="17002"/>
        <v>46393</v>
      </c>
      <c r="O870" s="21">
        <f t="shared" si="17002"/>
        <v>44651</v>
      </c>
      <c r="P870" s="20">
        <f t="shared" si="17002"/>
        <v>25387</v>
      </c>
      <c r="Q870" s="21">
        <f t="shared" si="17002"/>
        <v>23559</v>
      </c>
      <c r="R870" s="20">
        <f t="shared" si="17002"/>
        <v>28869</v>
      </c>
      <c r="S870" s="21">
        <f t="shared" si="17002"/>
        <v>27588</v>
      </c>
      <c r="T870" s="20">
        <f t="shared" si="17002"/>
        <v>8396</v>
      </c>
      <c r="U870" s="21">
        <f t="shared" si="17002"/>
        <v>7955</v>
      </c>
      <c r="V870" s="20">
        <f t="shared" si="17002"/>
        <v>29028</v>
      </c>
      <c r="W870" s="21">
        <f t="shared" si="17002"/>
        <v>30817</v>
      </c>
      <c r="X870" s="20">
        <f t="shared" si="17002"/>
        <v>24220</v>
      </c>
      <c r="Y870" s="21">
        <f t="shared" si="17002"/>
        <v>13870</v>
      </c>
      <c r="Z870" s="20">
        <f t="shared" si="17002"/>
        <v>43391</v>
      </c>
      <c r="AA870" s="21">
        <f t="shared" si="17002"/>
        <v>48938</v>
      </c>
      <c r="AB870" s="160">
        <f t="shared" ref="AB870:AC870" si="17003">SUM(AB846:AB869)</f>
        <v>350435</v>
      </c>
      <c r="AC870" s="161">
        <f t="shared" si="17003"/>
        <v>349410</v>
      </c>
      <c r="BI870" s="229" t="s">
        <v>13</v>
      </c>
      <c r="BJ870" s="154">
        <f>SUM(BJ846:BJ869)</f>
        <v>1</v>
      </c>
      <c r="BK870" s="155">
        <f t="shared" ref="BK870:CK870" si="17004">SUM(BK846:BK869)</f>
        <v>1</v>
      </c>
      <c r="BL870" s="154">
        <f t="shared" si="17004"/>
        <v>1.0000000000000002</v>
      </c>
      <c r="BM870" s="155">
        <f t="shared" si="17004"/>
        <v>1</v>
      </c>
      <c r="BN870" s="154">
        <f t="shared" si="17004"/>
        <v>1</v>
      </c>
      <c r="BO870" s="155">
        <f t="shared" si="17004"/>
        <v>1</v>
      </c>
      <c r="BP870" s="154">
        <f t="shared" si="17004"/>
        <v>0.99999999999999989</v>
      </c>
      <c r="BQ870" s="155">
        <f t="shared" si="17004"/>
        <v>1.0000000000000002</v>
      </c>
      <c r="BR870" s="154">
        <f t="shared" si="17004"/>
        <v>1</v>
      </c>
      <c r="BS870" s="155">
        <f t="shared" si="17004"/>
        <v>1</v>
      </c>
      <c r="BT870" s="154">
        <f t="shared" si="17004"/>
        <v>1</v>
      </c>
      <c r="BU870" s="155">
        <f t="shared" si="17004"/>
        <v>0.99999999999999989</v>
      </c>
      <c r="BV870" s="154">
        <f t="shared" si="17004"/>
        <v>1</v>
      </c>
      <c r="BW870" s="155">
        <f t="shared" si="17004"/>
        <v>0.99999999999999978</v>
      </c>
      <c r="BX870" s="154">
        <f t="shared" si="17004"/>
        <v>1.0000000000000002</v>
      </c>
      <c r="BY870" s="155">
        <f t="shared" si="17004"/>
        <v>1</v>
      </c>
      <c r="BZ870" s="154">
        <f t="shared" si="17004"/>
        <v>0.99999999999999967</v>
      </c>
      <c r="CA870" s="155">
        <f t="shared" si="17004"/>
        <v>1</v>
      </c>
      <c r="CB870" s="154">
        <f t="shared" si="17004"/>
        <v>1</v>
      </c>
      <c r="CC870" s="155">
        <f t="shared" si="17004"/>
        <v>1</v>
      </c>
      <c r="CD870" s="154">
        <f t="shared" si="17004"/>
        <v>1.0000000000000002</v>
      </c>
      <c r="CE870" s="155">
        <f t="shared" si="17004"/>
        <v>0.99999999999999978</v>
      </c>
      <c r="CF870" s="154">
        <f t="shared" si="17004"/>
        <v>1</v>
      </c>
      <c r="CG870" s="155">
        <f t="shared" si="17004"/>
        <v>0.99999999999999989</v>
      </c>
      <c r="CH870" s="154">
        <f t="shared" si="17004"/>
        <v>0.99999999999999989</v>
      </c>
      <c r="CI870" s="155">
        <f t="shared" si="17004"/>
        <v>1</v>
      </c>
      <c r="CJ870" s="154">
        <f t="shared" si="17004"/>
        <v>1</v>
      </c>
      <c r="CK870" s="155">
        <f t="shared" si="17004"/>
        <v>1.0000000000000002</v>
      </c>
    </row>
    <row r="871" spans="1:89" ht="13.5" thickTop="1" x14ac:dyDescent="0.2">
      <c r="A871" s="173"/>
    </row>
    <row r="873" spans="1:89" x14ac:dyDescent="0.2">
      <c r="A873" s="303">
        <f>+A842+1</f>
        <v>44863</v>
      </c>
      <c r="B873" s="303"/>
      <c r="C873" s="303"/>
      <c r="D873" s="303"/>
      <c r="BI873" s="308">
        <f>+BI811+2</f>
        <v>44863</v>
      </c>
      <c r="BJ873" s="308"/>
      <c r="BK873" s="308"/>
      <c r="BL873" s="308"/>
    </row>
    <row r="874" spans="1:89" ht="13.5" thickBot="1" x14ac:dyDescent="0.25">
      <c r="AE874" s="232" t="s">
        <v>84</v>
      </c>
    </row>
    <row r="875" spans="1:89" ht="14.25" thickTop="1" thickBot="1" x14ac:dyDescent="0.25">
      <c r="A875" s="299" t="s">
        <v>0</v>
      </c>
      <c r="B875" s="301" t="s">
        <v>1</v>
      </c>
      <c r="C875" s="302"/>
      <c r="D875" s="301" t="s">
        <v>2</v>
      </c>
      <c r="E875" s="302"/>
      <c r="F875" s="301" t="s">
        <v>3</v>
      </c>
      <c r="G875" s="302"/>
      <c r="H875" s="301" t="s">
        <v>4</v>
      </c>
      <c r="I875" s="302"/>
      <c r="J875" s="301" t="s">
        <v>5</v>
      </c>
      <c r="K875" s="302"/>
      <c r="L875" s="301" t="s">
        <v>6</v>
      </c>
      <c r="M875" s="302"/>
      <c r="N875" s="301" t="s">
        <v>7</v>
      </c>
      <c r="O875" s="302"/>
      <c r="P875" s="301" t="s">
        <v>8</v>
      </c>
      <c r="Q875" s="302"/>
      <c r="R875" s="301" t="s">
        <v>9</v>
      </c>
      <c r="S875" s="302"/>
      <c r="T875" s="301" t="s">
        <v>10</v>
      </c>
      <c r="U875" s="302"/>
      <c r="V875" s="301" t="s">
        <v>11</v>
      </c>
      <c r="W875" s="302"/>
      <c r="X875" s="301" t="s">
        <v>12</v>
      </c>
      <c r="Y875" s="302"/>
      <c r="Z875" s="304" t="s">
        <v>40</v>
      </c>
      <c r="AA875" s="305"/>
      <c r="AB875" s="306" t="s">
        <v>41</v>
      </c>
      <c r="AC875" s="307"/>
      <c r="AE875" s="299" t="s">
        <v>0</v>
      </c>
      <c r="AF875" s="301" t="s">
        <v>1</v>
      </c>
      <c r="AG875" s="302"/>
      <c r="AH875" s="301" t="s">
        <v>2</v>
      </c>
      <c r="AI875" s="302"/>
      <c r="AJ875" s="301" t="s">
        <v>3</v>
      </c>
      <c r="AK875" s="302"/>
      <c r="AL875" s="301" t="s">
        <v>4</v>
      </c>
      <c r="AM875" s="302"/>
      <c r="AN875" s="301" t="s">
        <v>5</v>
      </c>
      <c r="AO875" s="302"/>
      <c r="AP875" s="301" t="s">
        <v>6</v>
      </c>
      <c r="AQ875" s="302"/>
      <c r="AR875" s="301" t="s">
        <v>7</v>
      </c>
      <c r="AS875" s="302"/>
      <c r="AT875" s="301" t="s">
        <v>8</v>
      </c>
      <c r="AU875" s="302"/>
      <c r="AV875" s="301" t="s">
        <v>9</v>
      </c>
      <c r="AW875" s="302"/>
      <c r="AX875" s="301" t="s">
        <v>10</v>
      </c>
      <c r="AY875" s="302"/>
      <c r="AZ875" s="301" t="s">
        <v>11</v>
      </c>
      <c r="BA875" s="302"/>
      <c r="BB875" s="301" t="s">
        <v>12</v>
      </c>
      <c r="BC875" s="302"/>
      <c r="BD875" s="304" t="s">
        <v>40</v>
      </c>
      <c r="BE875" s="305"/>
      <c r="BF875" s="306" t="s">
        <v>41</v>
      </c>
      <c r="BG875" s="307"/>
      <c r="BI875" s="299" t="s">
        <v>0</v>
      </c>
      <c r="BJ875" s="301" t="s">
        <v>1</v>
      </c>
      <c r="BK875" s="302"/>
      <c r="BL875" s="301" t="s">
        <v>2</v>
      </c>
      <c r="BM875" s="302"/>
      <c r="BN875" s="301" t="s">
        <v>3</v>
      </c>
      <c r="BO875" s="302"/>
      <c r="BP875" s="301" t="s">
        <v>4</v>
      </c>
      <c r="BQ875" s="302"/>
      <c r="BR875" s="301" t="s">
        <v>5</v>
      </c>
      <c r="BS875" s="302"/>
      <c r="BT875" s="301" t="s">
        <v>6</v>
      </c>
      <c r="BU875" s="302"/>
      <c r="BV875" s="301" t="s">
        <v>7</v>
      </c>
      <c r="BW875" s="302"/>
      <c r="BX875" s="301" t="s">
        <v>8</v>
      </c>
      <c r="BY875" s="302"/>
      <c r="BZ875" s="301" t="s">
        <v>9</v>
      </c>
      <c r="CA875" s="302"/>
      <c r="CB875" s="301" t="s">
        <v>10</v>
      </c>
      <c r="CC875" s="302"/>
      <c r="CD875" s="301" t="s">
        <v>11</v>
      </c>
      <c r="CE875" s="302"/>
      <c r="CF875" s="301" t="s">
        <v>12</v>
      </c>
      <c r="CG875" s="302"/>
      <c r="CH875" s="304" t="s">
        <v>40</v>
      </c>
      <c r="CI875" s="305"/>
      <c r="CJ875" s="301" t="s">
        <v>41</v>
      </c>
      <c r="CK875" s="302"/>
    </row>
    <row r="876" spans="1:89" ht="15" thickTop="1" thickBot="1" x14ac:dyDescent="0.3">
      <c r="A876" s="300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0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0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1013</v>
      </c>
      <c r="AG877" s="172">
        <f t="shared" ref="AG877:AV879" si="17005">SUMIF($A$9:$A$32,$AE877,C$877:C$900)</f>
        <v>1181</v>
      </c>
      <c r="AH877" s="126">
        <f t="shared" si="17005"/>
        <v>552</v>
      </c>
      <c r="AI877" s="166">
        <f t="shared" si="17005"/>
        <v>470</v>
      </c>
      <c r="AJ877" s="125">
        <f t="shared" si="17005"/>
        <v>1473</v>
      </c>
      <c r="AK877" s="127">
        <f t="shared" si="17005"/>
        <v>1199</v>
      </c>
      <c r="AL877" s="126">
        <f t="shared" si="17005"/>
        <v>2001</v>
      </c>
      <c r="AM877" s="166">
        <f t="shared" si="17005"/>
        <v>1942</v>
      </c>
      <c r="AN877" s="125">
        <f t="shared" si="17005"/>
        <v>139</v>
      </c>
      <c r="AO877" s="127">
        <f t="shared" si="17005"/>
        <v>412</v>
      </c>
      <c r="AP877" s="126">
        <f t="shared" si="17005"/>
        <v>899</v>
      </c>
      <c r="AQ877" s="125">
        <f t="shared" si="17005"/>
        <v>1169</v>
      </c>
      <c r="AR877" s="165">
        <f t="shared" si="17005"/>
        <v>2223</v>
      </c>
      <c r="AS877" s="167">
        <f t="shared" si="17005"/>
        <v>2200</v>
      </c>
      <c r="AT877" s="125">
        <f t="shared" si="17005"/>
        <v>1256</v>
      </c>
      <c r="AU877" s="127">
        <f t="shared" si="17005"/>
        <v>979</v>
      </c>
      <c r="AV877" s="126">
        <f t="shared" si="17005"/>
        <v>1637</v>
      </c>
      <c r="AW877" s="166">
        <f t="shared" ref="AW877:BE879" si="17006">SUMIF($A$9:$A$32,$AE877,S$877:S$900)</f>
        <v>1105</v>
      </c>
      <c r="AX877" s="125">
        <f t="shared" si="17006"/>
        <v>309</v>
      </c>
      <c r="AY877" s="127">
        <f t="shared" si="17006"/>
        <v>468</v>
      </c>
      <c r="AZ877" s="126">
        <f t="shared" si="17006"/>
        <v>939</v>
      </c>
      <c r="BA877" s="166">
        <f t="shared" si="17006"/>
        <v>1284</v>
      </c>
      <c r="BB877" s="125">
        <f t="shared" si="17006"/>
        <v>1093</v>
      </c>
      <c r="BC877" s="127">
        <f t="shared" si="17006"/>
        <v>829</v>
      </c>
      <c r="BD877" s="170">
        <f t="shared" si="17006"/>
        <v>1731</v>
      </c>
      <c r="BE877" s="171">
        <f t="shared" si="17006"/>
        <v>1903</v>
      </c>
      <c r="BF877" s="156">
        <f>AF877+AH877+AJ877+AL877+AN877+AP877+AR877+AT877+AV877+AX877+AZ877+BB877+BD877</f>
        <v>15265</v>
      </c>
      <c r="BG877" s="157">
        <f>AG877+AI877+AK877+AM877+AO877+AQ877+AS877+AU877+AW877+AY877+BA877+BC877+BE877</f>
        <v>15141</v>
      </c>
      <c r="BI877" s="124" t="s">
        <v>16</v>
      </c>
      <c r="BJ877" s="128">
        <f>B877/B901</f>
        <v>0</v>
      </c>
      <c r="BK877" s="129">
        <f t="shared" ref="BK877" si="17007">C877/C901</f>
        <v>0</v>
      </c>
      <c r="BL877" s="130">
        <f t="shared" ref="BL877" si="17008">D877/D901</f>
        <v>0</v>
      </c>
      <c r="BM877" s="131">
        <f t="shared" ref="BM877" si="17009">E877/E901</f>
        <v>0</v>
      </c>
      <c r="BN877" s="128">
        <f t="shared" ref="BN877" si="17010">F877/F901</f>
        <v>0</v>
      </c>
      <c r="BO877" s="129">
        <f t="shared" ref="BO877" si="17011">G877/G901</f>
        <v>0</v>
      </c>
      <c r="BP877" s="130">
        <f t="shared" ref="BP877" si="17012">H877/H901</f>
        <v>0</v>
      </c>
      <c r="BQ877" s="131">
        <f t="shared" ref="BQ877" si="17013">I877/I901</f>
        <v>0</v>
      </c>
      <c r="BR877" s="128">
        <f t="shared" ref="BR877" si="17014">J877/J901</f>
        <v>0</v>
      </c>
      <c r="BS877" s="129">
        <f t="shared" ref="BS877" si="17015">K877/K901</f>
        <v>0</v>
      </c>
      <c r="BT877" s="130">
        <f t="shared" ref="BT877" si="17016">L877/L901</f>
        <v>0</v>
      </c>
      <c r="BU877" s="128">
        <f t="shared" ref="BU877" si="17017">M877/M901</f>
        <v>0</v>
      </c>
      <c r="BV877" s="132">
        <f t="shared" ref="BV877" si="17018">N877/N901</f>
        <v>0</v>
      </c>
      <c r="BW877" s="133">
        <f t="shared" ref="BW877" si="17019">O877/O901</f>
        <v>0</v>
      </c>
      <c r="BX877" s="128">
        <f t="shared" ref="BX877" si="17020">P877/P901</f>
        <v>0</v>
      </c>
      <c r="BY877" s="129">
        <f t="shared" ref="BY877" si="17021">Q877/Q901</f>
        <v>0</v>
      </c>
      <c r="BZ877" s="130">
        <f t="shared" ref="BZ877" si="17022">R877/R901</f>
        <v>0</v>
      </c>
      <c r="CA877" s="131">
        <f t="shared" ref="CA877" si="17023">S877/S901</f>
        <v>0</v>
      </c>
      <c r="CB877" s="128">
        <f t="shared" ref="CB877" si="17024">T877/T901</f>
        <v>0</v>
      </c>
      <c r="CC877" s="129">
        <f t="shared" ref="CC877" si="17025">U877/U901</f>
        <v>0</v>
      </c>
      <c r="CD877" s="130">
        <f t="shared" ref="CD877" si="17026">V877/V901</f>
        <v>0</v>
      </c>
      <c r="CE877" s="131">
        <f t="shared" ref="CE877" si="17027">W877/W901</f>
        <v>0</v>
      </c>
      <c r="CF877" s="128">
        <f t="shared" ref="CF877" si="17028">X877/X901</f>
        <v>0</v>
      </c>
      <c r="CG877" s="129">
        <f t="shared" ref="CG877" si="17029">Y877/Y901</f>
        <v>0</v>
      </c>
      <c r="CH877" s="130">
        <f t="shared" ref="CH877" si="17030">Z877/Z901</f>
        <v>0</v>
      </c>
      <c r="CI877" s="128">
        <f t="shared" ref="CI877" si="17031">AA877/AA901</f>
        <v>0</v>
      </c>
      <c r="CJ877" s="134">
        <f t="shared" ref="CJ877" si="17032">AB877/AB901</f>
        <v>0</v>
      </c>
      <c r="CK877" s="135">
        <f t="shared" ref="CK877" si="17033">AC877/AC901</f>
        <v>0</v>
      </c>
    </row>
    <row r="878" spans="1:89" x14ac:dyDescent="0.2">
      <c r="A878" s="136" t="s">
        <v>17</v>
      </c>
      <c r="B878" s="175">
        <v>113</v>
      </c>
      <c r="C878" s="176">
        <v>0</v>
      </c>
      <c r="D878" s="177">
        <v>132</v>
      </c>
      <c r="E878" s="178">
        <v>0</v>
      </c>
      <c r="F878" s="175">
        <v>323</v>
      </c>
      <c r="G878" s="179">
        <v>3</v>
      </c>
      <c r="H878" s="177">
        <v>268</v>
      </c>
      <c r="I878" s="178">
        <v>35</v>
      </c>
      <c r="J878" s="175">
        <v>6</v>
      </c>
      <c r="K878" s="179">
        <v>18</v>
      </c>
      <c r="L878" s="177">
        <v>50</v>
      </c>
      <c r="M878" s="175">
        <v>35</v>
      </c>
      <c r="N878" s="180">
        <v>128</v>
      </c>
      <c r="O878" s="181">
        <v>111</v>
      </c>
      <c r="P878" s="175">
        <v>73</v>
      </c>
      <c r="Q878" s="179">
        <v>46</v>
      </c>
      <c r="R878" s="177">
        <v>25</v>
      </c>
      <c r="S878" s="178">
        <v>55</v>
      </c>
      <c r="T878" s="175">
        <v>1</v>
      </c>
      <c r="U878" s="179">
        <v>18</v>
      </c>
      <c r="V878" s="177">
        <v>13</v>
      </c>
      <c r="W878" s="178">
        <v>0</v>
      </c>
      <c r="X878" s="175">
        <v>3</v>
      </c>
      <c r="Y878" s="179">
        <v>0</v>
      </c>
      <c r="Z878" s="177">
        <v>0</v>
      </c>
      <c r="AA878" s="175">
        <v>0</v>
      </c>
      <c r="AB878" s="158">
        <f t="shared" ref="AB878:AB900" si="17034">SUM(B878,D878,F878,H878,J878,L878,N878,P878,R878,T878,V878,X878,Z878)</f>
        <v>1135</v>
      </c>
      <c r="AC878" s="159">
        <f t="shared" ref="AC878:AC900" si="17035">SUM(C878,E878,G878,I878,K878,M878,O878,Q878,S878,U878,W878,Y878,AA878)</f>
        <v>321</v>
      </c>
      <c r="AE878" s="237" t="str">
        <f>$AE$10</f>
        <v>08:00 - 08:59</v>
      </c>
      <c r="AF878" s="125">
        <f>SUMIF($A$9:$A$32,$AE878,B$877:B$900)</f>
        <v>1012</v>
      </c>
      <c r="AG878" s="176">
        <f t="shared" si="17005"/>
        <v>1054</v>
      </c>
      <c r="AH878" s="177">
        <f t="shared" si="17005"/>
        <v>513</v>
      </c>
      <c r="AI878" s="178">
        <f t="shared" si="17005"/>
        <v>428</v>
      </c>
      <c r="AJ878" s="238">
        <f t="shared" si="17005"/>
        <v>1360</v>
      </c>
      <c r="AK878" s="179">
        <f t="shared" si="17005"/>
        <v>1016</v>
      </c>
      <c r="AL878" s="177">
        <f t="shared" si="17005"/>
        <v>1941</v>
      </c>
      <c r="AM878" s="178">
        <f t="shared" si="17005"/>
        <v>1970</v>
      </c>
      <c r="AN878" s="238">
        <f t="shared" si="17005"/>
        <v>104</v>
      </c>
      <c r="AO878" s="179">
        <f t="shared" si="17005"/>
        <v>385</v>
      </c>
      <c r="AP878" s="177">
        <f t="shared" si="17005"/>
        <v>664</v>
      </c>
      <c r="AQ878" s="238">
        <f t="shared" si="17005"/>
        <v>1187</v>
      </c>
      <c r="AR878" s="180">
        <f t="shared" si="17005"/>
        <v>1874</v>
      </c>
      <c r="AS878" s="181">
        <f t="shared" si="17005"/>
        <v>2142</v>
      </c>
      <c r="AT878" s="238">
        <f t="shared" si="17005"/>
        <v>1186</v>
      </c>
      <c r="AU878" s="179">
        <f t="shared" si="17005"/>
        <v>828</v>
      </c>
      <c r="AV878" s="177">
        <f t="shared" si="17005"/>
        <v>1465</v>
      </c>
      <c r="AW878" s="178">
        <f t="shared" si="17006"/>
        <v>996</v>
      </c>
      <c r="AX878" s="238">
        <f t="shared" si="17006"/>
        <v>178</v>
      </c>
      <c r="AY878" s="179">
        <f t="shared" si="17006"/>
        <v>337</v>
      </c>
      <c r="AZ878" s="177">
        <f t="shared" si="17006"/>
        <v>777</v>
      </c>
      <c r="BA878" s="178">
        <f t="shared" si="17006"/>
        <v>1286</v>
      </c>
      <c r="BB878" s="238">
        <f t="shared" si="17006"/>
        <v>859</v>
      </c>
      <c r="BC878" s="179">
        <f t="shared" si="17006"/>
        <v>616</v>
      </c>
      <c r="BD878" s="177">
        <f t="shared" si="17006"/>
        <v>1663</v>
      </c>
      <c r="BE878" s="238">
        <f t="shared" si="17006"/>
        <v>1715</v>
      </c>
      <c r="BF878" s="158">
        <f>SUM(AF878,AH878,AJ878,AL878,AN878,AP878,AR878,AT878,AV878,AX878,AZ878,BB878,BD878)</f>
        <v>13596</v>
      </c>
      <c r="BG878" s="159">
        <f>SUM(AG878,AI878,AK878,AM878,AO878,AQ878,AS878,AU878,AW878,AY878,BA878,BC878,BE878)</f>
        <v>13960</v>
      </c>
      <c r="BI878" s="136" t="s">
        <v>17</v>
      </c>
      <c r="BJ878" s="128">
        <f>B878/B901</f>
        <v>8.0221496521368733E-3</v>
      </c>
      <c r="BK878" s="129">
        <f t="shared" ref="BK878" si="17036">C878/C901</f>
        <v>0</v>
      </c>
      <c r="BL878" s="130">
        <f t="shared" ref="BL878" si="17037">D878/D901</f>
        <v>1.9272886552781428E-2</v>
      </c>
      <c r="BM878" s="131">
        <f t="shared" ref="BM878" si="17038">E878/E901</f>
        <v>0</v>
      </c>
      <c r="BN878" s="128">
        <f t="shared" ref="BN878" si="17039">F878/F901</f>
        <v>2.1122155375359664E-2</v>
      </c>
      <c r="BO878" s="129">
        <f t="shared" ref="BO878" si="17040">G878/G901</f>
        <v>1.5029307148940434E-4</v>
      </c>
      <c r="BP878" s="130">
        <f t="shared" ref="BP878" si="17041">H878/H901</f>
        <v>1.03763357596407E-2</v>
      </c>
      <c r="BQ878" s="131">
        <f t="shared" ref="BQ878" si="17042">I878/I901</f>
        <v>1.1179251309569439E-3</v>
      </c>
      <c r="BR878" s="128">
        <f t="shared" ref="BR878" si="17043">J878/J901</f>
        <v>1.6224986479177934E-3</v>
      </c>
      <c r="BS878" s="129">
        <f t="shared" ref="BS878" si="17044">K878/K901</f>
        <v>4.8128342245989308E-3</v>
      </c>
      <c r="BT878" s="130">
        <f t="shared" ref="BT878" si="17045">L878/L901</f>
        <v>3.6816140195861866E-3</v>
      </c>
      <c r="BU878" s="128">
        <f t="shared" ref="BU878" si="17046">M878/M901</f>
        <v>2.9436501261564342E-3</v>
      </c>
      <c r="BV878" s="132">
        <f t="shared" ref="BV878" si="17047">N878/N901</f>
        <v>4.4238612013548072E-3</v>
      </c>
      <c r="BW878" s="133">
        <f t="shared" ref="BW878" si="17048">O878/O901</f>
        <v>4.2953331785465518E-3</v>
      </c>
      <c r="BX878" s="128">
        <f t="shared" ref="BX878" si="17049">P878/P901</f>
        <v>4.7878271135305302E-3</v>
      </c>
      <c r="BY878" s="129">
        <f t="shared" ref="BY878" si="17050">Q878/Q901</f>
        <v>4.0805464383926199E-3</v>
      </c>
      <c r="BZ878" s="130">
        <f t="shared" ref="BZ878" si="17051">R878/R901</f>
        <v>1.3180092787853227E-3</v>
      </c>
      <c r="CA878" s="131">
        <f t="shared" ref="CA878" si="17052">S878/S901</f>
        <v>3.6198499407660918E-3</v>
      </c>
      <c r="CB878" s="128">
        <f t="shared" ref="CB878" si="17053">T878/T901</f>
        <v>2.8514399771884804E-4</v>
      </c>
      <c r="CC878" s="129">
        <f t="shared" ref="CC878" si="17054">U878/U901</f>
        <v>4.5638945233265719E-3</v>
      </c>
      <c r="CD878" s="130">
        <f t="shared" ref="CD878" si="17055">V878/V901</f>
        <v>8.2945192369042302E-4</v>
      </c>
      <c r="CE878" s="131">
        <f t="shared" ref="CE878" si="17056">W878/W901</f>
        <v>0</v>
      </c>
      <c r="CF878" s="128">
        <f t="shared" ref="CF878" si="17057">X878/X901</f>
        <v>2.1294718909710392E-4</v>
      </c>
      <c r="CG878" s="129">
        <f t="shared" ref="CG878" si="17058">Y878/Y901</f>
        <v>0</v>
      </c>
      <c r="CH878" s="130">
        <f t="shared" ref="CH878" si="17059">Z878/Z901</f>
        <v>0</v>
      </c>
      <c r="CI878" s="128">
        <f t="shared" ref="CI878" si="17060">AA878/AA901</f>
        <v>0</v>
      </c>
      <c r="CJ878" s="134">
        <f t="shared" ref="CJ878" si="17061">AB878/AB901</f>
        <v>5.7325548507010382E-3</v>
      </c>
      <c r="CK878" s="135">
        <f t="shared" ref="CK878" si="17062">AC878/AC901</f>
        <v>1.6302857316986461E-3</v>
      </c>
    </row>
    <row r="879" spans="1:89" ht="13.5" thickBot="1" x14ac:dyDescent="0.25">
      <c r="A879" s="145" t="s">
        <v>18</v>
      </c>
      <c r="B879" s="182">
        <v>604</v>
      </c>
      <c r="C879" s="183">
        <v>257</v>
      </c>
      <c r="D879" s="184">
        <v>415</v>
      </c>
      <c r="E879" s="185">
        <v>148</v>
      </c>
      <c r="F879" s="182">
        <v>1411</v>
      </c>
      <c r="G879" s="186">
        <v>390</v>
      </c>
      <c r="H879" s="184">
        <v>1277</v>
      </c>
      <c r="I879" s="185">
        <v>731</v>
      </c>
      <c r="J879" s="182">
        <v>43</v>
      </c>
      <c r="K879" s="186">
        <v>195</v>
      </c>
      <c r="L879" s="184">
        <v>463</v>
      </c>
      <c r="M879" s="182">
        <v>498</v>
      </c>
      <c r="N879" s="187">
        <v>1310</v>
      </c>
      <c r="O879" s="188">
        <v>1305</v>
      </c>
      <c r="P879" s="182">
        <v>760</v>
      </c>
      <c r="Q879" s="186">
        <v>679</v>
      </c>
      <c r="R879" s="184">
        <v>803</v>
      </c>
      <c r="S879" s="185">
        <v>615</v>
      </c>
      <c r="T879" s="182">
        <v>145</v>
      </c>
      <c r="U879" s="186">
        <v>233</v>
      </c>
      <c r="V879" s="184">
        <v>546</v>
      </c>
      <c r="W879" s="185">
        <v>641</v>
      </c>
      <c r="X879" s="182">
        <v>618</v>
      </c>
      <c r="Y879" s="186">
        <v>346</v>
      </c>
      <c r="Z879" s="184">
        <v>1071</v>
      </c>
      <c r="AA879" s="182">
        <v>1022</v>
      </c>
      <c r="AB879" s="158">
        <f t="shared" si="17034"/>
        <v>9466</v>
      </c>
      <c r="AC879" s="159">
        <f t="shared" si="17035"/>
        <v>7060</v>
      </c>
      <c r="AE879" s="235">
        <f>$AE$11</f>
        <v>0</v>
      </c>
      <c r="AF879" s="125">
        <f>SUMIF($A$9:$A$32,$AE879,B$877:B$900)</f>
        <v>0</v>
      </c>
      <c r="AG879" s="183">
        <f t="shared" si="17005"/>
        <v>0</v>
      </c>
      <c r="AH879" s="184">
        <f t="shared" si="17005"/>
        <v>0</v>
      </c>
      <c r="AI879" s="185">
        <f t="shared" si="17005"/>
        <v>0</v>
      </c>
      <c r="AJ879" s="182">
        <f t="shared" si="17005"/>
        <v>0</v>
      </c>
      <c r="AK879" s="186">
        <f t="shared" si="17005"/>
        <v>0</v>
      </c>
      <c r="AL879" s="184">
        <f t="shared" si="17005"/>
        <v>0</v>
      </c>
      <c r="AM879" s="185">
        <f t="shared" si="17005"/>
        <v>0</v>
      </c>
      <c r="AN879" s="182">
        <f t="shared" si="17005"/>
        <v>0</v>
      </c>
      <c r="AO879" s="186">
        <f t="shared" si="17005"/>
        <v>0</v>
      </c>
      <c r="AP879" s="184">
        <f t="shared" si="17005"/>
        <v>0</v>
      </c>
      <c r="AQ879" s="182">
        <f t="shared" si="17005"/>
        <v>0</v>
      </c>
      <c r="AR879" s="187">
        <f t="shared" si="17005"/>
        <v>0</v>
      </c>
      <c r="AS879" s="188">
        <f t="shared" si="17005"/>
        <v>0</v>
      </c>
      <c r="AT879" s="182">
        <f t="shared" si="17005"/>
        <v>0</v>
      </c>
      <c r="AU879" s="186">
        <f t="shared" si="17005"/>
        <v>0</v>
      </c>
      <c r="AV879" s="184">
        <f t="shared" si="17005"/>
        <v>0</v>
      </c>
      <c r="AW879" s="185">
        <f t="shared" si="17006"/>
        <v>0</v>
      </c>
      <c r="AX879" s="182">
        <f t="shared" si="17006"/>
        <v>0</v>
      </c>
      <c r="AY879" s="186">
        <f t="shared" si="17006"/>
        <v>0</v>
      </c>
      <c r="AZ879" s="184">
        <f t="shared" si="17006"/>
        <v>0</v>
      </c>
      <c r="BA879" s="185">
        <f t="shared" si="17006"/>
        <v>0</v>
      </c>
      <c r="BB879" s="182">
        <f t="shared" si="17006"/>
        <v>0</v>
      </c>
      <c r="BC879" s="186">
        <f t="shared" si="17006"/>
        <v>0</v>
      </c>
      <c r="BD879" s="184">
        <f t="shared" si="17006"/>
        <v>0</v>
      </c>
      <c r="BE879" s="182">
        <f t="shared" si="17006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4.2879454777793556E-2</v>
      </c>
      <c r="BK879" s="129">
        <f t="shared" ref="BK879" si="17063">C879/C901</f>
        <v>1.4220894200973883E-2</v>
      </c>
      <c r="BL879" s="130">
        <f t="shared" ref="BL879" si="17064">D879/D901</f>
        <v>6.0592787268214335E-2</v>
      </c>
      <c r="BM879" s="131">
        <f t="shared" ref="BM879" si="17065">E879/E901</f>
        <v>2.2063208109719738E-2</v>
      </c>
      <c r="BN879" s="128">
        <f t="shared" ref="BN879" si="17066">F879/F901</f>
        <v>9.2270468218676432E-2</v>
      </c>
      <c r="BO879" s="129">
        <f t="shared" ref="BO879" si="17067">G879/G901</f>
        <v>1.9538099293622564E-2</v>
      </c>
      <c r="BP879" s="130">
        <f t="shared" ref="BP879" si="17068">H879/H901</f>
        <v>4.9442465541273038E-2</v>
      </c>
      <c r="BQ879" s="131">
        <f t="shared" ref="BQ879" si="17069">I879/I901</f>
        <v>2.3348664877986456E-2</v>
      </c>
      <c r="BR879" s="128">
        <f t="shared" ref="BR879" si="17070">J879/J901</f>
        <v>1.1627906976744186E-2</v>
      </c>
      <c r="BS879" s="129">
        <f t="shared" ref="BS879" si="17071">K879/K901</f>
        <v>5.213903743315508E-2</v>
      </c>
      <c r="BT879" s="130">
        <f t="shared" ref="BT879" si="17072">L879/L901</f>
        <v>3.4091745821368084E-2</v>
      </c>
      <c r="BU879" s="128">
        <f t="shared" ref="BU879" si="17073">M879/M901</f>
        <v>4.188393608074012E-2</v>
      </c>
      <c r="BV879" s="132">
        <f t="shared" ref="BV879" si="17074">N879/N901</f>
        <v>4.5275454482615607E-2</v>
      </c>
      <c r="BW879" s="133">
        <f t="shared" ref="BW879" si="17075">O879/O901</f>
        <v>5.0499187369398651E-2</v>
      </c>
      <c r="BX879" s="128">
        <f t="shared" ref="BX879" si="17076">P879/P901</f>
        <v>4.9845871318947993E-2</v>
      </c>
      <c r="BY879" s="129">
        <f t="shared" ref="BY879" si="17077">Q879/Q901</f>
        <v>6.0232413731925838E-2</v>
      </c>
      <c r="BZ879" s="130">
        <f t="shared" ref="BZ879" si="17078">R879/R901</f>
        <v>4.2334458034584563E-2</v>
      </c>
      <c r="CA879" s="131">
        <f t="shared" ref="CA879" si="17079">S879/S901</f>
        <v>4.0476503883111754E-2</v>
      </c>
      <c r="CB879" s="128">
        <f t="shared" ref="CB879" si="17080">T879/T901</f>
        <v>4.1345879669232963E-2</v>
      </c>
      <c r="CC879" s="129">
        <f t="shared" ref="CC879" si="17081">U879/U901</f>
        <v>5.9077079107505072E-2</v>
      </c>
      <c r="CD879" s="130">
        <f t="shared" ref="CD879" si="17082">V879/V901</f>
        <v>3.4836980794997766E-2</v>
      </c>
      <c r="CE879" s="131">
        <f t="shared" ref="CE879" si="17083">W879/W901</f>
        <v>4.0085047839409665E-2</v>
      </c>
      <c r="CF879" s="128">
        <f t="shared" ref="CF879" si="17084">X879/X901</f>
        <v>4.3867120954003407E-2</v>
      </c>
      <c r="CG879" s="129">
        <f t="shared" ref="CG879" si="17085">Y879/Y901</f>
        <v>5.6177950966065919E-2</v>
      </c>
      <c r="CH879" s="130">
        <f t="shared" ref="CH879" si="17086">Z879/Z901</f>
        <v>4.8154309608380921E-2</v>
      </c>
      <c r="CI879" s="128">
        <f t="shared" ref="CI879" si="17087">AA879/AA901</f>
        <v>3.811157517899761E-2</v>
      </c>
      <c r="CJ879" s="134">
        <f t="shared" ref="CJ879" si="17088">AB879/AB901</f>
        <v>4.7810012525758616E-2</v>
      </c>
      <c r="CK879" s="135">
        <f t="shared" ref="CK879" si="17089">AC879/AC901</f>
        <v>3.5856128553870534E-2</v>
      </c>
    </row>
    <row r="880" spans="1:89" ht="14.25" thickTop="1" thickBot="1" x14ac:dyDescent="0.25">
      <c r="A880" s="136" t="s">
        <v>19</v>
      </c>
      <c r="B880" s="175">
        <v>885</v>
      </c>
      <c r="C880" s="176">
        <v>882</v>
      </c>
      <c r="D880" s="177">
        <v>587</v>
      </c>
      <c r="E880" s="178">
        <v>421</v>
      </c>
      <c r="F880" s="175">
        <v>1584</v>
      </c>
      <c r="G880" s="179">
        <v>1037</v>
      </c>
      <c r="H880" s="177">
        <v>1898</v>
      </c>
      <c r="I880" s="178">
        <v>1777</v>
      </c>
      <c r="J880" s="175">
        <v>102</v>
      </c>
      <c r="K880" s="179">
        <v>362</v>
      </c>
      <c r="L880" s="177">
        <v>819</v>
      </c>
      <c r="M880" s="175">
        <v>898</v>
      </c>
      <c r="N880" s="180">
        <v>2086</v>
      </c>
      <c r="O880" s="181">
        <v>2011</v>
      </c>
      <c r="P880" s="175">
        <v>1185</v>
      </c>
      <c r="Q880" s="179">
        <v>1129</v>
      </c>
      <c r="R880" s="177">
        <v>1437</v>
      </c>
      <c r="S880" s="178">
        <v>1103</v>
      </c>
      <c r="T880" s="175">
        <v>284</v>
      </c>
      <c r="U880" s="179">
        <v>431</v>
      </c>
      <c r="V880" s="177">
        <v>989</v>
      </c>
      <c r="W880" s="178">
        <v>1348</v>
      </c>
      <c r="X880" s="175">
        <v>1131</v>
      </c>
      <c r="Y880" s="179">
        <v>702</v>
      </c>
      <c r="Z880" s="177">
        <v>1516</v>
      </c>
      <c r="AA880" s="175">
        <v>1560</v>
      </c>
      <c r="AB880" s="158">
        <f t="shared" si="17034"/>
        <v>14503</v>
      </c>
      <c r="AC880" s="159">
        <f t="shared" si="17035"/>
        <v>13661</v>
      </c>
      <c r="AE880" s="229" t="s">
        <v>13</v>
      </c>
      <c r="AF880" s="20">
        <f t="shared" ref="AF880:BG880" si="17090">SUM(AF877:AF879)</f>
        <v>2025</v>
      </c>
      <c r="AG880" s="21">
        <f t="shared" si="17090"/>
        <v>2235</v>
      </c>
      <c r="AH880" s="20">
        <f t="shared" si="17090"/>
        <v>1065</v>
      </c>
      <c r="AI880" s="21">
        <f t="shared" si="17090"/>
        <v>898</v>
      </c>
      <c r="AJ880" s="20">
        <f t="shared" si="17090"/>
        <v>2833</v>
      </c>
      <c r="AK880" s="21">
        <f t="shared" si="17090"/>
        <v>2215</v>
      </c>
      <c r="AL880" s="20">
        <f t="shared" si="17090"/>
        <v>3942</v>
      </c>
      <c r="AM880" s="21">
        <f t="shared" si="17090"/>
        <v>3912</v>
      </c>
      <c r="AN880" s="20">
        <f t="shared" si="17090"/>
        <v>243</v>
      </c>
      <c r="AO880" s="21">
        <f t="shared" si="17090"/>
        <v>797</v>
      </c>
      <c r="AP880" s="20">
        <f t="shared" si="17090"/>
        <v>1563</v>
      </c>
      <c r="AQ880" s="21">
        <f t="shared" si="17090"/>
        <v>2356</v>
      </c>
      <c r="AR880" s="20">
        <f t="shared" si="17090"/>
        <v>4097</v>
      </c>
      <c r="AS880" s="21">
        <f t="shared" si="17090"/>
        <v>4342</v>
      </c>
      <c r="AT880" s="20">
        <f t="shared" si="17090"/>
        <v>2442</v>
      </c>
      <c r="AU880" s="21">
        <f t="shared" si="17090"/>
        <v>1807</v>
      </c>
      <c r="AV880" s="20">
        <f t="shared" si="17090"/>
        <v>3102</v>
      </c>
      <c r="AW880" s="21">
        <f t="shared" si="17090"/>
        <v>2101</v>
      </c>
      <c r="AX880" s="20">
        <f t="shared" si="17090"/>
        <v>487</v>
      </c>
      <c r="AY880" s="21">
        <f t="shared" si="17090"/>
        <v>805</v>
      </c>
      <c r="AZ880" s="20">
        <f t="shared" si="17090"/>
        <v>1716</v>
      </c>
      <c r="BA880" s="21">
        <f t="shared" si="17090"/>
        <v>2570</v>
      </c>
      <c r="BB880" s="20">
        <f t="shared" si="17090"/>
        <v>1952</v>
      </c>
      <c r="BC880" s="21">
        <f t="shared" si="17090"/>
        <v>1445</v>
      </c>
      <c r="BD880" s="20">
        <f t="shared" si="17090"/>
        <v>3394</v>
      </c>
      <c r="BE880" s="21">
        <f t="shared" si="17090"/>
        <v>3618</v>
      </c>
      <c r="BF880" s="160">
        <f t="shared" si="17090"/>
        <v>28861</v>
      </c>
      <c r="BG880" s="161">
        <f t="shared" si="17090"/>
        <v>29101</v>
      </c>
      <c r="BI880" s="136" t="s">
        <v>19</v>
      </c>
      <c r="BJ880" s="128">
        <f>B880/B901</f>
        <v>6.2828340195939233E-2</v>
      </c>
      <c r="BK880" s="129">
        <f t="shared" ref="BK880" si="17091">C880/C901</f>
        <v>4.8804780876494022E-2</v>
      </c>
      <c r="BL880" s="130">
        <f t="shared" ref="BL880" si="17092">D880/D901</f>
        <v>8.570594247335378E-2</v>
      </c>
      <c r="BM880" s="131">
        <f t="shared" ref="BM880" si="17093">E880/E901</f>
        <v>6.2760882528324388E-2</v>
      </c>
      <c r="BN880" s="128">
        <f t="shared" ref="BN880" si="17094">F880/F901</f>
        <v>0.10358357311012294</v>
      </c>
      <c r="BO880" s="129">
        <f t="shared" ref="BO880" si="17095">G880/G901</f>
        <v>5.1951305044837436E-2</v>
      </c>
      <c r="BP880" s="130">
        <f t="shared" ref="BP880" si="17096">H880/H901</f>
        <v>7.3486139073873316E-2</v>
      </c>
      <c r="BQ880" s="131">
        <f t="shared" ref="BQ880" si="17097">I880/I901</f>
        <v>5.6758655934585407E-2</v>
      </c>
      <c r="BR880" s="128">
        <f t="shared" ref="BR880" si="17098">J880/J901</f>
        <v>2.7582477014602487E-2</v>
      </c>
      <c r="BS880" s="129">
        <f t="shared" ref="BS880" si="17099">K880/K901</f>
        <v>9.6791443850267375E-2</v>
      </c>
      <c r="BT880" s="130">
        <f t="shared" ref="BT880" si="17100">L880/L901</f>
        <v>6.0304837640821736E-2</v>
      </c>
      <c r="BU880" s="128">
        <f t="shared" ref="BU880" si="17101">M880/M901</f>
        <v>7.5525651808242222E-2</v>
      </c>
      <c r="BV880" s="132">
        <f t="shared" ref="BV880" si="17102">N880/N901</f>
        <v>7.2095113015829132E-2</v>
      </c>
      <c r="BW880" s="133">
        <f t="shared" ref="BW880" si="17103">O880/O901</f>
        <v>7.781905425276682E-2</v>
      </c>
      <c r="BX880" s="128">
        <f t="shared" ref="BX880" si="17104">P880/P901</f>
        <v>7.7720207253886009E-2</v>
      </c>
      <c r="BY880" s="129">
        <f t="shared" ref="BY880" si="17105">Q880/Q901</f>
        <v>0.10015080280315798</v>
      </c>
      <c r="BZ880" s="130">
        <f t="shared" ref="BZ880" si="17106">R880/R901</f>
        <v>7.5759173344580349E-2</v>
      </c>
      <c r="CA880" s="131">
        <f t="shared" ref="CA880" si="17107">S880/S901</f>
        <v>7.259444517572726E-2</v>
      </c>
      <c r="CB880" s="128">
        <f t="shared" ref="CB880" si="17108">T880/T901</f>
        <v>8.0980895352152832E-2</v>
      </c>
      <c r="CC880" s="129">
        <f t="shared" ref="CC880" si="17109">U880/U901</f>
        <v>0.10927991886409737</v>
      </c>
      <c r="CD880" s="130">
        <f t="shared" ref="CD880" si="17110">V880/V901</f>
        <v>6.3102150194602177E-2</v>
      </c>
      <c r="CE880" s="131">
        <f t="shared" ref="CE880" si="17111">W880/W901</f>
        <v>8.4297417297229685E-2</v>
      </c>
      <c r="CF880" s="128">
        <f t="shared" ref="CF880" si="17112">X880/X901</f>
        <v>8.0281090289608184E-2</v>
      </c>
      <c r="CG880" s="129">
        <f t="shared" ref="CG880" si="17113">Y880/Y901</f>
        <v>0.11397954213346323</v>
      </c>
      <c r="CH880" s="130">
        <f t="shared" ref="CH880" si="17114">Z880/Z901</f>
        <v>6.8162402769659639E-2</v>
      </c>
      <c r="CI880" s="128">
        <f t="shared" ref="CI880" si="17115">AA880/AA901</f>
        <v>5.8174224343675418E-2</v>
      </c>
      <c r="CJ880" s="134">
        <f t="shared" ref="CJ880" si="17116">AB880/AB901</f>
        <v>7.3250434360984287E-2</v>
      </c>
      <c r="CK880" s="135">
        <f t="shared" ref="CK880" si="17117">AC880/AC901</f>
        <v>6.9381100874564491E-2</v>
      </c>
    </row>
    <row r="881" spans="1:89" ht="13.5" thickTop="1" x14ac:dyDescent="0.2">
      <c r="A881" s="145" t="s">
        <v>20</v>
      </c>
      <c r="B881" s="182">
        <v>1013</v>
      </c>
      <c r="C881" s="183">
        <v>1181</v>
      </c>
      <c r="D881" s="184">
        <v>552</v>
      </c>
      <c r="E881" s="185">
        <v>470</v>
      </c>
      <c r="F881" s="182">
        <v>1473</v>
      </c>
      <c r="G881" s="186">
        <v>1199</v>
      </c>
      <c r="H881" s="184">
        <v>2001</v>
      </c>
      <c r="I881" s="185">
        <v>1942</v>
      </c>
      <c r="J881" s="182">
        <v>139</v>
      </c>
      <c r="K881" s="186">
        <v>412</v>
      </c>
      <c r="L881" s="184">
        <v>899</v>
      </c>
      <c r="M881" s="182">
        <v>1169</v>
      </c>
      <c r="N881" s="187">
        <v>2223</v>
      </c>
      <c r="O881" s="188">
        <v>2200</v>
      </c>
      <c r="P881" s="182">
        <v>1256</v>
      </c>
      <c r="Q881" s="186">
        <v>979</v>
      </c>
      <c r="R881" s="184">
        <v>1637</v>
      </c>
      <c r="S881" s="185">
        <v>1105</v>
      </c>
      <c r="T881" s="182">
        <v>309</v>
      </c>
      <c r="U881" s="186">
        <v>468</v>
      </c>
      <c r="V881" s="184">
        <v>939</v>
      </c>
      <c r="W881" s="185">
        <v>1284</v>
      </c>
      <c r="X881" s="182">
        <v>1093</v>
      </c>
      <c r="Y881" s="186">
        <v>829</v>
      </c>
      <c r="Z881" s="184">
        <v>1731</v>
      </c>
      <c r="AA881" s="182">
        <v>1903</v>
      </c>
      <c r="AB881" s="158">
        <f t="shared" si="17034"/>
        <v>15265</v>
      </c>
      <c r="AC881" s="159">
        <f t="shared" si="17035"/>
        <v>15141</v>
      </c>
      <c r="BI881" s="145" t="s">
        <v>20</v>
      </c>
      <c r="BJ881" s="128">
        <f>B881/B901</f>
        <v>7.1915376970041175E-2</v>
      </c>
      <c r="BK881" s="129">
        <f t="shared" ref="BK881" si="17118">C881/C901</f>
        <v>6.5349712262062862E-2</v>
      </c>
      <c r="BL881" s="130">
        <f t="shared" ref="BL881" si="17119">D881/D901</f>
        <v>8.0595707402540517E-2</v>
      </c>
      <c r="BM881" s="131">
        <f t="shared" ref="BM881" si="17120">E881/E901</f>
        <v>7.0065593321407271E-2</v>
      </c>
      <c r="BN881" s="128">
        <f t="shared" ref="BN881" si="17121">F881/F901</f>
        <v>9.6324875752027209E-2</v>
      </c>
      <c r="BO881" s="129">
        <f t="shared" ref="BO881" si="17122">G881/G901</f>
        <v>6.0067130905265269E-2</v>
      </c>
      <c r="BP881" s="130">
        <f t="shared" ref="BP881" si="17123">H881/H901</f>
        <v>7.7474059160600892E-2</v>
      </c>
      <c r="BQ881" s="131">
        <f t="shared" ref="BQ881" si="17124">I881/I901</f>
        <v>6.202887440909672E-2</v>
      </c>
      <c r="BR881" s="128">
        <f t="shared" ref="BR881" si="17125">J881/J901</f>
        <v>3.7587885343428877E-2</v>
      </c>
      <c r="BS881" s="129">
        <f t="shared" ref="BS881" si="17126">K881/K901</f>
        <v>0.11016042780748662</v>
      </c>
      <c r="BT881" s="130">
        <f t="shared" ref="BT881" si="17127">L881/L901</f>
        <v>6.619542007215963E-2</v>
      </c>
      <c r="BU881" s="128">
        <f t="shared" ref="BU881" si="17128">M881/M901</f>
        <v>9.8317914213624902E-2</v>
      </c>
      <c r="BV881" s="132">
        <f t="shared" ref="BV881" si="17129">N881/N901</f>
        <v>7.6830026957904196E-2</v>
      </c>
      <c r="BW881" s="133">
        <f t="shared" ref="BW881" si="17130">O881/O901</f>
        <v>8.5132729664886622E-2</v>
      </c>
      <c r="BX881" s="128">
        <f t="shared" ref="BX881" si="17131">P881/P901</f>
        <v>8.2376861021840359E-2</v>
      </c>
      <c r="BY881" s="129">
        <f t="shared" ref="BY881" si="17132">Q881/Q901</f>
        <v>8.6844673112747267E-2</v>
      </c>
      <c r="BZ881" s="130">
        <f t="shared" ref="BZ881" si="17133">R881/R901</f>
        <v>8.6303247574862921E-2</v>
      </c>
      <c r="CA881" s="131">
        <f t="shared" ref="CA881" si="17134">S881/S901</f>
        <v>7.2726076082664209E-2</v>
      </c>
      <c r="CB881" s="128">
        <f t="shared" ref="CB881" si="17135">T881/T901</f>
        <v>8.8109495295124032E-2</v>
      </c>
      <c r="CC881" s="129">
        <f t="shared" ref="CC881" si="17136">U881/U901</f>
        <v>0.11866125760649088</v>
      </c>
      <c r="CD881" s="130">
        <f t="shared" ref="CD881" si="17137">V881/V901</f>
        <v>5.9911950488100559E-2</v>
      </c>
      <c r="CE881" s="131">
        <f t="shared" ref="CE881" si="17138">W881/W901</f>
        <v>8.0295166030892373E-2</v>
      </c>
      <c r="CF881" s="128">
        <f t="shared" ref="CF881" si="17139">X881/X901</f>
        <v>7.7583759227711532E-2</v>
      </c>
      <c r="CG881" s="129">
        <f t="shared" ref="CG881" si="17140">Y881/Y901</f>
        <v>0.13459977269037182</v>
      </c>
      <c r="CH881" s="130">
        <f t="shared" ref="CH881" si="17141">Z881/Z901</f>
        <v>7.7829234297019018E-2</v>
      </c>
      <c r="CI881" s="128">
        <f t="shared" ref="CI881" si="17142">AA881/AA901</f>
        <v>7.0965095465393799E-2</v>
      </c>
      <c r="CJ881" s="134">
        <f t="shared" ref="CJ881" si="17143">AB881/AB901</f>
        <v>7.7099074710089296E-2</v>
      </c>
      <c r="CK881" s="135">
        <f t="shared" ref="CK881" si="17144">AC881/AC901</f>
        <v>7.6897683064327718E-2</v>
      </c>
    </row>
    <row r="882" spans="1:89" ht="13.5" thickBot="1" x14ac:dyDescent="0.25">
      <c r="A882" s="136" t="s">
        <v>21</v>
      </c>
      <c r="B882" s="175">
        <v>1012</v>
      </c>
      <c r="C882" s="176">
        <v>1054</v>
      </c>
      <c r="D882" s="177">
        <v>513</v>
      </c>
      <c r="E882" s="178">
        <v>428</v>
      </c>
      <c r="F882" s="175">
        <v>1360</v>
      </c>
      <c r="G882" s="179">
        <v>1016</v>
      </c>
      <c r="H882" s="177">
        <v>1941</v>
      </c>
      <c r="I882" s="178">
        <v>1970</v>
      </c>
      <c r="J882" s="175">
        <v>104</v>
      </c>
      <c r="K882" s="179">
        <v>385</v>
      </c>
      <c r="L882" s="177">
        <v>664</v>
      </c>
      <c r="M882" s="175">
        <v>1187</v>
      </c>
      <c r="N882" s="180">
        <v>1874</v>
      </c>
      <c r="O882" s="181">
        <v>2142</v>
      </c>
      <c r="P882" s="175">
        <v>1186</v>
      </c>
      <c r="Q882" s="179">
        <v>828</v>
      </c>
      <c r="R882" s="177">
        <v>1465</v>
      </c>
      <c r="S882" s="178">
        <v>996</v>
      </c>
      <c r="T882" s="175">
        <v>178</v>
      </c>
      <c r="U882" s="179">
        <v>337</v>
      </c>
      <c r="V882" s="177">
        <v>777</v>
      </c>
      <c r="W882" s="178">
        <v>1286</v>
      </c>
      <c r="X882" s="175">
        <v>859</v>
      </c>
      <c r="Y882" s="179">
        <v>616</v>
      </c>
      <c r="Z882" s="177">
        <v>1663</v>
      </c>
      <c r="AA882" s="175">
        <v>1715</v>
      </c>
      <c r="AB882" s="158">
        <f t="shared" si="17034"/>
        <v>13596</v>
      </c>
      <c r="AC882" s="159">
        <f t="shared" si="17035"/>
        <v>13960</v>
      </c>
      <c r="AE882" s="232" t="s">
        <v>85</v>
      </c>
      <c r="BI882" s="136" t="s">
        <v>21</v>
      </c>
      <c r="BJ882" s="128">
        <f>B882/B901</f>
        <v>7.184438449524351E-2</v>
      </c>
      <c r="BK882" s="129">
        <f t="shared" ref="BK882" si="17145">C882/C901</f>
        <v>5.8322266489597166E-2</v>
      </c>
      <c r="BL882" s="130">
        <f t="shared" ref="BL882" si="17146">D882/D901</f>
        <v>7.4901445466491454E-2</v>
      </c>
      <c r="BM882" s="131">
        <f t="shared" ref="BM882" si="17147">E882/E901</f>
        <v>6.3804412641621941E-2</v>
      </c>
      <c r="BN882" s="128">
        <f t="shared" ref="BN882" si="17148">F882/F901</f>
        <v>8.8935391054145954E-2</v>
      </c>
      <c r="BO882" s="129">
        <f t="shared" ref="BO882" si="17149">G882/G901</f>
        <v>5.0899253544411605E-2</v>
      </c>
      <c r="BP882" s="130">
        <f t="shared" ref="BP882" si="17150">H882/H901</f>
        <v>7.5150998915905223E-2</v>
      </c>
      <c r="BQ882" s="131">
        <f t="shared" ref="BQ882" si="17151">I882/I901</f>
        <v>6.2923214513862277E-2</v>
      </c>
      <c r="BR882" s="128">
        <f t="shared" ref="BR882" si="17152">J882/J901</f>
        <v>2.8123309897241752E-2</v>
      </c>
      <c r="BS882" s="129">
        <f t="shared" ref="BS882" si="17153">K882/K901</f>
        <v>0.10294117647058823</v>
      </c>
      <c r="BT882" s="130">
        <f t="shared" ref="BT882" si="17154">L882/L901</f>
        <v>4.8891834180104558E-2</v>
      </c>
      <c r="BU882" s="128">
        <f t="shared" ref="BU882" si="17155">M882/M901</f>
        <v>9.983179142136249E-2</v>
      </c>
      <c r="BV882" s="132">
        <f t="shared" ref="BV882" si="17156">N882/N901</f>
        <v>6.4768092901085234E-2</v>
      </c>
      <c r="BW882" s="133">
        <f t="shared" ref="BW882" si="17157">O882/O901</f>
        <v>8.2888321337357795E-2</v>
      </c>
      <c r="BX882" s="128">
        <f t="shared" ref="BX882" si="17158">P882/P901</f>
        <v>7.7785793926674104E-2</v>
      </c>
      <c r="BY882" s="129">
        <f t="shared" ref="BY882" si="17159">Q882/Q901</f>
        <v>7.3449835891067156E-2</v>
      </c>
      <c r="BZ882" s="130">
        <f t="shared" ref="BZ882" si="17160">R882/R901</f>
        <v>7.7235343736819909E-2</v>
      </c>
      <c r="CA882" s="131">
        <f t="shared" ref="CA882" si="17161">S882/S901</f>
        <v>6.5552191654600495E-2</v>
      </c>
      <c r="CB882" s="128">
        <f t="shared" ref="CB882" si="17162">T882/T901</f>
        <v>5.075563159395495E-2</v>
      </c>
      <c r="CC882" s="129">
        <f t="shared" ref="CC882" si="17163">U882/U901</f>
        <v>8.5446247464503036E-2</v>
      </c>
      <c r="CD882" s="130">
        <f t="shared" ref="CD882" si="17164">V882/V901</f>
        <v>4.9575703439035286E-2</v>
      </c>
      <c r="CE882" s="131">
        <f t="shared" ref="CE882" si="17165">W882/W901</f>
        <v>8.0420236382965415E-2</v>
      </c>
      <c r="CF882" s="128">
        <f t="shared" ref="CF882" si="17166">X882/X901</f>
        <v>6.0973878478137421E-2</v>
      </c>
      <c r="CG882" s="129">
        <f t="shared" ref="CG882" si="17167">Y882/Y901</f>
        <v>0.10001623640201332</v>
      </c>
      <c r="CH882" s="130">
        <f t="shared" ref="CH882" si="17168">Z882/Z901</f>
        <v>7.4771817813947219E-2</v>
      </c>
      <c r="CI882" s="128">
        <f t="shared" ref="CI882" si="17169">AA882/AA901</f>
        <v>6.395435560859189E-2</v>
      </c>
      <c r="CJ882" s="134">
        <f t="shared" ref="CJ882" si="17170">AB882/AB901</f>
        <v>6.8669441189543018E-2</v>
      </c>
      <c r="CK882" s="135">
        <f t="shared" ref="CK882" si="17171">AC882/AC901</f>
        <v>7.0899653627766665E-2</v>
      </c>
    </row>
    <row r="883" spans="1:89" ht="14.25" thickTop="1" thickBot="1" x14ac:dyDescent="0.25">
      <c r="A883" s="145" t="s">
        <v>22</v>
      </c>
      <c r="B883" s="182">
        <v>1012</v>
      </c>
      <c r="C883" s="183">
        <v>1051</v>
      </c>
      <c r="D883" s="184">
        <v>429</v>
      </c>
      <c r="E883" s="185">
        <v>370</v>
      </c>
      <c r="F883" s="182">
        <v>1273</v>
      </c>
      <c r="G883" s="186">
        <v>751</v>
      </c>
      <c r="H883" s="184">
        <v>1896</v>
      </c>
      <c r="I883" s="185">
        <v>1583</v>
      </c>
      <c r="J883" s="182">
        <v>146</v>
      </c>
      <c r="K883" s="186">
        <v>386</v>
      </c>
      <c r="L883" s="184">
        <v>445</v>
      </c>
      <c r="M883" s="182">
        <v>1127</v>
      </c>
      <c r="N883" s="187">
        <v>1431</v>
      </c>
      <c r="O883" s="188">
        <v>1883</v>
      </c>
      <c r="P883" s="182">
        <v>915</v>
      </c>
      <c r="Q883" s="186">
        <v>565</v>
      </c>
      <c r="R883" s="184">
        <v>1264</v>
      </c>
      <c r="S883" s="185">
        <v>844</v>
      </c>
      <c r="T883" s="182">
        <v>143</v>
      </c>
      <c r="U883" s="186">
        <v>209</v>
      </c>
      <c r="V883" s="184">
        <v>607</v>
      </c>
      <c r="W883" s="185">
        <v>1422</v>
      </c>
      <c r="X883" s="182">
        <v>779</v>
      </c>
      <c r="Y883" s="186">
        <v>443</v>
      </c>
      <c r="Z883" s="184">
        <v>1582</v>
      </c>
      <c r="AA883" s="182">
        <v>1523</v>
      </c>
      <c r="AB883" s="158">
        <f t="shared" si="17034"/>
        <v>11922</v>
      </c>
      <c r="AC883" s="159">
        <f t="shared" si="17035"/>
        <v>12157</v>
      </c>
      <c r="AE883" s="299" t="s">
        <v>0</v>
      </c>
      <c r="AF883" s="301" t="s">
        <v>1</v>
      </c>
      <c r="AG883" s="302"/>
      <c r="AH883" s="301" t="s">
        <v>2</v>
      </c>
      <c r="AI883" s="302"/>
      <c r="AJ883" s="301" t="s">
        <v>3</v>
      </c>
      <c r="AK883" s="302"/>
      <c r="AL883" s="301" t="s">
        <v>4</v>
      </c>
      <c r="AM883" s="302"/>
      <c r="AN883" s="301" t="s">
        <v>5</v>
      </c>
      <c r="AO883" s="302"/>
      <c r="AP883" s="301" t="s">
        <v>6</v>
      </c>
      <c r="AQ883" s="302"/>
      <c r="AR883" s="301" t="s">
        <v>7</v>
      </c>
      <c r="AS883" s="302"/>
      <c r="AT883" s="301" t="s">
        <v>8</v>
      </c>
      <c r="AU883" s="302"/>
      <c r="AV883" s="301" t="s">
        <v>9</v>
      </c>
      <c r="AW883" s="302"/>
      <c r="AX883" s="301" t="s">
        <v>10</v>
      </c>
      <c r="AY883" s="302"/>
      <c r="AZ883" s="301" t="s">
        <v>11</v>
      </c>
      <c r="BA883" s="302"/>
      <c r="BB883" s="301" t="s">
        <v>12</v>
      </c>
      <c r="BC883" s="302"/>
      <c r="BD883" s="304" t="s">
        <v>40</v>
      </c>
      <c r="BE883" s="305"/>
      <c r="BF883" s="306" t="s">
        <v>41</v>
      </c>
      <c r="BG883" s="307"/>
      <c r="BI883" s="145" t="s">
        <v>22</v>
      </c>
      <c r="BJ883" s="128">
        <f>B883/B901</f>
        <v>7.184438449524351E-2</v>
      </c>
      <c r="BK883" s="129">
        <f t="shared" ref="BK883" si="17172">C883/C901</f>
        <v>5.8156263833554669E-2</v>
      </c>
      <c r="BL883" s="130">
        <f t="shared" ref="BL883" si="17173">D883/D901</f>
        <v>6.2636881296539645E-2</v>
      </c>
      <c r="BM883" s="131">
        <f t="shared" ref="BM883" si="17174">E883/E901</f>
        <v>5.5158020274299342E-2</v>
      </c>
      <c r="BN883" s="128">
        <f t="shared" ref="BN883" si="17175">F883/F901</f>
        <v>8.3246141773476334E-2</v>
      </c>
      <c r="BO883" s="129">
        <f t="shared" ref="BO883" si="17176">G883/G901</f>
        <v>3.7623365562847552E-2</v>
      </c>
      <c r="BP883" s="130">
        <f t="shared" ref="BP883" si="17177">H883/H901</f>
        <v>7.3408703732383465E-2</v>
      </c>
      <c r="BQ883" s="131">
        <f t="shared" ref="BQ883" si="17178">I883/I901</f>
        <v>5.0562156637281204E-2</v>
      </c>
      <c r="BR883" s="128">
        <f t="shared" ref="BR883" si="17179">J883/J901</f>
        <v>3.9480800432666309E-2</v>
      </c>
      <c r="BS883" s="129">
        <f t="shared" ref="BS883" si="17180">K883/K901</f>
        <v>0.10320855614973262</v>
      </c>
      <c r="BT883" s="130">
        <f t="shared" ref="BT883" si="17181">L883/L901</f>
        <v>3.2766364774317061E-2</v>
      </c>
      <c r="BU883" s="128">
        <f t="shared" ref="BU883" si="17182">M883/M901</f>
        <v>9.4785534062237178E-2</v>
      </c>
      <c r="BV883" s="132">
        <f t="shared" ref="BV883" si="17183">N883/N901</f>
        <v>4.9457385774521322E-2</v>
      </c>
      <c r="BW883" s="133">
        <f t="shared" ref="BW883" si="17184">O883/O901</f>
        <v>7.2865877254082501E-2</v>
      </c>
      <c r="BX883" s="128">
        <f t="shared" ref="BX883" si="17185">P883/P901</f>
        <v>6.0011805601101857E-2</v>
      </c>
      <c r="BY883" s="129">
        <f t="shared" ref="BY883" si="17186">Q883/Q901</f>
        <v>5.0119755167213696E-2</v>
      </c>
      <c r="BZ883" s="130">
        <f t="shared" ref="BZ883" si="17187">R883/R901</f>
        <v>6.6638549135385916E-2</v>
      </c>
      <c r="CA883" s="131">
        <f t="shared" ref="CA883" si="17188">S883/S901</f>
        <v>5.5548242727392394E-2</v>
      </c>
      <c r="CB883" s="128">
        <f t="shared" ref="CB883" si="17189">T883/T901</f>
        <v>4.0775591673795269E-2</v>
      </c>
      <c r="CC883" s="129">
        <f t="shared" ref="CC883" si="17190">U883/U901</f>
        <v>5.2991886409736309E-2</v>
      </c>
      <c r="CD883" s="130">
        <f t="shared" ref="CD883" si="17191">V883/V901</f>
        <v>3.872902443692975E-2</v>
      </c>
      <c r="CE883" s="131">
        <f t="shared" ref="CE883" si="17192">W883/W901</f>
        <v>8.8925020323932208E-2</v>
      </c>
      <c r="CF883" s="128">
        <f t="shared" ref="CF883" si="17193">X883/X901</f>
        <v>5.5295286768881319E-2</v>
      </c>
      <c r="CG883" s="129">
        <f t="shared" ref="CG883" si="17194">Y883/Y901</f>
        <v>7.1927260918980357E-2</v>
      </c>
      <c r="CH883" s="130">
        <f t="shared" ref="CH883" si="17195">Z883/Z901</f>
        <v>7.112989523852345E-2</v>
      </c>
      <c r="CI883" s="128">
        <f t="shared" ref="CI883" si="17196">AA883/AA901</f>
        <v>5.6794451073985681E-2</v>
      </c>
      <c r="CJ883" s="134">
        <f t="shared" ref="CJ883" si="17197">AB883/AB901</f>
        <v>6.0214554123398926E-2</v>
      </c>
      <c r="CK883" s="135">
        <f t="shared" ref="CK883" si="17198">AC883/AC901</f>
        <v>6.174262816280511E-2</v>
      </c>
    </row>
    <row r="884" spans="1:89" ht="15" thickTop="1" thickBot="1" x14ac:dyDescent="0.3">
      <c r="A884" s="136" t="s">
        <v>23</v>
      </c>
      <c r="B884" s="175">
        <v>947</v>
      </c>
      <c r="C884" s="176">
        <v>1213</v>
      </c>
      <c r="D884" s="177">
        <v>449</v>
      </c>
      <c r="E884" s="178">
        <v>316</v>
      </c>
      <c r="F884" s="175">
        <v>1061</v>
      </c>
      <c r="G884" s="179">
        <v>745</v>
      </c>
      <c r="H884" s="177">
        <v>1664</v>
      </c>
      <c r="I884" s="178">
        <v>1611</v>
      </c>
      <c r="J884" s="175">
        <v>112</v>
      </c>
      <c r="K884" s="179">
        <v>331</v>
      </c>
      <c r="L884" s="177">
        <v>406</v>
      </c>
      <c r="M884" s="175">
        <v>955</v>
      </c>
      <c r="N884" s="180">
        <v>1471</v>
      </c>
      <c r="O884" s="181">
        <v>1813</v>
      </c>
      <c r="P884" s="175">
        <v>985</v>
      </c>
      <c r="Q884" s="179">
        <v>485</v>
      </c>
      <c r="R884" s="177">
        <v>1215</v>
      </c>
      <c r="S884" s="178">
        <v>745</v>
      </c>
      <c r="T884" s="175">
        <v>197</v>
      </c>
      <c r="U884" s="179">
        <v>159</v>
      </c>
      <c r="V884" s="177">
        <v>618</v>
      </c>
      <c r="W884" s="178">
        <v>1320</v>
      </c>
      <c r="X884" s="175">
        <v>712</v>
      </c>
      <c r="Y884" s="179">
        <v>300</v>
      </c>
      <c r="Z884" s="177">
        <v>1447</v>
      </c>
      <c r="AA884" s="175">
        <v>1486</v>
      </c>
      <c r="AB884" s="158">
        <f t="shared" si="17034"/>
        <v>11284</v>
      </c>
      <c r="AC884" s="159">
        <f t="shared" si="17035"/>
        <v>11479</v>
      </c>
      <c r="AE884" s="300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6.722987363339486E-2</v>
      </c>
      <c r="BK884" s="129">
        <f t="shared" ref="BK884" si="17199">C884/C901</f>
        <v>6.7120407259849496E-2</v>
      </c>
      <c r="BL884" s="130">
        <f t="shared" ref="BL884" si="17200">D884/D901</f>
        <v>6.5557015622718651E-2</v>
      </c>
      <c r="BM884" s="131">
        <f t="shared" ref="BM884" si="17201">E884/E901</f>
        <v>4.7107930828861062E-2</v>
      </c>
      <c r="BN884" s="128">
        <f t="shared" ref="BN884" si="17202">F884/F901</f>
        <v>6.9382683756212399E-2</v>
      </c>
      <c r="BO884" s="129">
        <f t="shared" ref="BO884" si="17203">G884/G901</f>
        <v>3.7322779419868744E-2</v>
      </c>
      <c r="BP884" s="130">
        <f t="shared" ref="BP884" si="17204">H884/H901</f>
        <v>6.4426204119560168E-2</v>
      </c>
      <c r="BQ884" s="131">
        <f t="shared" ref="BQ884" si="17205">I884/I901</f>
        <v>5.1456496742046762E-2</v>
      </c>
      <c r="BR884" s="128">
        <f t="shared" ref="BR884" si="17206">J884/J901</f>
        <v>3.028664142779881E-2</v>
      </c>
      <c r="BS884" s="129">
        <f t="shared" ref="BS884" si="17207">K884/K901</f>
        <v>8.8502673796791442E-2</v>
      </c>
      <c r="BT884" s="130">
        <f t="shared" ref="BT884" si="17208">L884/L901</f>
        <v>2.9894705839039835E-2</v>
      </c>
      <c r="BU884" s="128">
        <f t="shared" ref="BU884" si="17209">M884/M901</f>
        <v>8.0319596299411267E-2</v>
      </c>
      <c r="BV884" s="132">
        <f t="shared" ref="BV884" si="17210">N884/N901</f>
        <v>5.0839842399944699E-2</v>
      </c>
      <c r="BW884" s="133">
        <f t="shared" ref="BW884" si="17211">O884/O901</f>
        <v>7.0157108582927022E-2</v>
      </c>
      <c r="BX884" s="128">
        <f t="shared" ref="BX884" si="17212">P884/P901</f>
        <v>6.4602872696268118E-2</v>
      </c>
      <c r="BY884" s="129">
        <f t="shared" ref="BY884" si="17213">Q884/Q901</f>
        <v>4.3023152665661313E-2</v>
      </c>
      <c r="BZ884" s="130">
        <f t="shared" ref="BZ884" si="17214">R884/R901</f>
        <v>6.4055250948966677E-2</v>
      </c>
      <c r="CA884" s="131">
        <f t="shared" ref="CA884" si="17215">S884/S901</f>
        <v>4.9032512834013428E-2</v>
      </c>
      <c r="CB884" s="128">
        <f t="shared" ref="CB884" si="17216">T884/T901</f>
        <v>5.6173367550613057E-2</v>
      </c>
      <c r="CC884" s="129">
        <f t="shared" ref="CC884" si="17217">U884/U901</f>
        <v>4.031440162271805E-2</v>
      </c>
      <c r="CD884" s="130">
        <f t="shared" ref="CD884" si="17218">V884/V901</f>
        <v>3.9430868372360109E-2</v>
      </c>
      <c r="CE884" s="131">
        <f t="shared" ref="CE884" si="17219">W884/W901</f>
        <v>8.254643236820712E-2</v>
      </c>
      <c r="CF884" s="128">
        <f t="shared" ref="CF884" si="17220">X884/X901</f>
        <v>5.0539466212379328E-2</v>
      </c>
      <c r="CG884" s="129">
        <f t="shared" ref="CG884" si="17221">Y884/Y901</f>
        <v>4.8709206039941548E-2</v>
      </c>
      <c r="CH884" s="130">
        <f t="shared" ref="CH884" si="17222">Z884/Z901</f>
        <v>6.5060024279483833E-2</v>
      </c>
      <c r="CI884" s="128">
        <f t="shared" ref="CI884" si="17223">AA884/AA901</f>
        <v>5.5414677804295945E-2</v>
      </c>
      <c r="CJ884" s="134">
        <f t="shared" ref="CJ884" si="17224">AB884/AB901</f>
        <v>5.69922017051194E-2</v>
      </c>
      <c r="CK884" s="135">
        <f t="shared" ref="CK884" si="17225">AC884/AC901</f>
        <v>5.8299220916413576E-2</v>
      </c>
    </row>
    <row r="885" spans="1:89" ht="13.5" thickTop="1" x14ac:dyDescent="0.2">
      <c r="A885" s="145" t="s">
        <v>24</v>
      </c>
      <c r="B885" s="189">
        <v>906</v>
      </c>
      <c r="C885" s="183">
        <v>1230</v>
      </c>
      <c r="D885" s="184">
        <v>393</v>
      </c>
      <c r="E885" s="185">
        <v>327</v>
      </c>
      <c r="F885" s="182">
        <v>994</v>
      </c>
      <c r="G885" s="186">
        <v>811</v>
      </c>
      <c r="H885" s="184">
        <v>1735</v>
      </c>
      <c r="I885" s="185">
        <v>1699</v>
      </c>
      <c r="J885" s="182">
        <v>176</v>
      </c>
      <c r="K885" s="186">
        <v>266</v>
      </c>
      <c r="L885" s="184">
        <v>503</v>
      </c>
      <c r="M885" s="182">
        <v>934</v>
      </c>
      <c r="N885" s="187">
        <v>1510</v>
      </c>
      <c r="O885" s="190">
        <v>1775</v>
      </c>
      <c r="P885" s="182">
        <v>1011</v>
      </c>
      <c r="Q885" s="186">
        <v>505</v>
      </c>
      <c r="R885" s="184">
        <v>1313</v>
      </c>
      <c r="S885" s="185">
        <v>772</v>
      </c>
      <c r="T885" s="182">
        <v>163</v>
      </c>
      <c r="U885" s="186">
        <v>132</v>
      </c>
      <c r="V885" s="184">
        <v>675</v>
      </c>
      <c r="W885" s="191">
        <v>1326</v>
      </c>
      <c r="X885" s="182">
        <v>923</v>
      </c>
      <c r="Y885" s="186">
        <v>275</v>
      </c>
      <c r="Z885" s="184">
        <v>1474</v>
      </c>
      <c r="AA885" s="182">
        <v>1540</v>
      </c>
      <c r="AB885" s="158">
        <f t="shared" si="17034"/>
        <v>11776</v>
      </c>
      <c r="AC885" s="159">
        <f t="shared" si="17035"/>
        <v>11592</v>
      </c>
      <c r="AE885" s="235" t="str">
        <f>$AE$17</f>
        <v>17:00 - 17:59</v>
      </c>
      <c r="AF885" s="125">
        <f t="shared" ref="AF885:AU887" si="17226">SUMIF($A$9:$A$32,$AE885,B$877:B$900)</f>
        <v>1127</v>
      </c>
      <c r="AG885" s="172">
        <f t="shared" si="17226"/>
        <v>1319</v>
      </c>
      <c r="AH885" s="126">
        <f t="shared" si="17226"/>
        <v>452</v>
      </c>
      <c r="AI885" s="166">
        <f t="shared" si="17226"/>
        <v>537</v>
      </c>
      <c r="AJ885" s="125">
        <f t="shared" si="17226"/>
        <v>731</v>
      </c>
      <c r="AK885" s="127">
        <f t="shared" si="17226"/>
        <v>2264</v>
      </c>
      <c r="AL885" s="126">
        <f t="shared" si="17226"/>
        <v>1603</v>
      </c>
      <c r="AM885" s="166">
        <f t="shared" si="17226"/>
        <v>2693</v>
      </c>
      <c r="AN885" s="125">
        <f t="shared" si="17226"/>
        <v>455</v>
      </c>
      <c r="AO885" s="127">
        <f t="shared" si="17226"/>
        <v>131</v>
      </c>
      <c r="AP885" s="126">
        <f t="shared" si="17226"/>
        <v>1240</v>
      </c>
      <c r="AQ885" s="125">
        <f t="shared" si="17226"/>
        <v>383</v>
      </c>
      <c r="AR885" s="165">
        <f t="shared" si="17226"/>
        <v>2596</v>
      </c>
      <c r="AS885" s="167">
        <f t="shared" si="17226"/>
        <v>1200</v>
      </c>
      <c r="AT885" s="125">
        <f t="shared" si="17226"/>
        <v>1126</v>
      </c>
      <c r="AU885" s="127">
        <f t="shared" si="17226"/>
        <v>812</v>
      </c>
      <c r="AV885" s="126">
        <f t="shared" ref="AP885:BE887" si="17227">SUMIF($A$9:$A$32,$AE885,R$877:R$900)</f>
        <v>1405</v>
      </c>
      <c r="AW885" s="166">
        <f t="shared" si="17227"/>
        <v>1143</v>
      </c>
      <c r="AX885" s="125">
        <f t="shared" si="17227"/>
        <v>317</v>
      </c>
      <c r="AY885" s="127">
        <f t="shared" si="17227"/>
        <v>108</v>
      </c>
      <c r="AZ885" s="126">
        <f t="shared" si="17227"/>
        <v>1433</v>
      </c>
      <c r="BA885" s="166">
        <f t="shared" si="17227"/>
        <v>765</v>
      </c>
      <c r="BB885" s="125">
        <f t="shared" si="17227"/>
        <v>1217</v>
      </c>
      <c r="BC885" s="127">
        <f t="shared" si="17227"/>
        <v>261</v>
      </c>
      <c r="BD885" s="170">
        <f t="shared" si="17227"/>
        <v>1648</v>
      </c>
      <c r="BE885" s="171">
        <f t="shared" si="17227"/>
        <v>1923</v>
      </c>
      <c r="BF885" s="156">
        <f>AF885+AH885+AJ885+AL885+AN885+AP885+AR885+AT885+AV885+AX885+AZ885+BB885+BD885</f>
        <v>15350</v>
      </c>
      <c r="BG885" s="157">
        <f>AG885+AI885+AK885+AM885+AO885+AQ885+AS885+AU885+AW885+AY885+BA885+BC885+BE885</f>
        <v>13539</v>
      </c>
      <c r="BI885" s="145" t="s">
        <v>24</v>
      </c>
      <c r="BJ885" s="128">
        <f>B885/B901</f>
        <v>6.4319182166690331E-2</v>
      </c>
      <c r="BK885" s="129">
        <f t="shared" ref="BK885" si="17228">C885/C901</f>
        <v>6.8061088977423634E-2</v>
      </c>
      <c r="BL885" s="130">
        <f t="shared" ref="BL885" si="17229">D885/D901</f>
        <v>5.7380639509417436E-2</v>
      </c>
      <c r="BM885" s="131">
        <f t="shared" ref="BM885" si="17230">E885/E901</f>
        <v>4.8747763864042934E-2</v>
      </c>
      <c r="BN885" s="128">
        <f t="shared" ref="BN885" si="17231">F885/F901</f>
        <v>6.5001307873397848E-2</v>
      </c>
      <c r="BO885" s="129">
        <f t="shared" ref="BO885" si="17232">G885/G901</f>
        <v>4.0629226992635638E-2</v>
      </c>
      <c r="BP885" s="130">
        <f t="shared" ref="BP885" si="17233">H885/H901</f>
        <v>6.7175158742450058E-2</v>
      </c>
      <c r="BQ885" s="131">
        <f t="shared" ref="BQ885" si="17234">I885/I901</f>
        <v>5.4267279928452788E-2</v>
      </c>
      <c r="BR885" s="128">
        <f t="shared" ref="BR885" si="17235">J885/J901</f>
        <v>4.7593293672255274E-2</v>
      </c>
      <c r="BS885" s="129">
        <f t="shared" ref="BS885" si="17236">K885/K901</f>
        <v>7.1122994652406415E-2</v>
      </c>
      <c r="BT885" s="130">
        <f t="shared" ref="BT885" si="17237">L885/L901</f>
        <v>3.7037037037037035E-2</v>
      </c>
      <c r="BU885" s="128">
        <f t="shared" ref="BU885" si="17238">M885/M901</f>
        <v>7.8553406223717412E-2</v>
      </c>
      <c r="BV885" s="132">
        <f t="shared" ref="BV885" si="17239">N885/N901</f>
        <v>5.2187737609732492E-2</v>
      </c>
      <c r="BW885" s="133">
        <f t="shared" ref="BW885" si="17240">O885/O901</f>
        <v>6.868663416144262E-2</v>
      </c>
      <c r="BX885" s="128">
        <f t="shared" ref="BX885" si="17241">P885/P901</f>
        <v>6.6308126188758448E-2</v>
      </c>
      <c r="BY885" s="129">
        <f t="shared" ref="BY885" si="17242">Q885/Q901</f>
        <v>4.479730329104941E-2</v>
      </c>
      <c r="BZ885" s="130">
        <f t="shared" ref="BZ885" si="17243">R885/R901</f>
        <v>6.9221847321805141E-2</v>
      </c>
      <c r="CA885" s="131">
        <f t="shared" ref="CA885" si="17244">S885/S901</f>
        <v>5.0809530077662236E-2</v>
      </c>
      <c r="CB885" s="128">
        <f t="shared" ref="CB885" si="17245">T885/T901</f>
        <v>4.647847162817223E-2</v>
      </c>
      <c r="CC885" s="129">
        <f t="shared" ref="CC885" si="17246">U885/U901</f>
        <v>3.3468559837728194E-2</v>
      </c>
      <c r="CD885" s="130">
        <f t="shared" ref="CD885" si="17247">V885/V901</f>
        <v>4.3067696037771962E-2</v>
      </c>
      <c r="CE885" s="131">
        <f t="shared" ref="CE885" si="17248">W885/W901</f>
        <v>8.2921643424426233E-2</v>
      </c>
      <c r="CF885" s="128">
        <f t="shared" ref="CF885" si="17249">X885/X901</f>
        <v>6.5516751845542301E-2</v>
      </c>
      <c r="CG885" s="129">
        <f t="shared" ref="CG885" si="17250">Y885/Y901</f>
        <v>4.465010553661309E-2</v>
      </c>
      <c r="CH885" s="130">
        <f t="shared" ref="CH885" si="17251">Z885/Z901</f>
        <v>6.6273998471291756E-2</v>
      </c>
      <c r="CI885" s="128">
        <f t="shared" ref="CI885" si="17252">AA885/AA901</f>
        <v>5.7428400954653937E-2</v>
      </c>
      <c r="CJ885" s="134">
        <f t="shared" ref="CJ885" si="17253">AB885/AB901</f>
        <v>5.9477150591943112E-2</v>
      </c>
      <c r="CK885" s="135">
        <f t="shared" ref="CK885" si="17254">AC885/AC901</f>
        <v>5.8873122124145499E-2</v>
      </c>
    </row>
    <row r="886" spans="1:89" x14ac:dyDescent="0.2">
      <c r="A886" s="136" t="s">
        <v>25</v>
      </c>
      <c r="B886" s="192">
        <v>905</v>
      </c>
      <c r="C886" s="176">
        <v>1229</v>
      </c>
      <c r="D886" s="177">
        <v>402</v>
      </c>
      <c r="E886" s="178">
        <v>373</v>
      </c>
      <c r="F886" s="175">
        <v>879</v>
      </c>
      <c r="G886" s="179">
        <v>1000</v>
      </c>
      <c r="H886" s="177">
        <v>1578</v>
      </c>
      <c r="I886" s="178">
        <v>1911</v>
      </c>
      <c r="J886" s="175">
        <v>193</v>
      </c>
      <c r="K886" s="176">
        <v>159</v>
      </c>
      <c r="L886" s="177">
        <v>619</v>
      </c>
      <c r="M886" s="175">
        <v>791</v>
      </c>
      <c r="N886" s="180">
        <v>1540</v>
      </c>
      <c r="O886" s="193">
        <v>1458</v>
      </c>
      <c r="P886" s="175">
        <v>978</v>
      </c>
      <c r="Q886" s="176">
        <v>513</v>
      </c>
      <c r="R886" s="177">
        <v>1238</v>
      </c>
      <c r="S886" s="178">
        <v>749</v>
      </c>
      <c r="T886" s="184">
        <v>195</v>
      </c>
      <c r="U886" s="175">
        <v>121</v>
      </c>
      <c r="V886" s="177">
        <v>792</v>
      </c>
      <c r="W886" s="194">
        <v>1197</v>
      </c>
      <c r="X886" s="175">
        <v>1020</v>
      </c>
      <c r="Y886" s="179">
        <v>230</v>
      </c>
      <c r="Z886" s="177">
        <v>1413</v>
      </c>
      <c r="AA886" s="175">
        <v>1769</v>
      </c>
      <c r="AB886" s="158">
        <f t="shared" si="17034"/>
        <v>11752</v>
      </c>
      <c r="AC886" s="159">
        <f t="shared" si="17035"/>
        <v>11500</v>
      </c>
      <c r="AE886" s="237" t="str">
        <f>$AE$18</f>
        <v>18:00 - 18:59</v>
      </c>
      <c r="AF886" s="125">
        <f t="shared" si="17226"/>
        <v>826</v>
      </c>
      <c r="AG886" s="176">
        <f t="shared" si="17226"/>
        <v>540</v>
      </c>
      <c r="AH886" s="177">
        <f t="shared" si="17226"/>
        <v>287</v>
      </c>
      <c r="AI886" s="178">
        <f t="shared" si="17226"/>
        <v>239</v>
      </c>
      <c r="AJ886" s="238">
        <f t="shared" si="17226"/>
        <v>520</v>
      </c>
      <c r="AK886" s="179">
        <f t="shared" si="17226"/>
        <v>422</v>
      </c>
      <c r="AL886" s="177">
        <f t="shared" si="17226"/>
        <v>1250</v>
      </c>
      <c r="AM886" s="178">
        <f t="shared" si="17226"/>
        <v>1193</v>
      </c>
      <c r="AN886" s="238">
        <f t="shared" si="17226"/>
        <v>348</v>
      </c>
      <c r="AO886" s="179">
        <f t="shared" si="17226"/>
        <v>288</v>
      </c>
      <c r="AP886" s="177">
        <f t="shared" si="17227"/>
        <v>867</v>
      </c>
      <c r="AQ886" s="238">
        <f t="shared" si="17227"/>
        <v>765</v>
      </c>
      <c r="AR886" s="180">
        <f t="shared" si="17227"/>
        <v>843</v>
      </c>
      <c r="AS886" s="181">
        <f t="shared" si="17227"/>
        <v>1047</v>
      </c>
      <c r="AT886" s="238">
        <f t="shared" si="17227"/>
        <v>90</v>
      </c>
      <c r="AU886" s="179">
        <f t="shared" si="17227"/>
        <v>273</v>
      </c>
      <c r="AV886" s="177">
        <f t="shared" si="17227"/>
        <v>105</v>
      </c>
      <c r="AW886" s="178">
        <f t="shared" si="17227"/>
        <v>470</v>
      </c>
      <c r="AX886" s="238">
        <f t="shared" si="17227"/>
        <v>71</v>
      </c>
      <c r="AY886" s="179">
        <f t="shared" si="17227"/>
        <v>586</v>
      </c>
      <c r="AZ886" s="177">
        <f t="shared" si="17227"/>
        <v>472</v>
      </c>
      <c r="BA886" s="178">
        <f t="shared" si="17227"/>
        <v>581</v>
      </c>
      <c r="BB886" s="238">
        <f t="shared" si="17227"/>
        <v>213</v>
      </c>
      <c r="BC886" s="179">
        <f t="shared" si="17227"/>
        <v>274</v>
      </c>
      <c r="BD886" s="177">
        <f t="shared" si="17227"/>
        <v>495</v>
      </c>
      <c r="BE886" s="238">
        <f t="shared" si="17227"/>
        <v>773</v>
      </c>
      <c r="BF886" s="158">
        <f>SUM(AF886,AH886,AJ886,AL886,AN886,AP886,AR886,AT886,AV886,AX886,AZ886,BB886,BD886)</f>
        <v>6387</v>
      </c>
      <c r="BG886" s="159">
        <f>SUM(AG886,AI886,AK886,AM886,AO886,AQ886,AS886,AU886,AW886,AY886,BA886,BC886,BE886)</f>
        <v>7451</v>
      </c>
      <c r="BI886" s="136" t="s">
        <v>25</v>
      </c>
      <c r="BJ886" s="128">
        <f>B886/B901</f>
        <v>6.4248189691892665E-2</v>
      </c>
      <c r="BK886" s="129">
        <f t="shared" ref="BK886" si="17255">C886/C901</f>
        <v>6.8005754758742806E-2</v>
      </c>
      <c r="BL886" s="130">
        <f t="shared" ref="BL886" si="17256">D886/D901</f>
        <v>5.8694699956197985E-2</v>
      </c>
      <c r="BM886" s="131">
        <f t="shared" ref="BM886" si="17257">E886/E901</f>
        <v>5.5605247465712583E-2</v>
      </c>
      <c r="BN886" s="128">
        <f t="shared" ref="BN886" si="17258">F886/F901</f>
        <v>5.7481035835731102E-2</v>
      </c>
      <c r="BO886" s="129">
        <f t="shared" ref="BO886" si="17259">G886/G901</f>
        <v>5.009769049646811E-2</v>
      </c>
      <c r="BP886" s="130">
        <f t="shared" ref="BP886" si="17260">H886/H901</f>
        <v>6.1096484435496361E-2</v>
      </c>
      <c r="BQ886" s="131">
        <f t="shared" ref="BQ886" si="17261">I886/I901</f>
        <v>6.1038712150249134E-2</v>
      </c>
      <c r="BR886" s="128">
        <f t="shared" ref="BR886" si="17262">J886/J901</f>
        <v>5.2190373174689018E-2</v>
      </c>
      <c r="BS886" s="129">
        <f t="shared" ref="BS886" si="17263">K886/K901</f>
        <v>4.2513368983957217E-2</v>
      </c>
      <c r="BT886" s="130">
        <f t="shared" ref="BT886" si="17264">L886/L901</f>
        <v>4.557838156247699E-2</v>
      </c>
      <c r="BU886" s="128">
        <f t="shared" ref="BU886" si="17265">M886/M901</f>
        <v>6.6526492851135405E-2</v>
      </c>
      <c r="BV886" s="132">
        <f t="shared" ref="BV886" si="17266">N886/N901</f>
        <v>5.322458007880003E-2</v>
      </c>
      <c r="BW886" s="133">
        <f t="shared" ref="BW886" si="17267">O886/O901</f>
        <v>5.6419781750638498E-2</v>
      </c>
      <c r="BX886" s="128">
        <f t="shared" ref="BX886" si="17268">P886/P901</f>
        <v>6.4143765986751491E-2</v>
      </c>
      <c r="BY886" s="129">
        <f t="shared" ref="BY886" si="17269">Q886/Q901</f>
        <v>4.5506963541204648E-2</v>
      </c>
      <c r="BZ886" s="130">
        <f t="shared" ref="BZ886" si="17270">R886/R901</f>
        <v>6.5267819485449172E-2</v>
      </c>
      <c r="CA886" s="131">
        <f t="shared" ref="CA886" si="17271">S886/S901</f>
        <v>4.9295774647887321E-2</v>
      </c>
      <c r="CB886" s="128">
        <f t="shared" ref="CB886" si="17272">T886/T901</f>
        <v>5.5603079555175364E-2</v>
      </c>
      <c r="CC886" s="129">
        <f t="shared" ref="CC886" si="17273">U886/U901</f>
        <v>3.067951318458418E-2</v>
      </c>
      <c r="CD886" s="130">
        <f t="shared" ref="CD886" si="17274">V886/V901</f>
        <v>5.053276335098577E-2</v>
      </c>
      <c r="CE886" s="131">
        <f t="shared" ref="CE886" si="17275">W886/W901</f>
        <v>7.4854605715715089E-2</v>
      </c>
      <c r="CF886" s="128">
        <f t="shared" ref="CF886" si="17276">X886/X901</f>
        <v>7.2402044293015333E-2</v>
      </c>
      <c r="CG886" s="129">
        <f t="shared" ref="CG886" si="17277">Y886/Y901</f>
        <v>3.7343724630621855E-2</v>
      </c>
      <c r="CH886" s="130">
        <f t="shared" ref="CH886" si="17278">Z886/Z901</f>
        <v>6.3531316037947941E-2</v>
      </c>
      <c r="CI886" s="128">
        <f t="shared" ref="CI886" si="17279">AA886/AA901</f>
        <v>6.5968078758949875E-2</v>
      </c>
      <c r="CJ886" s="134">
        <f t="shared" ref="CJ886" si="17280">AB886/AB901</f>
        <v>5.9355933573073658E-2</v>
      </c>
      <c r="CK886" s="135">
        <f t="shared" ref="CK886" si="17281">AC886/AC901</f>
        <v>5.8405875123160214E-2</v>
      </c>
    </row>
    <row r="887" spans="1:89" ht="13.5" thickBot="1" x14ac:dyDescent="0.25">
      <c r="A887" s="145" t="s">
        <v>26</v>
      </c>
      <c r="B887" s="189">
        <v>817</v>
      </c>
      <c r="C887" s="183">
        <v>1337</v>
      </c>
      <c r="D887" s="184">
        <v>414</v>
      </c>
      <c r="E887" s="185">
        <v>390</v>
      </c>
      <c r="F887" s="182">
        <v>747</v>
      </c>
      <c r="G887" s="186">
        <v>1376</v>
      </c>
      <c r="H887" s="184">
        <v>1538</v>
      </c>
      <c r="I887" s="185">
        <v>2262</v>
      </c>
      <c r="J887" s="182">
        <v>244</v>
      </c>
      <c r="K887" s="183">
        <v>152</v>
      </c>
      <c r="L887" s="184">
        <v>657</v>
      </c>
      <c r="M887" s="182">
        <v>687</v>
      </c>
      <c r="N887" s="187">
        <v>1842</v>
      </c>
      <c r="O887" s="190">
        <v>1301</v>
      </c>
      <c r="P887" s="182">
        <v>1189</v>
      </c>
      <c r="Q887" s="183">
        <v>522</v>
      </c>
      <c r="R887" s="184">
        <v>1260</v>
      </c>
      <c r="S887" s="185">
        <v>805</v>
      </c>
      <c r="T887" s="182">
        <v>188</v>
      </c>
      <c r="U887" s="186">
        <v>133</v>
      </c>
      <c r="V887" s="184">
        <v>914</v>
      </c>
      <c r="W887" s="191">
        <v>974</v>
      </c>
      <c r="X887" s="182">
        <v>1110</v>
      </c>
      <c r="Y887" s="186">
        <v>253</v>
      </c>
      <c r="Z887" s="184">
        <v>1451</v>
      </c>
      <c r="AA887" s="182">
        <v>1880</v>
      </c>
      <c r="AB887" s="158">
        <f t="shared" si="17034"/>
        <v>12371</v>
      </c>
      <c r="AC887" s="159">
        <f t="shared" si="17035"/>
        <v>12072</v>
      </c>
      <c r="AE887" s="235">
        <f>$AE$19</f>
        <v>0</v>
      </c>
      <c r="AF887" s="125">
        <f t="shared" si="17226"/>
        <v>0</v>
      </c>
      <c r="AG887" s="183">
        <f t="shared" si="17226"/>
        <v>0</v>
      </c>
      <c r="AH887" s="184">
        <f t="shared" si="17226"/>
        <v>0</v>
      </c>
      <c r="AI887" s="185">
        <f t="shared" si="17226"/>
        <v>0</v>
      </c>
      <c r="AJ887" s="182">
        <f t="shared" si="17226"/>
        <v>0</v>
      </c>
      <c r="AK887" s="186">
        <f t="shared" si="17226"/>
        <v>0</v>
      </c>
      <c r="AL887" s="184">
        <f t="shared" si="17226"/>
        <v>0</v>
      </c>
      <c r="AM887" s="185">
        <f t="shared" si="17226"/>
        <v>0</v>
      </c>
      <c r="AN887" s="182">
        <f t="shared" si="17226"/>
        <v>0</v>
      </c>
      <c r="AO887" s="186">
        <f t="shared" si="17226"/>
        <v>0</v>
      </c>
      <c r="AP887" s="184">
        <f t="shared" si="17227"/>
        <v>0</v>
      </c>
      <c r="AQ887" s="182">
        <f t="shared" si="17227"/>
        <v>0</v>
      </c>
      <c r="AR887" s="187">
        <f t="shared" si="17227"/>
        <v>0</v>
      </c>
      <c r="AS887" s="188">
        <f t="shared" si="17227"/>
        <v>0</v>
      </c>
      <c r="AT887" s="182">
        <f t="shared" si="17227"/>
        <v>0</v>
      </c>
      <c r="AU887" s="186">
        <f t="shared" si="17227"/>
        <v>0</v>
      </c>
      <c r="AV887" s="184">
        <f t="shared" si="17227"/>
        <v>0</v>
      </c>
      <c r="AW887" s="185">
        <f t="shared" si="17227"/>
        <v>0</v>
      </c>
      <c r="AX887" s="182">
        <f t="shared" si="17227"/>
        <v>0</v>
      </c>
      <c r="AY887" s="186">
        <f t="shared" si="17227"/>
        <v>0</v>
      </c>
      <c r="AZ887" s="184">
        <f t="shared" si="17227"/>
        <v>0</v>
      </c>
      <c r="BA887" s="185">
        <f t="shared" si="17227"/>
        <v>0</v>
      </c>
      <c r="BB887" s="182">
        <f t="shared" si="17227"/>
        <v>0</v>
      </c>
      <c r="BC887" s="186">
        <f t="shared" si="17227"/>
        <v>0</v>
      </c>
      <c r="BD887" s="184">
        <f t="shared" si="17227"/>
        <v>0</v>
      </c>
      <c r="BE887" s="182">
        <f t="shared" si="17227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5.8000851909697573E-2</v>
      </c>
      <c r="BK887" s="129">
        <f t="shared" ref="BK887" si="17282">C887/C901</f>
        <v>7.3981850376272681E-2</v>
      </c>
      <c r="BL887" s="130">
        <f t="shared" ref="BL887" si="17283">D887/D901</f>
        <v>6.0446780551905388E-2</v>
      </c>
      <c r="BM887" s="131">
        <f t="shared" ref="BM887" si="17284">E887/E901</f>
        <v>5.8139534883720929E-2</v>
      </c>
      <c r="BN887" s="128">
        <f t="shared" ref="BN887" si="17285">F887/F901</f>
        <v>4.8849071409887521E-2</v>
      </c>
      <c r="BO887" s="129">
        <f t="shared" ref="BO887" si="17286">G887/G901</f>
        <v>6.8934422123140118E-2</v>
      </c>
      <c r="BP887" s="130">
        <f t="shared" ref="BP887" si="17287">H887/H901</f>
        <v>5.9547777605699244E-2</v>
      </c>
      <c r="BQ887" s="131">
        <f t="shared" ref="BQ887" si="17288">I887/I901</f>
        <v>7.2249904177845922E-2</v>
      </c>
      <c r="BR887" s="128">
        <f t="shared" ref="BR887" si="17289">J887/J901</f>
        <v>6.5981611681990265E-2</v>
      </c>
      <c r="BS887" s="129">
        <f t="shared" ref="BS887" si="17290">K887/K901</f>
        <v>4.0641711229946524E-2</v>
      </c>
      <c r="BT887" s="130">
        <f t="shared" ref="BT887" si="17291">L887/L901</f>
        <v>4.8376408217362492E-2</v>
      </c>
      <c r="BU887" s="128">
        <f t="shared" ref="BU887" si="17292">M887/M901</f>
        <v>5.7779646761984861E-2</v>
      </c>
      <c r="BV887" s="132">
        <f t="shared" ref="BV887" si="17293">N887/N901</f>
        <v>6.3662127600746521E-2</v>
      </c>
      <c r="BW887" s="133">
        <f t="shared" ref="BW887" si="17294">O887/O901</f>
        <v>5.0344400588189765E-2</v>
      </c>
      <c r="BX887" s="128">
        <f t="shared" ref="BX887" si="17295">P887/P901</f>
        <v>7.7982553945038363E-2</v>
      </c>
      <c r="BY887" s="129">
        <f t="shared" ref="BY887" si="17296">Q887/Q901</f>
        <v>4.630533132262929E-2</v>
      </c>
      <c r="BZ887" s="130">
        <f t="shared" ref="BZ887" si="17297">R887/R901</f>
        <v>6.6427667650780259E-2</v>
      </c>
      <c r="CA887" s="131">
        <f t="shared" ref="CA887" si="17298">S887/S901</f>
        <v>5.2981440042121887E-2</v>
      </c>
      <c r="CB887" s="128">
        <f t="shared" ref="CB887" si="17299">T887/T901</f>
        <v>5.360707157114343E-2</v>
      </c>
      <c r="CC887" s="129">
        <f t="shared" ref="CC887" si="17300">U887/U901</f>
        <v>3.3722109533468561E-2</v>
      </c>
      <c r="CD887" s="130">
        <f t="shared" ref="CD887" si="17301">V887/V901</f>
        <v>5.8316850634849739E-2</v>
      </c>
      <c r="CE887" s="131">
        <f t="shared" ref="CE887" si="17302">W887/W901</f>
        <v>6.0909261459571006E-2</v>
      </c>
      <c r="CF887" s="128">
        <f t="shared" ref="CF887" si="17303">X887/X901</f>
        <v>7.8790459965928455E-2</v>
      </c>
      <c r="CG887" s="129">
        <f t="shared" ref="CG887" si="17304">Y887/Y901</f>
        <v>4.1078097093684041E-2</v>
      </c>
      <c r="CH887" s="130">
        <f t="shared" ref="CH887" si="17305">Z887/Z901</f>
        <v>6.5239872307899821E-2</v>
      </c>
      <c r="CI887" s="128">
        <f t="shared" ref="CI887" si="17306">AA887/AA901</f>
        <v>7.0107398568019091E-2</v>
      </c>
      <c r="CJ887" s="134">
        <f t="shared" ref="CJ887" si="17307">AB887/AB901</f>
        <v>6.2482322518081536E-2</v>
      </c>
      <c r="CK887" s="135">
        <f t="shared" ref="CK887" si="17308">AC887/AC901</f>
        <v>6.1310932564068707E-2</v>
      </c>
    </row>
    <row r="888" spans="1:89" ht="14.25" thickTop="1" thickBot="1" x14ac:dyDescent="0.25">
      <c r="A888" s="136" t="s">
        <v>27</v>
      </c>
      <c r="B888" s="192">
        <v>823</v>
      </c>
      <c r="C888" s="176">
        <v>1311</v>
      </c>
      <c r="D888" s="177">
        <v>398</v>
      </c>
      <c r="E888" s="178">
        <v>330</v>
      </c>
      <c r="F888" s="175">
        <v>681</v>
      </c>
      <c r="G888" s="179">
        <v>1272</v>
      </c>
      <c r="H888" s="177">
        <v>1513</v>
      </c>
      <c r="I888" s="178">
        <v>2111</v>
      </c>
      <c r="J888" s="175">
        <v>266</v>
      </c>
      <c r="K888" s="176">
        <v>134</v>
      </c>
      <c r="L888" s="177">
        <v>679</v>
      </c>
      <c r="M888" s="175">
        <v>547</v>
      </c>
      <c r="N888" s="180">
        <v>1725</v>
      </c>
      <c r="O888" s="193">
        <v>1354</v>
      </c>
      <c r="P888" s="175">
        <v>1021</v>
      </c>
      <c r="Q888" s="176">
        <v>554</v>
      </c>
      <c r="R888" s="177">
        <v>1288</v>
      </c>
      <c r="S888" s="178">
        <v>969</v>
      </c>
      <c r="T888" s="175">
        <v>236</v>
      </c>
      <c r="U888" s="179">
        <v>98</v>
      </c>
      <c r="V888" s="177">
        <v>1047</v>
      </c>
      <c r="W888" s="194">
        <v>767</v>
      </c>
      <c r="X888" s="175">
        <v>1037</v>
      </c>
      <c r="Y888" s="179">
        <v>223</v>
      </c>
      <c r="Z888" s="177">
        <v>1551</v>
      </c>
      <c r="AA888" s="175">
        <v>1458</v>
      </c>
      <c r="AB888" s="158">
        <f t="shared" si="17034"/>
        <v>12265</v>
      </c>
      <c r="AC888" s="159">
        <f t="shared" si="17035"/>
        <v>11128</v>
      </c>
      <c r="AE888" s="229" t="s">
        <v>13</v>
      </c>
      <c r="AF888" s="20">
        <f t="shared" ref="AF888:BG888" si="17309">SUM(AF885:AF887)</f>
        <v>1953</v>
      </c>
      <c r="AG888" s="21">
        <f t="shared" si="17309"/>
        <v>1859</v>
      </c>
      <c r="AH888" s="20">
        <f t="shared" si="17309"/>
        <v>739</v>
      </c>
      <c r="AI888" s="21">
        <f t="shared" si="17309"/>
        <v>776</v>
      </c>
      <c r="AJ888" s="20">
        <f t="shared" si="17309"/>
        <v>1251</v>
      </c>
      <c r="AK888" s="21">
        <f t="shared" si="17309"/>
        <v>2686</v>
      </c>
      <c r="AL888" s="20">
        <f t="shared" si="17309"/>
        <v>2853</v>
      </c>
      <c r="AM888" s="21">
        <f t="shared" si="17309"/>
        <v>3886</v>
      </c>
      <c r="AN888" s="20">
        <f t="shared" si="17309"/>
        <v>803</v>
      </c>
      <c r="AO888" s="21">
        <f t="shared" si="17309"/>
        <v>419</v>
      </c>
      <c r="AP888" s="20">
        <f t="shared" si="17309"/>
        <v>2107</v>
      </c>
      <c r="AQ888" s="21">
        <f t="shared" si="17309"/>
        <v>1148</v>
      </c>
      <c r="AR888" s="20">
        <f t="shared" si="17309"/>
        <v>3439</v>
      </c>
      <c r="AS888" s="21">
        <f t="shared" si="17309"/>
        <v>2247</v>
      </c>
      <c r="AT888" s="20">
        <f t="shared" si="17309"/>
        <v>1216</v>
      </c>
      <c r="AU888" s="21">
        <f t="shared" si="17309"/>
        <v>1085</v>
      </c>
      <c r="AV888" s="20">
        <f t="shared" si="17309"/>
        <v>1510</v>
      </c>
      <c r="AW888" s="21">
        <f t="shared" si="17309"/>
        <v>1613</v>
      </c>
      <c r="AX888" s="20">
        <f t="shared" si="17309"/>
        <v>388</v>
      </c>
      <c r="AY888" s="21">
        <f t="shared" si="17309"/>
        <v>694</v>
      </c>
      <c r="AZ888" s="20">
        <f t="shared" si="17309"/>
        <v>1905</v>
      </c>
      <c r="BA888" s="21">
        <f t="shared" si="17309"/>
        <v>1346</v>
      </c>
      <c r="BB888" s="20">
        <f t="shared" si="17309"/>
        <v>1430</v>
      </c>
      <c r="BC888" s="21">
        <f t="shared" si="17309"/>
        <v>535</v>
      </c>
      <c r="BD888" s="20">
        <f t="shared" si="17309"/>
        <v>2143</v>
      </c>
      <c r="BE888" s="21">
        <f t="shared" si="17309"/>
        <v>2696</v>
      </c>
      <c r="BF888" s="160">
        <f t="shared" si="17309"/>
        <v>21737</v>
      </c>
      <c r="BG888" s="161">
        <f t="shared" si="17309"/>
        <v>20990</v>
      </c>
      <c r="BI888" s="136" t="s">
        <v>27</v>
      </c>
      <c r="BJ888" s="128">
        <f>B888/B901</f>
        <v>5.84268067584836E-2</v>
      </c>
      <c r="BK888" s="129">
        <f t="shared" ref="BK888" si="17310">C888/C901</f>
        <v>7.2543160690571054E-2</v>
      </c>
      <c r="BL888" s="130">
        <f t="shared" ref="BL888" si="17311">D888/D901</f>
        <v>5.8110673090962184E-2</v>
      </c>
      <c r="BM888" s="131">
        <f t="shared" ref="BM888" si="17312">E888/E901</f>
        <v>4.9194991055456175E-2</v>
      </c>
      <c r="BN888" s="128">
        <f t="shared" ref="BN888" si="17313">F888/F901</f>
        <v>4.4533089196965733E-2</v>
      </c>
      <c r="BO888" s="129">
        <f t="shared" ref="BO888" si="17314">G888/G901</f>
        <v>6.3724262311507435E-2</v>
      </c>
      <c r="BP888" s="130">
        <f t="shared" ref="BP888" si="17315">H888/H901</f>
        <v>5.8579835837076044E-2</v>
      </c>
      <c r="BQ888" s="131">
        <f t="shared" ref="BQ888" si="17316">I888/I901</f>
        <v>6.7426855755717385E-2</v>
      </c>
      <c r="BR888" s="128">
        <f t="shared" ref="BR888" si="17317">J888/J901</f>
        <v>7.1930773391022176E-2</v>
      </c>
      <c r="BS888" s="129">
        <f t="shared" ref="BS888" si="17318">K888/K901</f>
        <v>3.5828877005347592E-2</v>
      </c>
      <c r="BT888" s="130">
        <f t="shared" ref="BT888" si="17319">L888/L901</f>
        <v>4.9996318385980412E-2</v>
      </c>
      <c r="BU888" s="128">
        <f t="shared" ref="BU888" si="17320">M888/M901</f>
        <v>4.6005046257359128E-2</v>
      </c>
      <c r="BV888" s="132">
        <f t="shared" ref="BV888" si="17321">N888/N901</f>
        <v>5.9618441971383149E-2</v>
      </c>
      <c r="BW888" s="133">
        <f t="shared" ref="BW888" si="17322">O888/O901</f>
        <v>5.2395325439207489E-2</v>
      </c>
      <c r="BX888" s="128">
        <f t="shared" ref="BX888" si="17323">P888/P901</f>
        <v>6.6963992916639334E-2</v>
      </c>
      <c r="BY888" s="129">
        <f t="shared" ref="BY888" si="17324">Q888/Q901</f>
        <v>4.9143972323250247E-2</v>
      </c>
      <c r="BZ888" s="130">
        <f t="shared" ref="BZ888" si="17325">R888/R901</f>
        <v>6.7903838043019818E-2</v>
      </c>
      <c r="CA888" s="131">
        <f t="shared" ref="CA888" si="17326">S888/S901</f>
        <v>6.3775174410951693E-2</v>
      </c>
      <c r="CB888" s="128">
        <f t="shared" ref="CB888" si="17327">T888/T901</f>
        <v>6.7293983461648138E-2</v>
      </c>
      <c r="CC888" s="129">
        <f t="shared" ref="CC888" si="17328">U888/U901</f>
        <v>2.4847870182555781E-2</v>
      </c>
      <c r="CD888" s="130">
        <f t="shared" ref="CD888" si="17329">V888/V901</f>
        <v>6.6802781854144067E-2</v>
      </c>
      <c r="CE888" s="131">
        <f t="shared" ref="CE888" si="17330">W888/W901</f>
        <v>4.7964480020011253E-2</v>
      </c>
      <c r="CF888" s="128">
        <f t="shared" ref="CF888" si="17331">X888/X901</f>
        <v>7.3608745031232256E-2</v>
      </c>
      <c r="CG888" s="129">
        <f t="shared" ref="CG888" si="17332">Y888/Y901</f>
        <v>3.6207176489689887E-2</v>
      </c>
      <c r="CH888" s="130">
        <f t="shared" ref="CH888" si="17333">Z888/Z901</f>
        <v>6.9736073018299538E-2</v>
      </c>
      <c r="CI888" s="128">
        <f t="shared" ref="CI888" si="17334">AA888/AA901</f>
        <v>5.4370525059665872E-2</v>
      </c>
      <c r="CJ888" s="134">
        <f t="shared" ref="CJ888" si="17335">AB888/AB901</f>
        <v>6.1946947351408141E-2</v>
      </c>
      <c r="CK888" s="135">
        <f t="shared" ref="CK888" si="17336">AC888/AC901</f>
        <v>5.6516572032219728E-2</v>
      </c>
    </row>
    <row r="889" spans="1:89" ht="13.5" thickTop="1" x14ac:dyDescent="0.2">
      <c r="A889" s="145" t="s">
        <v>28</v>
      </c>
      <c r="B889" s="189">
        <v>912</v>
      </c>
      <c r="C889" s="183">
        <v>1583</v>
      </c>
      <c r="D889" s="184">
        <v>468</v>
      </c>
      <c r="E889" s="185">
        <v>548</v>
      </c>
      <c r="F889" s="182">
        <v>551</v>
      </c>
      <c r="G889" s="186">
        <v>1907</v>
      </c>
      <c r="H889" s="184">
        <v>1548</v>
      </c>
      <c r="I889" s="185">
        <v>2657</v>
      </c>
      <c r="J889" s="182">
        <v>273</v>
      </c>
      <c r="K889" s="183">
        <v>158</v>
      </c>
      <c r="L889" s="184">
        <v>896</v>
      </c>
      <c r="M889" s="182">
        <v>481</v>
      </c>
      <c r="N889" s="187">
        <v>2090</v>
      </c>
      <c r="O889" s="190">
        <v>1481</v>
      </c>
      <c r="P889" s="182">
        <v>1178</v>
      </c>
      <c r="Q889" s="183">
        <v>658</v>
      </c>
      <c r="R889" s="184">
        <v>1327</v>
      </c>
      <c r="S889" s="185">
        <v>1035</v>
      </c>
      <c r="T889" s="182">
        <v>267</v>
      </c>
      <c r="U889" s="186">
        <v>90</v>
      </c>
      <c r="V889" s="184">
        <v>1331</v>
      </c>
      <c r="W889" s="191">
        <v>943</v>
      </c>
      <c r="X889" s="182">
        <v>1108</v>
      </c>
      <c r="Y889" s="186">
        <v>321</v>
      </c>
      <c r="Z889" s="184">
        <v>1599</v>
      </c>
      <c r="AA889" s="182">
        <v>2581</v>
      </c>
      <c r="AB889" s="158">
        <f t="shared" si="17034"/>
        <v>13548</v>
      </c>
      <c r="AC889" s="159">
        <f t="shared" si="17035"/>
        <v>14443</v>
      </c>
      <c r="BI889" s="145" t="s">
        <v>28</v>
      </c>
      <c r="BJ889" s="128">
        <f>B889/B901</f>
        <v>6.4745137015476364E-2</v>
      </c>
      <c r="BK889" s="129">
        <f t="shared" ref="BK889" si="17337">C889/C901</f>
        <v>8.7594068171757411E-2</v>
      </c>
      <c r="BL889" s="130">
        <f t="shared" ref="BL889" si="17338">D889/D901</f>
        <v>6.8331143232588695E-2</v>
      </c>
      <c r="BM889" s="131">
        <f t="shared" ref="BM889" si="17339">E889/E901</f>
        <v>8.1693500298151464E-2</v>
      </c>
      <c r="BN889" s="128">
        <f t="shared" ref="BN889" si="17340">F889/F901</f>
        <v>3.6031912110907664E-2</v>
      </c>
      <c r="BO889" s="129">
        <f t="shared" ref="BO889" si="17341">G889/G901</f>
        <v>9.5536295776764688E-2</v>
      </c>
      <c r="BP889" s="130">
        <f t="shared" ref="BP889" si="17342">H889/H901</f>
        <v>5.993495431314852E-2</v>
      </c>
      <c r="BQ889" s="131">
        <f t="shared" ref="BQ889" si="17343">I889/I901</f>
        <v>8.4866487798645709E-2</v>
      </c>
      <c r="BR889" s="128">
        <f t="shared" ref="BR889" si="17344">J889/J901</f>
        <v>7.3823688480259594E-2</v>
      </c>
      <c r="BS889" s="129">
        <f t="shared" ref="BS889" si="17345">K889/K901</f>
        <v>4.2245989304812832E-2</v>
      </c>
      <c r="BT889" s="130">
        <f t="shared" ref="BT889" si="17346">L889/L901</f>
        <v>6.5974523230984461E-2</v>
      </c>
      <c r="BU889" s="128">
        <f t="shared" ref="BU889" si="17347">M889/M901</f>
        <v>4.0454163162321276E-2</v>
      </c>
      <c r="BV889" s="132">
        <f t="shared" ref="BV889" si="17348">N889/N901</f>
        <v>7.2233358678371468E-2</v>
      </c>
      <c r="BW889" s="133">
        <f t="shared" ref="BW889" si="17349">O889/O901</f>
        <v>5.7309805742589585E-2</v>
      </c>
      <c r="BX889" s="128">
        <f t="shared" ref="BX889" si="17350">P889/P901</f>
        <v>7.7261100544369382E-2</v>
      </c>
      <c r="BY889" s="129">
        <f t="shared" ref="BY889" si="17351">Q889/Q901</f>
        <v>5.8369555575268343E-2</v>
      </c>
      <c r="BZ889" s="130">
        <f t="shared" ref="BZ889" si="17352">R889/R901</f>
        <v>6.9959932517924928E-2</v>
      </c>
      <c r="CA889" s="131">
        <f t="shared" ref="CA889" si="17353">S889/S901</f>
        <v>6.8118994339871008E-2</v>
      </c>
      <c r="CB889" s="128">
        <f t="shared" ref="CB889" si="17354">T889/T901</f>
        <v>7.6133447390932418E-2</v>
      </c>
      <c r="CC889" s="129">
        <f t="shared" ref="CC889" si="17355">U889/U901</f>
        <v>2.281947261663286E-2</v>
      </c>
      <c r="CD889" s="130">
        <f t="shared" ref="CD889" si="17356">V889/V901</f>
        <v>8.4923116187073308E-2</v>
      </c>
      <c r="CE889" s="131">
        <f t="shared" ref="CE889" si="17357">W889/W901</f>
        <v>5.8970671002438871E-2</v>
      </c>
      <c r="CF889" s="128">
        <f t="shared" ref="CF889" si="17358">X889/X901</f>
        <v>7.8648495173197053E-2</v>
      </c>
      <c r="CG889" s="129">
        <f t="shared" ref="CG889" si="17359">Y889/Y901</f>
        <v>5.2118850462737461E-2</v>
      </c>
      <c r="CH889" s="130">
        <f t="shared" ref="CH889" si="17360">Z889/Z901</f>
        <v>7.1894249359291396E-2</v>
      </c>
      <c r="CI889" s="128">
        <f t="shared" ref="CI889" si="17361">AA889/AA901</f>
        <v>9.6248508353221962E-2</v>
      </c>
      <c r="CJ889" s="134">
        <f t="shared" ref="CJ889" si="17362">AB889/AB901</f>
        <v>6.8427007151804109E-2</v>
      </c>
      <c r="CK889" s="135">
        <f t="shared" ref="CK889" si="17363">AC889/AC901</f>
        <v>7.3352700382939395E-2</v>
      </c>
    </row>
    <row r="890" spans="1:89" x14ac:dyDescent="0.2">
      <c r="A890" s="136" t="s">
        <v>29</v>
      </c>
      <c r="B890" s="192">
        <v>1052</v>
      </c>
      <c r="C890" s="176">
        <v>1686</v>
      </c>
      <c r="D890" s="177">
        <v>484</v>
      </c>
      <c r="E890" s="178">
        <v>570</v>
      </c>
      <c r="F890" s="175">
        <v>758</v>
      </c>
      <c r="G890" s="179">
        <v>2401</v>
      </c>
      <c r="H890" s="177">
        <v>1848</v>
      </c>
      <c r="I890" s="178">
        <v>2860</v>
      </c>
      <c r="J890" s="175">
        <v>506</v>
      </c>
      <c r="K890" s="176">
        <v>119</v>
      </c>
      <c r="L890" s="177">
        <v>1291</v>
      </c>
      <c r="M890" s="175">
        <v>513</v>
      </c>
      <c r="N890" s="180">
        <v>2590</v>
      </c>
      <c r="O890" s="193">
        <v>1496</v>
      </c>
      <c r="P890" s="175">
        <v>1310</v>
      </c>
      <c r="Q890" s="176">
        <v>781</v>
      </c>
      <c r="R890" s="177">
        <v>1449</v>
      </c>
      <c r="S890" s="178">
        <v>1329</v>
      </c>
      <c r="T890" s="175">
        <v>431</v>
      </c>
      <c r="U890" s="179">
        <v>116</v>
      </c>
      <c r="V890" s="177">
        <v>1620</v>
      </c>
      <c r="W890" s="194">
        <v>839</v>
      </c>
      <c r="X890" s="175">
        <v>1319</v>
      </c>
      <c r="Y890" s="179">
        <v>362</v>
      </c>
      <c r="Z890" s="177">
        <v>1549</v>
      </c>
      <c r="AA890" s="175">
        <v>2519</v>
      </c>
      <c r="AB890" s="158">
        <f t="shared" si="17034"/>
        <v>16207</v>
      </c>
      <c r="AC890" s="159">
        <f t="shared" si="17035"/>
        <v>15591</v>
      </c>
      <c r="BI890" s="136" t="s">
        <v>29</v>
      </c>
      <c r="BJ890" s="128">
        <f>B890/B901</f>
        <v>7.468408348715036E-2</v>
      </c>
      <c r="BK890" s="129">
        <f t="shared" ref="BK890" si="17364">C890/C901</f>
        <v>9.3293492695883135E-2</v>
      </c>
      <c r="BL890" s="130">
        <f t="shared" ref="BL890" si="17365">D890/D901</f>
        <v>7.0667250693531899E-2</v>
      </c>
      <c r="BM890" s="131">
        <f t="shared" ref="BM890" si="17366">E890/E901</f>
        <v>8.4973166368515207E-2</v>
      </c>
      <c r="BN890" s="128">
        <f t="shared" ref="BN890" si="17367">F890/F901</f>
        <v>4.9568401778707818E-2</v>
      </c>
      <c r="BO890" s="129">
        <f t="shared" ref="BO890" si="17368">G890/G901</f>
        <v>0.12028455488201995</v>
      </c>
      <c r="BP890" s="130">
        <f t="shared" ref="BP890" si="17369">H890/H901</f>
        <v>7.1550255536626917E-2</v>
      </c>
      <c r="BQ890" s="131">
        <f t="shared" ref="BQ890" si="17370">I890/I901</f>
        <v>9.1350453558195988E-2</v>
      </c>
      <c r="BR890" s="128">
        <f t="shared" ref="BR890" si="17371">J890/J901</f>
        <v>0.13683071930773391</v>
      </c>
      <c r="BS890" s="129">
        <f t="shared" ref="BS890" si="17372">K890/K901</f>
        <v>3.1818181818181815E-2</v>
      </c>
      <c r="BT890" s="130">
        <f t="shared" ref="BT890" si="17373">L890/L901</f>
        <v>9.5059273985715342E-2</v>
      </c>
      <c r="BU890" s="128">
        <f t="shared" ref="BU890" si="17374">M890/M901</f>
        <v>4.3145500420521447E-2</v>
      </c>
      <c r="BV890" s="132">
        <f t="shared" ref="BV890" si="17375">N890/N901</f>
        <v>8.9514066496163683E-2</v>
      </c>
      <c r="BW890" s="133">
        <f t="shared" ref="BW890" si="17376">O890/O901</f>
        <v>5.78902561721229E-2</v>
      </c>
      <c r="BX890" s="128">
        <f t="shared" ref="BX890" si="17377">P890/P901</f>
        <v>8.5918541352397196E-2</v>
      </c>
      <c r="BY890" s="129">
        <f t="shared" ref="BY890" si="17378">Q890/Q901</f>
        <v>6.9280581921405127E-2</v>
      </c>
      <c r="BZ890" s="130">
        <f t="shared" ref="BZ890" si="17379">R890/R901</f>
        <v>7.6391817798397307E-2</v>
      </c>
      <c r="CA890" s="131">
        <f t="shared" ref="CA890" si="17380">S890/S901</f>
        <v>8.7468737659602475E-2</v>
      </c>
      <c r="CB890" s="128">
        <f t="shared" ref="CB890" si="17381">T890/T901</f>
        <v>0.1228970630168235</v>
      </c>
      <c r="CC890" s="129">
        <f t="shared" ref="CC890" si="17382">U890/U901</f>
        <v>2.9411764705882353E-2</v>
      </c>
      <c r="CD890" s="130">
        <f t="shared" ref="CD890" si="17383">V890/V901</f>
        <v>0.10336247049065271</v>
      </c>
      <c r="CE890" s="131">
        <f t="shared" ref="CE890" si="17384">W890/W901</f>
        <v>5.2467012694640734E-2</v>
      </c>
      <c r="CF890" s="128">
        <f t="shared" ref="CF890" si="17385">X890/X901</f>
        <v>9.3625780806360026E-2</v>
      </c>
      <c r="CG890" s="129">
        <f t="shared" ref="CG890" si="17386">Y890/Y901</f>
        <v>5.8775775288196136E-2</v>
      </c>
      <c r="CH890" s="130">
        <f t="shared" ref="CH890" si="17387">Z890/Z901</f>
        <v>6.9646149004091537E-2</v>
      </c>
      <c r="CI890" s="128">
        <f t="shared" ref="CI890" si="17388">AA890/AA901</f>
        <v>9.3936455847255365E-2</v>
      </c>
      <c r="CJ890" s="134">
        <f t="shared" ref="CJ890" si="17389">AB890/AB901</f>
        <v>8.1856842700715179E-2</v>
      </c>
      <c r="CK890" s="135">
        <f t="shared" ref="CK890" si="17390">AC890/AC901</f>
        <v>7.9183130351755726E-2</v>
      </c>
    </row>
    <row r="891" spans="1:89" x14ac:dyDescent="0.2">
      <c r="A891" s="145" t="s">
        <v>30</v>
      </c>
      <c r="B891" s="189">
        <v>1127</v>
      </c>
      <c r="C891" s="183">
        <v>1319</v>
      </c>
      <c r="D891" s="184">
        <v>452</v>
      </c>
      <c r="E891" s="185">
        <v>537</v>
      </c>
      <c r="F891" s="182">
        <v>731</v>
      </c>
      <c r="G891" s="186">
        <v>2264</v>
      </c>
      <c r="H891" s="184">
        <v>1603</v>
      </c>
      <c r="I891" s="185">
        <v>2693</v>
      </c>
      <c r="J891" s="182">
        <v>455</v>
      </c>
      <c r="K891" s="183">
        <v>131</v>
      </c>
      <c r="L891" s="184">
        <v>1240</v>
      </c>
      <c r="M891" s="182">
        <v>383</v>
      </c>
      <c r="N891" s="187">
        <v>2596</v>
      </c>
      <c r="O891" s="190">
        <v>1200</v>
      </c>
      <c r="P891" s="182">
        <v>1126</v>
      </c>
      <c r="Q891" s="183">
        <v>812</v>
      </c>
      <c r="R891" s="184">
        <v>1405</v>
      </c>
      <c r="S891" s="185">
        <v>1143</v>
      </c>
      <c r="T891" s="182">
        <v>317</v>
      </c>
      <c r="U891" s="186">
        <v>108</v>
      </c>
      <c r="V891" s="184">
        <v>1433</v>
      </c>
      <c r="W891" s="191">
        <v>765</v>
      </c>
      <c r="X891" s="182">
        <v>1217</v>
      </c>
      <c r="Y891" s="186">
        <v>261</v>
      </c>
      <c r="Z891" s="184">
        <v>1648</v>
      </c>
      <c r="AA891" s="182">
        <v>1923</v>
      </c>
      <c r="AB891" s="158">
        <f t="shared" si="17034"/>
        <v>15350</v>
      </c>
      <c r="AC891" s="159">
        <f t="shared" si="17035"/>
        <v>13539</v>
      </c>
      <c r="BI891" s="145" t="s">
        <v>30</v>
      </c>
      <c r="BJ891" s="128">
        <f>B891/B901</f>
        <v>8.0008519096975719E-2</v>
      </c>
      <c r="BK891" s="129">
        <f t="shared" ref="BK891" si="17391">C891/C901</f>
        <v>7.2985834440017702E-2</v>
      </c>
      <c r="BL891" s="130">
        <f t="shared" ref="BL891" si="17392">D891/D901</f>
        <v>6.5995035771645491E-2</v>
      </c>
      <c r="BM891" s="131">
        <f t="shared" ref="BM891" si="17393">E891/E901</f>
        <v>8.0053667262969586E-2</v>
      </c>
      <c r="BN891" s="128">
        <f t="shared" ref="BN891" si="17394">F891/F901</f>
        <v>4.7802772691603455E-2</v>
      </c>
      <c r="BO891" s="129">
        <f t="shared" ref="BO891" si="17395">G891/G901</f>
        <v>0.11342117128400381</v>
      </c>
      <c r="BP891" s="130">
        <f t="shared" ref="BP891" si="17396">H891/H901</f>
        <v>6.206442620411956E-2</v>
      </c>
      <c r="BQ891" s="131">
        <f t="shared" ref="BQ891" si="17397">I891/I901</f>
        <v>8.6016353647629995E-2</v>
      </c>
      <c r="BR891" s="128">
        <f t="shared" ref="BR891" si="17398">J891/J901</f>
        <v>0.12303948080043267</v>
      </c>
      <c r="BS891" s="129">
        <f t="shared" ref="BS891" si="17399">K891/K901</f>
        <v>3.5026737967914438E-2</v>
      </c>
      <c r="BT891" s="130">
        <f t="shared" ref="BT891" si="17400">L891/L901</f>
        <v>9.1304027685737421E-2</v>
      </c>
      <c r="BU891" s="128">
        <f t="shared" ref="BU891" si="17401">M891/M901</f>
        <v>3.2211942809083266E-2</v>
      </c>
      <c r="BV891" s="132">
        <f t="shared" ref="BV891" si="17402">N891/N901</f>
        <v>8.9721434989977186E-2</v>
      </c>
      <c r="BW891" s="133">
        <f t="shared" ref="BW891" si="17403">O891/O901</f>
        <v>4.6436034362665427E-2</v>
      </c>
      <c r="BX891" s="128">
        <f t="shared" ref="BX891" si="17404">P891/P901</f>
        <v>7.3850593559388736E-2</v>
      </c>
      <c r="BY891" s="129">
        <f t="shared" ref="BY891" si="17405">Q891/Q901</f>
        <v>7.203051539075668E-2</v>
      </c>
      <c r="BZ891" s="130">
        <f t="shared" ref="BZ891" si="17406">R891/R901</f>
        <v>7.4072121467735133E-2</v>
      </c>
      <c r="CA891" s="131">
        <f t="shared" ref="CA891" si="17407">S891/S901</f>
        <v>7.5227063314466242E-2</v>
      </c>
      <c r="CB891" s="128">
        <f t="shared" ref="CB891" si="17408">T891/T901</f>
        <v>9.0390647276874819E-2</v>
      </c>
      <c r="CC891" s="129">
        <f t="shared" ref="CC891" si="17409">U891/U901</f>
        <v>2.7383367139959432E-2</v>
      </c>
      <c r="CD891" s="130">
        <f t="shared" ref="CD891" si="17410">V891/V901</f>
        <v>9.1431123588336632E-2</v>
      </c>
      <c r="CE891" s="131">
        <f t="shared" ref="CE891" si="17411">W891/W901</f>
        <v>4.7839409667938218E-2</v>
      </c>
      <c r="CF891" s="128">
        <f t="shared" ref="CF891" si="17412">X891/X901</f>
        <v>8.6385576377058487E-2</v>
      </c>
      <c r="CG891" s="129">
        <f t="shared" ref="CG891" si="17413">Y891/Y901</f>
        <v>4.2377009254749146E-2</v>
      </c>
      <c r="CH891" s="130">
        <f t="shared" ref="CH891" si="17414">Z891/Z901</f>
        <v>7.4097387707387261E-2</v>
      </c>
      <c r="CI891" s="128">
        <f t="shared" ref="CI891" si="17415">AA891/AA901</f>
        <v>7.1710918854415273E-2</v>
      </c>
      <c r="CJ891" s="134">
        <f t="shared" ref="CJ891" si="17416">AB891/AB901</f>
        <v>7.7528384985251927E-2</v>
      </c>
      <c r="CK891" s="135">
        <f t="shared" ref="CK891" si="17417">AC891/AC901</f>
        <v>6.8761490721084007E-2</v>
      </c>
    </row>
    <row r="892" spans="1:89" x14ac:dyDescent="0.2">
      <c r="A892" s="136" t="s">
        <v>31</v>
      </c>
      <c r="B892" s="192">
        <v>826</v>
      </c>
      <c r="C892" s="176">
        <v>540</v>
      </c>
      <c r="D892" s="177">
        <v>287</v>
      </c>
      <c r="E892" s="178">
        <v>239</v>
      </c>
      <c r="F892" s="175">
        <v>520</v>
      </c>
      <c r="G892" s="179">
        <v>422</v>
      </c>
      <c r="H892" s="177">
        <v>1250</v>
      </c>
      <c r="I892" s="178">
        <v>1193</v>
      </c>
      <c r="J892" s="175">
        <v>348</v>
      </c>
      <c r="K892" s="176">
        <v>288</v>
      </c>
      <c r="L892" s="177">
        <v>867</v>
      </c>
      <c r="M892" s="175">
        <v>765</v>
      </c>
      <c r="N892" s="180">
        <v>843</v>
      </c>
      <c r="O892" s="193">
        <v>1047</v>
      </c>
      <c r="P892" s="175">
        <v>90</v>
      </c>
      <c r="Q892" s="176">
        <v>273</v>
      </c>
      <c r="R892" s="177">
        <v>105</v>
      </c>
      <c r="S892" s="178">
        <v>470</v>
      </c>
      <c r="T892" s="175">
        <v>71</v>
      </c>
      <c r="U892" s="179">
        <v>586</v>
      </c>
      <c r="V892" s="177">
        <v>472</v>
      </c>
      <c r="W892" s="194">
        <v>581</v>
      </c>
      <c r="X892" s="175">
        <v>213</v>
      </c>
      <c r="Y892" s="179">
        <v>274</v>
      </c>
      <c r="Z892" s="177">
        <v>495</v>
      </c>
      <c r="AA892" s="175">
        <v>773</v>
      </c>
      <c r="AB892" s="158">
        <f t="shared" si="17034"/>
        <v>6387</v>
      </c>
      <c r="AC892" s="159">
        <f t="shared" si="17035"/>
        <v>7451</v>
      </c>
      <c r="BI892" s="136" t="s">
        <v>31</v>
      </c>
      <c r="BJ892" s="128">
        <f>B892/B901</f>
        <v>5.8639784182876617E-2</v>
      </c>
      <c r="BK892" s="129">
        <f t="shared" ref="BK892" si="17418">C892/C901</f>
        <v>2.9880478087649404E-2</v>
      </c>
      <c r="BL892" s="130">
        <f t="shared" ref="BL892" si="17419">D892/D901</f>
        <v>4.1903927580668708E-2</v>
      </c>
      <c r="BM892" s="131">
        <f t="shared" ref="BM892" si="17420">E892/E901</f>
        <v>3.5629099582587954E-2</v>
      </c>
      <c r="BN892" s="128">
        <f t="shared" ref="BN892" si="17421">F892/F901</f>
        <v>3.4004708344232276E-2</v>
      </c>
      <c r="BO892" s="129">
        <f t="shared" ref="BO892" si="17422">G892/G901</f>
        <v>2.1141225389509542E-2</v>
      </c>
      <c r="BP892" s="130">
        <f t="shared" ref="BP892" si="17423">H892/H901</f>
        <v>4.8397088431159981E-2</v>
      </c>
      <c r="BQ892" s="131">
        <f t="shared" ref="BQ892" si="17424">I892/I901</f>
        <v>3.8105276606618117E-2</v>
      </c>
      <c r="BR892" s="128">
        <f t="shared" ref="BR892" si="17425">J892/J901</f>
        <v>9.4104921579232018E-2</v>
      </c>
      <c r="BS892" s="129">
        <f t="shared" ref="BS892" si="17426">K892/K901</f>
        <v>7.7005347593582893E-2</v>
      </c>
      <c r="BT892" s="130">
        <f t="shared" ref="BT892" si="17427">L892/L901</f>
        <v>6.3839187099624481E-2</v>
      </c>
      <c r="BU892" s="128">
        <f t="shared" ref="BU892" si="17428">M892/M901</f>
        <v>6.4339781328847767E-2</v>
      </c>
      <c r="BV892" s="132">
        <f t="shared" ref="BV892" si="17429">N892/N901</f>
        <v>2.9135273380797678E-2</v>
      </c>
      <c r="BW892" s="133">
        <f t="shared" ref="BW892" si="17430">O892/O901</f>
        <v>4.0515439981425587E-2</v>
      </c>
      <c r="BX892" s="128">
        <f t="shared" ref="BX892" si="17431">P892/P901</f>
        <v>5.9028005509280512E-3</v>
      </c>
      <c r="BY892" s="129">
        <f t="shared" ref="BY892" si="17432">Q892/Q901</f>
        <v>2.4217156036547501E-2</v>
      </c>
      <c r="BZ892" s="130">
        <f t="shared" ref="BZ892" si="17433">R892/R901</f>
        <v>5.5356389708983555E-3</v>
      </c>
      <c r="CA892" s="131">
        <f t="shared" ref="CA892" si="17434">S892/S901</f>
        <v>3.0933263130182968E-2</v>
      </c>
      <c r="CB892" s="128">
        <f t="shared" ref="CB892" si="17435">T892/T901</f>
        <v>2.0245223838038208E-2</v>
      </c>
      <c r="CC892" s="129">
        <f t="shared" ref="CC892" si="17436">U892/U901</f>
        <v>0.14858012170385396</v>
      </c>
      <c r="CD892" s="130">
        <f t="shared" ref="CD892" si="17437">V892/V901</f>
        <v>3.011548522937536E-2</v>
      </c>
      <c r="CE892" s="131">
        <f t="shared" ref="CE892" si="17438">W892/W901</f>
        <v>3.6332937277218438E-2</v>
      </c>
      <c r="CF892" s="128">
        <f t="shared" ref="CF892" si="17439">X892/X901</f>
        <v>1.5119250425894378E-2</v>
      </c>
      <c r="CG892" s="129">
        <f t="shared" ref="CG892" si="17440">Y892/Y901</f>
        <v>4.4487741516479946E-2</v>
      </c>
      <c r="CH892" s="130">
        <f t="shared" ref="CH892" si="17441">Z892/Z901</f>
        <v>2.2256193516478576E-2</v>
      </c>
      <c r="CI892" s="128">
        <f t="shared" ref="CI892" si="17442">AA892/AA901</f>
        <v>2.8826073985680191E-2</v>
      </c>
      <c r="CJ892" s="134">
        <f t="shared" ref="CJ892" si="17443">AB892/AB901</f>
        <v>3.225887914663219E-2</v>
      </c>
      <c r="CK892" s="135">
        <f t="shared" ref="CK892" si="17444">AC892/AC901</f>
        <v>3.7841928308057979E-2</v>
      </c>
    </row>
    <row r="893" spans="1:89" x14ac:dyDescent="0.2">
      <c r="A893" s="145" t="s">
        <v>32</v>
      </c>
      <c r="B893" s="189">
        <v>571</v>
      </c>
      <c r="C893" s="183">
        <v>1061</v>
      </c>
      <c r="D893" s="184">
        <v>252</v>
      </c>
      <c r="E893" s="185">
        <v>617</v>
      </c>
      <c r="F893" s="182">
        <v>455</v>
      </c>
      <c r="G893" s="186">
        <v>1728</v>
      </c>
      <c r="H893" s="184">
        <v>1130</v>
      </c>
      <c r="I893" s="185">
        <v>1935</v>
      </c>
      <c r="J893" s="182">
        <v>351</v>
      </c>
      <c r="K893" s="183">
        <v>138</v>
      </c>
      <c r="L893" s="184">
        <v>1678</v>
      </c>
      <c r="M893" s="182">
        <v>494</v>
      </c>
      <c r="N893" s="187">
        <v>2044</v>
      </c>
      <c r="O893" s="190">
        <v>1749</v>
      </c>
      <c r="P893" s="182">
        <v>475</v>
      </c>
      <c r="Q893" s="183">
        <v>892</v>
      </c>
      <c r="R893" s="184">
        <v>881</v>
      </c>
      <c r="S893" s="185">
        <v>1063</v>
      </c>
      <c r="T893" s="182">
        <v>238</v>
      </c>
      <c r="U893" s="186">
        <v>193</v>
      </c>
      <c r="V893" s="184">
        <v>1605</v>
      </c>
      <c r="W893" s="191">
        <v>526</v>
      </c>
      <c r="X893" s="182">
        <v>551</v>
      </c>
      <c r="Y893" s="186">
        <v>316</v>
      </c>
      <c r="Z893" s="184">
        <v>915</v>
      </c>
      <c r="AA893" s="182">
        <v>928</v>
      </c>
      <c r="AB893" s="158">
        <f t="shared" si="17034"/>
        <v>11146</v>
      </c>
      <c r="AC893" s="159">
        <f t="shared" si="17035"/>
        <v>11640</v>
      </c>
      <c r="BI893" s="145" t="s">
        <v>32</v>
      </c>
      <c r="BJ893" s="128">
        <f>B893/B901</f>
        <v>4.0536703109470398E-2</v>
      </c>
      <c r="BK893" s="129">
        <f t="shared" ref="BK893" si="17445">C893/C901</f>
        <v>5.8709606020362994E-2</v>
      </c>
      <c r="BL893" s="130">
        <f t="shared" ref="BL893" si="17446">D893/D901</f>
        <v>3.6793692509855452E-2</v>
      </c>
      <c r="BM893" s="131">
        <f t="shared" ref="BM893" si="17447">E893/E901</f>
        <v>9.1979725700655934E-2</v>
      </c>
      <c r="BN893" s="128">
        <f t="shared" ref="BN893" si="17448">F893/F901</f>
        <v>2.9754119801203245E-2</v>
      </c>
      <c r="BO893" s="129">
        <f t="shared" ref="BO893" si="17449">G893/G901</f>
        <v>8.6568809177896902E-2</v>
      </c>
      <c r="BP893" s="130">
        <f t="shared" ref="BP893" si="17450">H893/H901</f>
        <v>4.3750967941768623E-2</v>
      </c>
      <c r="BQ893" s="131">
        <f t="shared" ref="BQ893" si="17451">I893/I901</f>
        <v>6.1805289382905325E-2</v>
      </c>
      <c r="BR893" s="128">
        <f t="shared" ref="BR893" si="17452">J893/J901</f>
        <v>9.4916170903190919E-2</v>
      </c>
      <c r="BS893" s="129">
        <f t="shared" ref="BS893" si="17453">K893/K901</f>
        <v>3.6898395721925131E-2</v>
      </c>
      <c r="BT893" s="130">
        <f t="shared" ref="BT893" si="17454">L893/L901</f>
        <v>0.12355496649731242</v>
      </c>
      <c r="BU893" s="128">
        <f t="shared" ref="BU893" si="17455">M893/M901</f>
        <v>4.1547518923465095E-2</v>
      </c>
      <c r="BV893" s="132">
        <f t="shared" ref="BV893" si="17456">N893/N901</f>
        <v>7.064353355913458E-2</v>
      </c>
      <c r="BW893" s="133">
        <f t="shared" ref="BW893" si="17457">O893/O901</f>
        <v>6.7680520083584855E-2</v>
      </c>
      <c r="BX893" s="128">
        <f t="shared" ref="BX893" si="17458">P893/P901</f>
        <v>3.1153669574342492E-2</v>
      </c>
      <c r="BY893" s="129">
        <f t="shared" ref="BY893" si="17459">Q893/Q901</f>
        <v>7.9127117892309057E-2</v>
      </c>
      <c r="BZ893" s="130">
        <f t="shared" ref="BZ893" si="17460">R893/R901</f>
        <v>4.6446646984394768E-2</v>
      </c>
      <c r="CA893" s="131">
        <f t="shared" ref="CA893" si="17461">S893/S901</f>
        <v>6.9961827036988292E-2</v>
      </c>
      <c r="CB893" s="128">
        <f t="shared" ref="CB893" si="17462">T893/T901</f>
        <v>6.7864271457085831E-2</v>
      </c>
      <c r="CC893" s="129">
        <f t="shared" ref="CC893" si="17463">U893/U901</f>
        <v>4.8935091277890468E-2</v>
      </c>
      <c r="CD893" s="130">
        <f t="shared" ref="CD893" si="17464">V893/V901</f>
        <v>0.10240541057870223</v>
      </c>
      <c r="CE893" s="131">
        <f t="shared" ref="CE893" si="17465">W893/W901</f>
        <v>3.2893502595209803E-2</v>
      </c>
      <c r="CF893" s="128">
        <f t="shared" ref="CF893" si="17466">X893/X901</f>
        <v>3.9111300397501422E-2</v>
      </c>
      <c r="CG893" s="129">
        <f t="shared" ref="CG893" si="17467">Y893/Y901</f>
        <v>5.1307030362071765E-2</v>
      </c>
      <c r="CH893" s="130">
        <f t="shared" ref="CH893" si="17468">Z893/Z901</f>
        <v>4.1140236500157364E-2</v>
      </c>
      <c r="CI893" s="128">
        <f t="shared" ref="CI893" si="17469">AA893/AA901</f>
        <v>3.4606205250596656E-2</v>
      </c>
      <c r="CJ893" s="134">
        <f t="shared" ref="CJ893" si="17470">AB893/AB901</f>
        <v>5.6295203846620068E-2</v>
      </c>
      <c r="CK893" s="135">
        <f t="shared" ref="CK893" si="17471">AC893/AC901</f>
        <v>5.9116903168137815E-2</v>
      </c>
    </row>
    <row r="894" spans="1:89" x14ac:dyDescent="0.2">
      <c r="A894" s="136" t="s">
        <v>33</v>
      </c>
      <c r="B894" s="192">
        <v>434</v>
      </c>
      <c r="C894" s="176">
        <v>643</v>
      </c>
      <c r="D894" s="177">
        <v>173</v>
      </c>
      <c r="E894" s="178">
        <v>338</v>
      </c>
      <c r="F894" s="175">
        <v>322</v>
      </c>
      <c r="G894" s="179">
        <v>895</v>
      </c>
      <c r="H894" s="177">
        <v>794</v>
      </c>
      <c r="I894" s="178">
        <v>1331</v>
      </c>
      <c r="J894" s="175">
        <v>153</v>
      </c>
      <c r="K894" s="176">
        <v>55</v>
      </c>
      <c r="L894" s="177">
        <v>716</v>
      </c>
      <c r="M894" s="175">
        <v>255</v>
      </c>
      <c r="N894" s="180">
        <v>937</v>
      </c>
      <c r="O894" s="193">
        <v>914</v>
      </c>
      <c r="P894" s="175">
        <v>284</v>
      </c>
      <c r="Q894" s="176">
        <v>657</v>
      </c>
      <c r="R894" s="177">
        <v>529</v>
      </c>
      <c r="S894" s="178">
        <v>753</v>
      </c>
      <c r="T894" s="175">
        <v>73</v>
      </c>
      <c r="U894" s="179">
        <v>416</v>
      </c>
      <c r="V894" s="177">
        <v>855</v>
      </c>
      <c r="W894" s="194">
        <v>511</v>
      </c>
      <c r="X894" s="175">
        <v>254</v>
      </c>
      <c r="Y894" s="179">
        <v>287</v>
      </c>
      <c r="Z894" s="177">
        <v>700</v>
      </c>
      <c r="AA894" s="175">
        <v>1559</v>
      </c>
      <c r="AB894" s="158">
        <f t="shared" si="17034"/>
        <v>6224</v>
      </c>
      <c r="AC894" s="159">
        <f t="shared" si="17035"/>
        <v>8614</v>
      </c>
      <c r="BI894" s="136" t="s">
        <v>33</v>
      </c>
      <c r="BJ894" s="128">
        <f>B894/B901</f>
        <v>3.0810734062189409E-2</v>
      </c>
      <c r="BK894" s="129">
        <f t="shared" ref="BK894" si="17472">C894/C901</f>
        <v>3.557990261177512E-2</v>
      </c>
      <c r="BL894" s="130">
        <f t="shared" ref="BL894" si="17473">D894/D901</f>
        <v>2.5259161921448385E-2</v>
      </c>
      <c r="BM894" s="131">
        <f t="shared" ref="BM894" si="17474">E894/E901</f>
        <v>5.0387596899224806E-2</v>
      </c>
      <c r="BN894" s="128">
        <f t="shared" ref="BN894" si="17475">F894/F901</f>
        <v>2.1056761705466911E-2</v>
      </c>
      <c r="BO894" s="129">
        <f t="shared" ref="BO894" si="17476">G894/G901</f>
        <v>4.4837432994338962E-2</v>
      </c>
      <c r="BP894" s="130">
        <f t="shared" ref="BP894" si="17477">H894/H901</f>
        <v>3.0741830571472822E-2</v>
      </c>
      <c r="BQ894" s="131">
        <f t="shared" ref="BQ894" si="17478">I894/I901</f>
        <v>4.2513095694391212E-2</v>
      </c>
      <c r="BR894" s="128">
        <f t="shared" ref="BR894" si="17479">J894/J901</f>
        <v>4.1373715521903734E-2</v>
      </c>
      <c r="BS894" s="129">
        <f t="shared" ref="BS894" si="17480">K894/K901</f>
        <v>1.4705882352941176E-2</v>
      </c>
      <c r="BT894" s="130">
        <f t="shared" ref="BT894" si="17481">L894/L901</f>
        <v>5.2720712760474193E-2</v>
      </c>
      <c r="BU894" s="128">
        <f t="shared" ref="BU894" si="17482">M894/M901</f>
        <v>2.144659377628259E-2</v>
      </c>
      <c r="BV894" s="132">
        <f t="shared" ref="BV894" si="17483">N894/N901</f>
        <v>3.2384046450542617E-2</v>
      </c>
      <c r="BW894" s="133">
        <f t="shared" ref="BW894" si="17484">O894/O901</f>
        <v>3.5368779506230165E-2</v>
      </c>
      <c r="BX894" s="128">
        <f t="shared" ref="BX894" si="17485">P894/P901</f>
        <v>1.8626615071817405E-2</v>
      </c>
      <c r="BY894" s="129">
        <f t="shared" ref="BY894" si="17486">Q894/Q901</f>
        <v>5.8280848043998933E-2</v>
      </c>
      <c r="BZ894" s="130">
        <f t="shared" ref="BZ894" si="17487">R894/R901</f>
        <v>2.7889076339097426E-2</v>
      </c>
      <c r="CA894" s="131">
        <f t="shared" ref="CA894" si="17488">S894/S901</f>
        <v>4.955903646176122E-2</v>
      </c>
      <c r="CB894" s="128">
        <f t="shared" ref="CB894" si="17489">T894/T901</f>
        <v>2.0815511833475905E-2</v>
      </c>
      <c r="CC894" s="129">
        <f t="shared" ref="CC894" si="17490">U894/U901</f>
        <v>0.10547667342799188</v>
      </c>
      <c r="CD894" s="130">
        <f t="shared" ref="CD894" si="17491">V894/V901</f>
        <v>5.455241498117782E-2</v>
      </c>
      <c r="CE894" s="131">
        <f t="shared" ref="CE894" si="17492">W894/W901</f>
        <v>3.1955474954662E-2</v>
      </c>
      <c r="CF894" s="128">
        <f t="shared" ref="CF894" si="17493">X894/X901</f>
        <v>1.8029528676888132E-2</v>
      </c>
      <c r="CG894" s="129">
        <f t="shared" ref="CG894" si="17494">Y894/Y901</f>
        <v>4.6598473778210747E-2</v>
      </c>
      <c r="CH894" s="130">
        <f t="shared" ref="CH894" si="17495">Z894/Z901</f>
        <v>3.1473404972797984E-2</v>
      </c>
      <c r="CI894" s="128">
        <f t="shared" ref="CI894" si="17496">AA894/AA901</f>
        <v>5.8136933174224345E-2</v>
      </c>
      <c r="CJ894" s="134">
        <f t="shared" ref="CJ894" si="17497">AB894/AB901</f>
        <v>3.1435613560143842E-2</v>
      </c>
      <c r="CK894" s="135">
        <f t="shared" ref="CK894" si="17498">AC894/AC901</f>
        <v>4.3748539853121923E-2</v>
      </c>
    </row>
    <row r="895" spans="1:89" x14ac:dyDescent="0.2">
      <c r="A895" s="145" t="s">
        <v>34</v>
      </c>
      <c r="B895" s="189">
        <v>127</v>
      </c>
      <c r="C895" s="183">
        <v>369</v>
      </c>
      <c r="D895" s="184">
        <v>49</v>
      </c>
      <c r="E895" s="185">
        <v>186</v>
      </c>
      <c r="F895" s="182">
        <v>166</v>
      </c>
      <c r="G895" s="186">
        <v>509</v>
      </c>
      <c r="H895" s="184">
        <v>317</v>
      </c>
      <c r="I895" s="185">
        <v>753</v>
      </c>
      <c r="J895" s="182">
        <v>66</v>
      </c>
      <c r="K895" s="183">
        <v>41</v>
      </c>
      <c r="L895" s="184">
        <v>483</v>
      </c>
      <c r="M895" s="182">
        <v>150</v>
      </c>
      <c r="N895" s="187">
        <v>591</v>
      </c>
      <c r="O895" s="190">
        <v>513</v>
      </c>
      <c r="P895" s="182">
        <v>201</v>
      </c>
      <c r="Q895" s="183">
        <v>328</v>
      </c>
      <c r="R895" s="184">
        <v>276</v>
      </c>
      <c r="S895" s="185">
        <v>541</v>
      </c>
      <c r="T895" s="182">
        <v>62</v>
      </c>
      <c r="U895" s="186">
        <v>95</v>
      </c>
      <c r="V895" s="184">
        <v>384</v>
      </c>
      <c r="W895" s="191">
        <v>248</v>
      </c>
      <c r="X895" s="182">
        <v>123</v>
      </c>
      <c r="Y895" s="186">
        <v>116</v>
      </c>
      <c r="Z895" s="184">
        <v>401</v>
      </c>
      <c r="AA895" s="182">
        <v>647</v>
      </c>
      <c r="AB895" s="158">
        <f t="shared" si="17034"/>
        <v>3246</v>
      </c>
      <c r="AC895" s="159">
        <f t="shared" si="17035"/>
        <v>4496</v>
      </c>
      <c r="BI895" s="145" t="s">
        <v>34</v>
      </c>
      <c r="BJ895" s="128">
        <f>B895/B901</f>
        <v>9.0160442993042732E-3</v>
      </c>
      <c r="BK895" s="129">
        <f t="shared" ref="BK895" si="17499">C895/C901</f>
        <v>2.0418326693227091E-2</v>
      </c>
      <c r="BL895" s="130">
        <f t="shared" ref="BL895" si="17500">D895/D901</f>
        <v>7.1543290991385603E-3</v>
      </c>
      <c r="BM895" s="131">
        <f t="shared" ref="BM895" si="17501">E895/E901</f>
        <v>2.7728085867620753E-2</v>
      </c>
      <c r="BN895" s="128">
        <f t="shared" ref="BN895" si="17502">F895/F901</f>
        <v>1.0855349202197228E-2</v>
      </c>
      <c r="BO895" s="129">
        <f t="shared" ref="BO895" si="17503">G895/G901</f>
        <v>2.549972446270227E-2</v>
      </c>
      <c r="BP895" s="130">
        <f t="shared" ref="BP895" si="17504">H895/H901</f>
        <v>1.2273501626142172E-2</v>
      </c>
      <c r="BQ895" s="131">
        <f t="shared" ref="BQ895" si="17505">I895/I901</f>
        <v>2.4051360674587966E-2</v>
      </c>
      <c r="BR895" s="128">
        <f t="shared" ref="BR895" si="17506">J895/J901</f>
        <v>1.7847485127095726E-2</v>
      </c>
      <c r="BS895" s="129">
        <f t="shared" ref="BS895" si="17507">K895/K901</f>
        <v>1.0962566844919787E-2</v>
      </c>
      <c r="BT895" s="130">
        <f t="shared" ref="BT895" si="17508">L895/L901</f>
        <v>3.5564391429202563E-2</v>
      </c>
      <c r="BU895" s="128">
        <f t="shared" ref="BU895" si="17509">M895/M901</f>
        <v>1.2615643397813289E-2</v>
      </c>
      <c r="BV895" s="132">
        <f t="shared" ref="BV895" si="17510">N895/N901</f>
        <v>2.0425796640630399E-2</v>
      </c>
      <c r="BW895" s="133">
        <f t="shared" ref="BW895" si="17511">O895/O901</f>
        <v>1.985140469003947E-2</v>
      </c>
      <c r="BX895" s="128">
        <f t="shared" ref="BX895" si="17512">P895/P901</f>
        <v>1.3182921230405981E-2</v>
      </c>
      <c r="BY895" s="129">
        <f t="shared" ref="BY895" si="17513">Q895/Q901</f>
        <v>2.9096070256364764E-2</v>
      </c>
      <c r="BZ895" s="130">
        <f t="shared" ref="BZ895" si="17514">R895/R901</f>
        <v>1.4550822437789962E-2</v>
      </c>
      <c r="CA895" s="131">
        <f t="shared" ref="CA895" si="17515">S895/S901</f>
        <v>3.5606160326444647E-2</v>
      </c>
      <c r="CB895" s="128">
        <f t="shared" ref="CB895" si="17516">T895/T901</f>
        <v>1.7678927858568578E-2</v>
      </c>
      <c r="CC895" s="129">
        <f t="shared" ref="CC895" si="17517">U895/U901</f>
        <v>2.4087221095334687E-2</v>
      </c>
      <c r="CD895" s="130">
        <f t="shared" ref="CD895" si="17518">V895/V901</f>
        <v>2.4500733745932497E-2</v>
      </c>
      <c r="CE895" s="131">
        <f t="shared" ref="CE895" si="17519">W895/W901</f>
        <v>1.5508723657057095E-2</v>
      </c>
      <c r="CF895" s="128">
        <f t="shared" ref="CF895" si="17520">X895/X901</f>
        <v>8.7308347529812605E-3</v>
      </c>
      <c r="CG895" s="129">
        <f t="shared" ref="CG895" si="17521">Y895/Y901</f>
        <v>1.8834226335444064E-2</v>
      </c>
      <c r="CH895" s="130">
        <f t="shared" ref="CH895" si="17522">Z895/Z901</f>
        <v>1.8029764848702848E-2</v>
      </c>
      <c r="CI895" s="128">
        <f t="shared" ref="CI895" si="17523">AA895/AA901</f>
        <v>2.4127386634844868E-2</v>
      </c>
      <c r="CJ895" s="134">
        <f t="shared" ref="CJ895" si="17524">AB895/AB901</f>
        <v>1.6394601802093015E-2</v>
      </c>
      <c r="CK895" s="135">
        <f t="shared" ref="CK895" si="17525">AC895/AC901</f>
        <v>2.2834157787280724E-2</v>
      </c>
    </row>
    <row r="896" spans="1:89" x14ac:dyDescent="0.2">
      <c r="A896" s="136" t="s">
        <v>35</v>
      </c>
      <c r="B896" s="192">
        <v>0</v>
      </c>
      <c r="C896" s="176">
        <v>126</v>
      </c>
      <c r="D896" s="177">
        <v>0</v>
      </c>
      <c r="E896" s="178">
        <v>100</v>
      </c>
      <c r="F896" s="175">
        <v>3</v>
      </c>
      <c r="G896" s="179">
        <v>235</v>
      </c>
      <c r="H896" s="177">
        <v>29</v>
      </c>
      <c r="I896" s="178">
        <v>254</v>
      </c>
      <c r="J896" s="175">
        <v>15</v>
      </c>
      <c r="K896" s="176">
        <v>10</v>
      </c>
      <c r="L896" s="177">
        <v>206</v>
      </c>
      <c r="M896" s="175">
        <v>21</v>
      </c>
      <c r="N896" s="180">
        <v>103</v>
      </c>
      <c r="O896" s="193">
        <v>89</v>
      </c>
      <c r="P896" s="175">
        <v>24</v>
      </c>
      <c r="Q896" s="176">
        <v>67</v>
      </c>
      <c r="R896" s="177">
        <v>51</v>
      </c>
      <c r="S896" s="178">
        <v>102</v>
      </c>
      <c r="T896" s="175">
        <v>9</v>
      </c>
      <c r="U896" s="179">
        <v>1</v>
      </c>
      <c r="V896" s="177">
        <v>56</v>
      </c>
      <c r="W896" s="194">
        <v>13</v>
      </c>
      <c r="X896" s="175">
        <v>18</v>
      </c>
      <c r="Y896" s="179">
        <v>5</v>
      </c>
      <c r="Z896" s="177">
        <v>35</v>
      </c>
      <c r="AA896" s="175">
        <v>30</v>
      </c>
      <c r="AB896" s="158">
        <f t="shared" si="17034"/>
        <v>549</v>
      </c>
      <c r="AC896" s="159">
        <f t="shared" si="17035"/>
        <v>1053</v>
      </c>
      <c r="BI896" s="136" t="s">
        <v>35</v>
      </c>
      <c r="BJ896" s="128">
        <f>B896/B901</f>
        <v>0</v>
      </c>
      <c r="BK896" s="129">
        <f t="shared" ref="BK896" si="17526">C896/C901</f>
        <v>6.9721115537848604E-3</v>
      </c>
      <c r="BL896" s="130">
        <f t="shared" ref="BL896" si="17527">D896/D901</f>
        <v>0</v>
      </c>
      <c r="BM896" s="131">
        <f t="shared" ref="BM896" si="17528">E896/E901</f>
        <v>1.4907573047107931E-2</v>
      </c>
      <c r="BN896" s="128">
        <f t="shared" ref="BN896" si="17529">F896/F901</f>
        <v>1.9618100967826315E-4</v>
      </c>
      <c r="BO896" s="129">
        <f t="shared" ref="BO896" si="17530">G896/G901</f>
        <v>1.1772957266670006E-2</v>
      </c>
      <c r="BP896" s="130">
        <f t="shared" ref="BP896" si="17531">H896/H901</f>
        <v>1.1228124516029115E-3</v>
      </c>
      <c r="BQ896" s="131">
        <f t="shared" ref="BQ896" si="17532">I896/I901</f>
        <v>8.1129423789446792E-3</v>
      </c>
      <c r="BR896" s="128">
        <f t="shared" ref="BR896" si="17533">J896/J901</f>
        <v>4.0562466197944834E-3</v>
      </c>
      <c r="BS896" s="129">
        <f t="shared" ref="BS896" si="17534">K896/K901</f>
        <v>2.6737967914438501E-3</v>
      </c>
      <c r="BT896" s="130">
        <f t="shared" ref="BT896" si="17535">L896/L901</f>
        <v>1.5168249760695088E-2</v>
      </c>
      <c r="BU896" s="128">
        <f t="shared" ref="BU896" si="17536">M896/M901</f>
        <v>1.7661900756938604E-3</v>
      </c>
      <c r="BV896" s="132">
        <f t="shared" ref="BV896" si="17537">N896/N901</f>
        <v>3.5598258104651967E-3</v>
      </c>
      <c r="BW896" s="133">
        <f t="shared" ref="BW896" si="17538">O896/O901</f>
        <v>3.4440058818976859E-3</v>
      </c>
      <c r="BX896" s="128">
        <f t="shared" ref="BX896" si="17539">P896/P901</f>
        <v>1.5740801469141471E-3</v>
      </c>
      <c r="BY896" s="129">
        <f t="shared" ref="BY896" si="17540">Q896/Q901</f>
        <v>5.9434045950501196E-3</v>
      </c>
      <c r="BZ896" s="130">
        <f t="shared" ref="BZ896" si="17541">R896/R901</f>
        <v>2.688738928722058E-3</v>
      </c>
      <c r="CA896" s="131">
        <f t="shared" ref="CA896" si="17542">S896/S901</f>
        <v>6.7131762537843889E-3</v>
      </c>
      <c r="CB896" s="128">
        <f t="shared" ref="CB896" si="17543">T896/T901</f>
        <v>2.5662959794696323E-3</v>
      </c>
      <c r="CC896" s="129">
        <f t="shared" ref="CC896" si="17544">U896/U901</f>
        <v>2.5354969574036511E-4</v>
      </c>
      <c r="CD896" s="130">
        <f t="shared" ref="CD896" si="17545">V896/V901</f>
        <v>3.5730236712818221E-3</v>
      </c>
      <c r="CE896" s="131">
        <f t="shared" ref="CE896" si="17546">W896/W901</f>
        <v>8.1295728847476708E-4</v>
      </c>
      <c r="CF896" s="128">
        <f t="shared" ref="CF896" si="17547">X896/X901</f>
        <v>1.2776831345826234E-3</v>
      </c>
      <c r="CG896" s="129">
        <f t="shared" ref="CG896" si="17548">Y896/Y901</f>
        <v>8.1182010066569246E-4</v>
      </c>
      <c r="CH896" s="130">
        <f t="shared" ref="CH896" si="17549">Z896/Z901</f>
        <v>1.5736702486398994E-3</v>
      </c>
      <c r="CI896" s="128">
        <f t="shared" ref="CI896" si="17550">AA896/AA901</f>
        <v>1.1187350835322196E-3</v>
      </c>
      <c r="CJ896" s="134">
        <f t="shared" ref="CJ896" si="17551">AB896/AB901</f>
        <v>2.772839306638652E-3</v>
      </c>
      <c r="CK896" s="135">
        <f t="shared" ref="CK896" si="17552">AC896/AC901</f>
        <v>5.3479466525815393E-3</v>
      </c>
    </row>
    <row r="897" spans="1:89" x14ac:dyDescent="0.2">
      <c r="A897" s="145" t="s">
        <v>36</v>
      </c>
      <c r="B897" s="189"/>
      <c r="C897" s="183"/>
      <c r="D897" s="184"/>
      <c r="E897" s="185"/>
      <c r="F897" s="182"/>
      <c r="G897" s="186"/>
      <c r="H897" s="184"/>
      <c r="I897" s="185"/>
      <c r="J897" s="182"/>
      <c r="K897" s="186"/>
      <c r="L897" s="184"/>
      <c r="M897" s="182"/>
      <c r="N897" s="187"/>
      <c r="O897" s="190"/>
      <c r="P897" s="182"/>
      <c r="Q897" s="186"/>
      <c r="R897" s="184"/>
      <c r="S897" s="185"/>
      <c r="T897" s="182"/>
      <c r="U897" s="186"/>
      <c r="V897" s="184"/>
      <c r="W897" s="185"/>
      <c r="X897" s="182"/>
      <c r="Y897" s="186"/>
      <c r="Z897" s="184"/>
      <c r="AA897" s="182"/>
      <c r="AB897" s="158">
        <f t="shared" si="17034"/>
        <v>0</v>
      </c>
      <c r="AC897" s="159">
        <f t="shared" si="17035"/>
        <v>0</v>
      </c>
      <c r="BI897" s="145" t="s">
        <v>36</v>
      </c>
      <c r="BJ897" s="128">
        <f>B897/B901</f>
        <v>0</v>
      </c>
      <c r="BK897" s="129">
        <f t="shared" ref="BK897" si="17553">C897/C901</f>
        <v>0</v>
      </c>
      <c r="BL897" s="130">
        <f t="shared" ref="BL897" si="17554">D897/D901</f>
        <v>0</v>
      </c>
      <c r="BM897" s="131">
        <f t="shared" ref="BM897" si="17555">E897/E901</f>
        <v>0</v>
      </c>
      <c r="BN897" s="128">
        <f t="shared" ref="BN897" si="17556">F897/F901</f>
        <v>0</v>
      </c>
      <c r="BO897" s="129">
        <f t="shared" ref="BO897" si="17557">G897/G901</f>
        <v>0</v>
      </c>
      <c r="BP897" s="130">
        <f t="shared" ref="BP897" si="17558">H897/H901</f>
        <v>0</v>
      </c>
      <c r="BQ897" s="131">
        <f t="shared" ref="BQ897" si="17559">I897/I901</f>
        <v>0</v>
      </c>
      <c r="BR897" s="128">
        <f t="shared" ref="BR897" si="17560">J897/J901</f>
        <v>0</v>
      </c>
      <c r="BS897" s="129">
        <f t="shared" ref="BS897" si="17561">K897/K901</f>
        <v>0</v>
      </c>
      <c r="BT897" s="130">
        <f t="shared" ref="BT897" si="17562">L897/L901</f>
        <v>0</v>
      </c>
      <c r="BU897" s="128">
        <f t="shared" ref="BU897" si="17563">M897/M901</f>
        <v>0</v>
      </c>
      <c r="BV897" s="132">
        <f t="shared" ref="BV897" si="17564">N897/N901</f>
        <v>0</v>
      </c>
      <c r="BW897" s="133">
        <f t="shared" ref="BW897" si="17565">O897/O901</f>
        <v>0</v>
      </c>
      <c r="BX897" s="128">
        <f t="shared" ref="BX897" si="17566">P897/P901</f>
        <v>0</v>
      </c>
      <c r="BY897" s="129">
        <f t="shared" ref="BY897" si="17567">Q897/Q901</f>
        <v>0</v>
      </c>
      <c r="BZ897" s="130">
        <f t="shared" ref="BZ897" si="17568">R897/R901</f>
        <v>0</v>
      </c>
      <c r="CA897" s="131">
        <f t="shared" ref="CA897" si="17569">S897/S901</f>
        <v>0</v>
      </c>
      <c r="CB897" s="128">
        <f t="shared" ref="CB897" si="17570">T897/T901</f>
        <v>0</v>
      </c>
      <c r="CC897" s="129">
        <f t="shared" ref="CC897" si="17571">U897/U901</f>
        <v>0</v>
      </c>
      <c r="CD897" s="130">
        <f t="shared" ref="CD897" si="17572">V897/V901</f>
        <v>0</v>
      </c>
      <c r="CE897" s="131">
        <f t="shared" ref="CE897" si="17573">W897/W901</f>
        <v>0</v>
      </c>
      <c r="CF897" s="128">
        <f t="shared" ref="CF897" si="17574">X897/X901</f>
        <v>0</v>
      </c>
      <c r="CG897" s="129">
        <f t="shared" ref="CG897" si="17575">Y897/Y901</f>
        <v>0</v>
      </c>
      <c r="CH897" s="130">
        <f t="shared" ref="CH897" si="17576">Z897/Z901</f>
        <v>0</v>
      </c>
      <c r="CI897" s="128">
        <f t="shared" ref="CI897" si="17577">AA897/AA901</f>
        <v>0</v>
      </c>
      <c r="CJ897" s="134">
        <f t="shared" ref="CJ897" si="17578">AB897/AB901</f>
        <v>0</v>
      </c>
      <c r="CK897" s="135">
        <f t="shared" ref="CK897" si="17579">AC897/AC901</f>
        <v>0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58">
        <f t="shared" si="17034"/>
        <v>0</v>
      </c>
      <c r="AC898" s="159">
        <f t="shared" si="17035"/>
        <v>0</v>
      </c>
      <c r="BI898" s="136" t="s">
        <v>37</v>
      </c>
      <c r="BJ898" s="128">
        <f>B898/B901</f>
        <v>0</v>
      </c>
      <c r="BK898" s="129">
        <f t="shared" ref="BK898" si="17580">C898/C901</f>
        <v>0</v>
      </c>
      <c r="BL898" s="130">
        <f t="shared" ref="BL898" si="17581">D898/D901</f>
        <v>0</v>
      </c>
      <c r="BM898" s="131">
        <f t="shared" ref="BM898" si="17582">E898/E901</f>
        <v>0</v>
      </c>
      <c r="BN898" s="128">
        <f t="shared" ref="BN898" si="17583">F898/F901</f>
        <v>0</v>
      </c>
      <c r="BO898" s="129">
        <f t="shared" ref="BO898" si="17584">G898/G901</f>
        <v>0</v>
      </c>
      <c r="BP898" s="130">
        <f t="shared" ref="BP898" si="17585">H898/H901</f>
        <v>0</v>
      </c>
      <c r="BQ898" s="131">
        <f t="shared" ref="BQ898" si="17586">I898/I901</f>
        <v>0</v>
      </c>
      <c r="BR898" s="128">
        <f t="shared" ref="BR898" si="17587">J898/J901</f>
        <v>0</v>
      </c>
      <c r="BS898" s="129">
        <f t="shared" ref="BS898" si="17588">K898/K901</f>
        <v>0</v>
      </c>
      <c r="BT898" s="130">
        <f t="shared" ref="BT898" si="17589">L898/L901</f>
        <v>0</v>
      </c>
      <c r="BU898" s="128">
        <f t="shared" ref="BU898" si="17590">M898/M901</f>
        <v>0</v>
      </c>
      <c r="BV898" s="132">
        <f t="shared" ref="BV898" si="17591">N898/N901</f>
        <v>0</v>
      </c>
      <c r="BW898" s="133">
        <f t="shared" ref="BW898" si="17592">O898/O901</f>
        <v>0</v>
      </c>
      <c r="BX898" s="128">
        <f t="shared" ref="BX898" si="17593">P898/P901</f>
        <v>0</v>
      </c>
      <c r="BY898" s="129">
        <f t="shared" ref="BY898" si="17594">Q898/Q901</f>
        <v>0</v>
      </c>
      <c r="BZ898" s="130">
        <f t="shared" ref="BZ898" si="17595">R898/R901</f>
        <v>0</v>
      </c>
      <c r="CA898" s="131">
        <f t="shared" ref="CA898" si="17596">S898/S901</f>
        <v>0</v>
      </c>
      <c r="CB898" s="128">
        <f t="shared" ref="CB898" si="17597">T898/T901</f>
        <v>0</v>
      </c>
      <c r="CC898" s="129">
        <f t="shared" ref="CC898" si="17598">U898/U901</f>
        <v>0</v>
      </c>
      <c r="CD898" s="130">
        <f t="shared" ref="CD898" si="17599">V898/V901</f>
        <v>0</v>
      </c>
      <c r="CE898" s="131">
        <f t="shared" ref="CE898" si="17600">W898/W901</f>
        <v>0</v>
      </c>
      <c r="CF898" s="128">
        <f t="shared" ref="CF898" si="17601">X898/X901</f>
        <v>0</v>
      </c>
      <c r="CG898" s="129">
        <f t="shared" ref="CG898" si="17602">Y898/Y901</f>
        <v>0</v>
      </c>
      <c r="CH898" s="130">
        <f t="shared" ref="CH898" si="17603">Z898/Z901</f>
        <v>0</v>
      </c>
      <c r="CI898" s="128">
        <f t="shared" ref="CI898" si="17604">AA898/AA901</f>
        <v>0</v>
      </c>
      <c r="CJ898" s="134">
        <f t="shared" ref="CJ898" si="17605">AB898/AB901</f>
        <v>0</v>
      </c>
      <c r="CK898" s="135">
        <f t="shared" ref="CK898" si="17606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4"/>
        <v>0</v>
      </c>
      <c r="AC899" s="159">
        <f t="shared" si="17035"/>
        <v>0</v>
      </c>
      <c r="BI899" s="145" t="s">
        <v>38</v>
      </c>
      <c r="BJ899" s="128">
        <f>B899/B901</f>
        <v>0</v>
      </c>
      <c r="BK899" s="129">
        <f t="shared" ref="BK899" si="17607">C899/C901</f>
        <v>0</v>
      </c>
      <c r="BL899" s="130">
        <f t="shared" ref="BL899" si="17608">D899/D901</f>
        <v>0</v>
      </c>
      <c r="BM899" s="131">
        <f t="shared" ref="BM899" si="17609">E899/E901</f>
        <v>0</v>
      </c>
      <c r="BN899" s="128">
        <f t="shared" ref="BN899" si="17610">F899/F901</f>
        <v>0</v>
      </c>
      <c r="BO899" s="129">
        <f t="shared" ref="BO899" si="17611">G899/G901</f>
        <v>0</v>
      </c>
      <c r="BP899" s="130">
        <f t="shared" ref="BP899" si="17612">H899/H901</f>
        <v>0</v>
      </c>
      <c r="BQ899" s="131">
        <f t="shared" ref="BQ899" si="17613">I899/I901</f>
        <v>0</v>
      </c>
      <c r="BR899" s="128">
        <f t="shared" ref="BR899" si="17614">J899/J901</f>
        <v>0</v>
      </c>
      <c r="BS899" s="129">
        <f t="shared" ref="BS899" si="17615">K899/K901</f>
        <v>0</v>
      </c>
      <c r="BT899" s="130">
        <f t="shared" ref="BT899" si="17616">L899/L901</f>
        <v>0</v>
      </c>
      <c r="BU899" s="128">
        <f t="shared" ref="BU899" si="17617">M899/M901</f>
        <v>0</v>
      </c>
      <c r="BV899" s="132">
        <f t="shared" ref="BV899" si="17618">N899/N901</f>
        <v>0</v>
      </c>
      <c r="BW899" s="133">
        <f t="shared" ref="BW899" si="17619">O899/O901</f>
        <v>0</v>
      </c>
      <c r="BX899" s="128">
        <f t="shared" ref="BX899" si="17620">P899/P901</f>
        <v>0</v>
      </c>
      <c r="BY899" s="129">
        <f t="shared" ref="BY899" si="17621">Q899/Q901</f>
        <v>0</v>
      </c>
      <c r="BZ899" s="130">
        <f t="shared" ref="BZ899" si="17622">R899/R901</f>
        <v>0</v>
      </c>
      <c r="CA899" s="131">
        <f t="shared" ref="CA899" si="17623">S899/S901</f>
        <v>0</v>
      </c>
      <c r="CB899" s="128">
        <f t="shared" ref="CB899" si="17624">T899/T901</f>
        <v>0</v>
      </c>
      <c r="CC899" s="129">
        <f t="shared" ref="CC899" si="17625">U899/U901</f>
        <v>0</v>
      </c>
      <c r="CD899" s="130">
        <f t="shared" ref="CD899" si="17626">V899/V901</f>
        <v>0</v>
      </c>
      <c r="CE899" s="131">
        <f t="shared" ref="CE899" si="17627">W899/W901</f>
        <v>0</v>
      </c>
      <c r="CF899" s="128">
        <f t="shared" ref="CF899" si="17628">X899/X901</f>
        <v>0</v>
      </c>
      <c r="CG899" s="129">
        <f t="shared" ref="CG899" si="17629">Y899/Y901</f>
        <v>0</v>
      </c>
      <c r="CH899" s="130">
        <f t="shared" ref="CH899" si="17630">Z899/Z901</f>
        <v>0</v>
      </c>
      <c r="CI899" s="128">
        <f t="shared" ref="CI899" si="17631">AA899/AA901</f>
        <v>0</v>
      </c>
      <c r="CJ899" s="134">
        <f t="shared" ref="CJ899" si="17632">AB899/AB901</f>
        <v>0</v>
      </c>
      <c r="CK899" s="135">
        <f t="shared" ref="CK899" si="17633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4"/>
        <v>0</v>
      </c>
      <c r="AC900" s="159">
        <f t="shared" si="17035"/>
        <v>0</v>
      </c>
      <c r="BI900" s="136" t="s">
        <v>39</v>
      </c>
      <c r="BJ900" s="128">
        <f>B900/B901</f>
        <v>0</v>
      </c>
      <c r="BK900" s="129">
        <f t="shared" ref="BK900" si="17634">C900/C901</f>
        <v>0</v>
      </c>
      <c r="BL900" s="130">
        <f t="shared" ref="BL900" si="17635">D900/D901</f>
        <v>0</v>
      </c>
      <c r="BM900" s="131">
        <f t="shared" ref="BM900" si="17636">E900/E901</f>
        <v>0</v>
      </c>
      <c r="BN900" s="128">
        <f t="shared" ref="BN900" si="17637">F900/F901</f>
        <v>0</v>
      </c>
      <c r="BO900" s="129">
        <f t="shared" ref="BO900" si="17638">G900/G901</f>
        <v>0</v>
      </c>
      <c r="BP900" s="130">
        <f t="shared" ref="BP900" si="17639">H900/H901</f>
        <v>0</v>
      </c>
      <c r="BQ900" s="131">
        <f t="shared" ref="BQ900" si="17640">I900/I901</f>
        <v>0</v>
      </c>
      <c r="BR900" s="128">
        <f t="shared" ref="BR900" si="17641">J900/J901</f>
        <v>0</v>
      </c>
      <c r="BS900" s="129">
        <f t="shared" ref="BS900" si="17642">K900/K901</f>
        <v>0</v>
      </c>
      <c r="BT900" s="130">
        <f t="shared" ref="BT900" si="17643">L900/L901</f>
        <v>0</v>
      </c>
      <c r="BU900" s="128">
        <f t="shared" ref="BU900" si="17644">M900/M901</f>
        <v>0</v>
      </c>
      <c r="BV900" s="132">
        <f t="shared" ref="BV900" si="17645">N900/N901</f>
        <v>0</v>
      </c>
      <c r="BW900" s="133">
        <f t="shared" ref="BW900" si="17646">O900/O901</f>
        <v>0</v>
      </c>
      <c r="BX900" s="128">
        <f t="shared" ref="BX900" si="17647">P900/P901</f>
        <v>0</v>
      </c>
      <c r="BY900" s="129">
        <f t="shared" ref="BY900" si="17648">Q900/Q901</f>
        <v>0</v>
      </c>
      <c r="BZ900" s="130">
        <f t="shared" ref="BZ900" si="17649">R900/R901</f>
        <v>0</v>
      </c>
      <c r="CA900" s="131">
        <f t="shared" ref="CA900" si="17650">S900/S901</f>
        <v>0</v>
      </c>
      <c r="CB900" s="128">
        <f t="shared" ref="CB900" si="17651">T900/T901</f>
        <v>0</v>
      </c>
      <c r="CC900" s="129">
        <f t="shared" ref="CC900" si="17652">U900/U901</f>
        <v>0</v>
      </c>
      <c r="CD900" s="130">
        <f t="shared" ref="CD900" si="17653">V900/V901</f>
        <v>0</v>
      </c>
      <c r="CE900" s="131">
        <f t="shared" ref="CE900" si="17654">W900/W901</f>
        <v>0</v>
      </c>
      <c r="CF900" s="128">
        <f t="shared" ref="CF900" si="17655">X900/X901</f>
        <v>0</v>
      </c>
      <c r="CG900" s="129">
        <f t="shared" ref="CG900" si="17656">Y900/Y901</f>
        <v>0</v>
      </c>
      <c r="CH900" s="130">
        <f t="shared" ref="CH900" si="17657">Z900/Z901</f>
        <v>0</v>
      </c>
      <c r="CI900" s="128">
        <f t="shared" ref="CI900" si="17658">AA900/AA901</f>
        <v>0</v>
      </c>
      <c r="CJ900" s="134">
        <f t="shared" ref="CJ900" si="17659">AB900/AB901</f>
        <v>0</v>
      </c>
      <c r="CK900" s="135">
        <f t="shared" ref="CK900" si="17660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61">SUM(B878:B900)</f>
        <v>14086</v>
      </c>
      <c r="C901" s="21">
        <f t="shared" si="17661"/>
        <v>18072</v>
      </c>
      <c r="D901" s="20">
        <f t="shared" si="17661"/>
        <v>6849</v>
      </c>
      <c r="E901" s="21">
        <f t="shared" si="17661"/>
        <v>6708</v>
      </c>
      <c r="F901" s="20">
        <f t="shared" si="17661"/>
        <v>15292</v>
      </c>
      <c r="G901" s="21">
        <f t="shared" si="17661"/>
        <v>19961</v>
      </c>
      <c r="H901" s="20">
        <f t="shared" si="17661"/>
        <v>25828</v>
      </c>
      <c r="I901" s="21">
        <f t="shared" si="17661"/>
        <v>31308</v>
      </c>
      <c r="J901" s="20">
        <f t="shared" si="17661"/>
        <v>3698</v>
      </c>
      <c r="K901" s="21">
        <f t="shared" si="17661"/>
        <v>3740</v>
      </c>
      <c r="L901" s="20">
        <f t="shared" si="17661"/>
        <v>13581</v>
      </c>
      <c r="M901" s="21">
        <f t="shared" si="17661"/>
        <v>11890</v>
      </c>
      <c r="N901" s="20">
        <f t="shared" si="17661"/>
        <v>28934</v>
      </c>
      <c r="O901" s="21">
        <f t="shared" si="17661"/>
        <v>25842</v>
      </c>
      <c r="P901" s="20">
        <f t="shared" si="17661"/>
        <v>15247</v>
      </c>
      <c r="Q901" s="21">
        <f t="shared" si="17661"/>
        <v>11273</v>
      </c>
      <c r="R901" s="20">
        <f t="shared" si="17661"/>
        <v>18968</v>
      </c>
      <c r="S901" s="21">
        <f t="shared" si="17661"/>
        <v>15194</v>
      </c>
      <c r="T901" s="20">
        <f t="shared" si="17661"/>
        <v>3507</v>
      </c>
      <c r="U901" s="21">
        <f t="shared" si="17661"/>
        <v>3944</v>
      </c>
      <c r="V901" s="20">
        <f t="shared" si="17661"/>
        <v>15673</v>
      </c>
      <c r="W901" s="21">
        <f t="shared" si="17661"/>
        <v>15991</v>
      </c>
      <c r="X901" s="20">
        <f t="shared" si="17661"/>
        <v>14088</v>
      </c>
      <c r="Y901" s="21">
        <f t="shared" si="17661"/>
        <v>6159</v>
      </c>
      <c r="Z901" s="20">
        <f t="shared" si="17661"/>
        <v>22241</v>
      </c>
      <c r="AA901" s="21">
        <f t="shared" si="17661"/>
        <v>26816</v>
      </c>
      <c r="AB901" s="160">
        <f t="shared" ref="AB901:AC901" si="17662">SUM(AB877:AB900)</f>
        <v>197992</v>
      </c>
      <c r="AC901" s="161">
        <f t="shared" si="17662"/>
        <v>196898</v>
      </c>
      <c r="BI901" s="229" t="s">
        <v>13</v>
      </c>
      <c r="BJ901" s="154">
        <f>SUM(BJ877:BJ900)</f>
        <v>0.99999999999999989</v>
      </c>
      <c r="BK901" s="155">
        <f t="shared" ref="BK901:CK901" si="17663">SUM(BK877:BK900)</f>
        <v>1</v>
      </c>
      <c r="BL901" s="154">
        <f t="shared" si="17663"/>
        <v>1</v>
      </c>
      <c r="BM901" s="155">
        <f t="shared" si="17663"/>
        <v>1.0000000000000002</v>
      </c>
      <c r="BN901" s="154">
        <f t="shared" si="17663"/>
        <v>0.99999999999999978</v>
      </c>
      <c r="BO901" s="155">
        <f t="shared" si="17663"/>
        <v>1.0000000000000002</v>
      </c>
      <c r="BP901" s="154">
        <f t="shared" si="17663"/>
        <v>1</v>
      </c>
      <c r="BQ901" s="155">
        <f t="shared" si="17663"/>
        <v>1</v>
      </c>
      <c r="BR901" s="154">
        <f t="shared" si="17663"/>
        <v>1</v>
      </c>
      <c r="BS901" s="155">
        <f t="shared" si="17663"/>
        <v>1</v>
      </c>
      <c r="BT901" s="154">
        <f t="shared" si="17663"/>
        <v>1</v>
      </c>
      <c r="BU901" s="155">
        <f t="shared" si="17663"/>
        <v>1</v>
      </c>
      <c r="BV901" s="154">
        <f t="shared" si="17663"/>
        <v>1</v>
      </c>
      <c r="BW901" s="155">
        <f t="shared" si="17663"/>
        <v>0.99999999999999989</v>
      </c>
      <c r="BX901" s="154">
        <f t="shared" si="17663"/>
        <v>1</v>
      </c>
      <c r="BY901" s="155">
        <f t="shared" si="17663"/>
        <v>0.99999999999999989</v>
      </c>
      <c r="BZ901" s="154">
        <f t="shared" si="17663"/>
        <v>0.99999999999999989</v>
      </c>
      <c r="CA901" s="155">
        <f t="shared" si="17663"/>
        <v>1</v>
      </c>
      <c r="CB901" s="154">
        <f t="shared" si="17663"/>
        <v>1</v>
      </c>
      <c r="CC901" s="155">
        <f t="shared" si="17663"/>
        <v>0.99999999999999978</v>
      </c>
      <c r="CD901" s="154">
        <f t="shared" si="17663"/>
        <v>1</v>
      </c>
      <c r="CE901" s="155">
        <f t="shared" si="17663"/>
        <v>1.0000000000000002</v>
      </c>
      <c r="CF901" s="154">
        <f t="shared" si="17663"/>
        <v>1</v>
      </c>
      <c r="CG901" s="155">
        <f t="shared" si="17663"/>
        <v>1</v>
      </c>
      <c r="CH901" s="154">
        <f t="shared" si="17663"/>
        <v>0.99999999999999989</v>
      </c>
      <c r="CI901" s="155">
        <f t="shared" si="17663"/>
        <v>1</v>
      </c>
      <c r="CJ901" s="154">
        <f t="shared" si="17663"/>
        <v>1.0000000000000002</v>
      </c>
      <c r="CK901" s="155">
        <f t="shared" si="17663"/>
        <v>1</v>
      </c>
    </row>
    <row r="902" spans="1:89" ht="13.5" thickTop="1" x14ac:dyDescent="0.2">
      <c r="A902" s="173"/>
    </row>
    <row r="904" spans="1:89" x14ac:dyDescent="0.2">
      <c r="A904" s="303">
        <f>+A873+1</f>
        <v>44864</v>
      </c>
      <c r="B904" s="303"/>
      <c r="C904" s="303"/>
      <c r="D904" s="303"/>
      <c r="BI904" s="308">
        <f>+BI842+2</f>
        <v>44864</v>
      </c>
      <c r="BJ904" s="308"/>
      <c r="BK904" s="308"/>
      <c r="BL904" s="308"/>
    </row>
    <row r="905" spans="1:89" ht="13.5" thickBot="1" x14ac:dyDescent="0.25">
      <c r="AE905" s="232" t="s">
        <v>84</v>
      </c>
    </row>
    <row r="906" spans="1:89" ht="14.25" thickTop="1" thickBot="1" x14ac:dyDescent="0.25">
      <c r="A906" s="299" t="s">
        <v>0</v>
      </c>
      <c r="B906" s="301" t="s">
        <v>1</v>
      </c>
      <c r="C906" s="302"/>
      <c r="D906" s="301" t="s">
        <v>2</v>
      </c>
      <c r="E906" s="302"/>
      <c r="F906" s="301" t="s">
        <v>3</v>
      </c>
      <c r="G906" s="302"/>
      <c r="H906" s="301" t="s">
        <v>4</v>
      </c>
      <c r="I906" s="302"/>
      <c r="J906" s="301" t="s">
        <v>5</v>
      </c>
      <c r="K906" s="302"/>
      <c r="L906" s="301" t="s">
        <v>6</v>
      </c>
      <c r="M906" s="302"/>
      <c r="N906" s="301" t="s">
        <v>7</v>
      </c>
      <c r="O906" s="302"/>
      <c r="P906" s="301" t="s">
        <v>8</v>
      </c>
      <c r="Q906" s="302"/>
      <c r="R906" s="301" t="s">
        <v>9</v>
      </c>
      <c r="S906" s="302"/>
      <c r="T906" s="301" t="s">
        <v>10</v>
      </c>
      <c r="U906" s="302"/>
      <c r="V906" s="301" t="s">
        <v>11</v>
      </c>
      <c r="W906" s="302"/>
      <c r="X906" s="301" t="s">
        <v>12</v>
      </c>
      <c r="Y906" s="302"/>
      <c r="Z906" s="304" t="s">
        <v>40</v>
      </c>
      <c r="AA906" s="305"/>
      <c r="AB906" s="306" t="s">
        <v>41</v>
      </c>
      <c r="AC906" s="307"/>
      <c r="AE906" s="299" t="s">
        <v>0</v>
      </c>
      <c r="AF906" s="301" t="s">
        <v>1</v>
      </c>
      <c r="AG906" s="302"/>
      <c r="AH906" s="301" t="s">
        <v>2</v>
      </c>
      <c r="AI906" s="302"/>
      <c r="AJ906" s="301" t="s">
        <v>3</v>
      </c>
      <c r="AK906" s="302"/>
      <c r="AL906" s="301" t="s">
        <v>4</v>
      </c>
      <c r="AM906" s="302"/>
      <c r="AN906" s="301" t="s">
        <v>5</v>
      </c>
      <c r="AO906" s="302"/>
      <c r="AP906" s="301" t="s">
        <v>6</v>
      </c>
      <c r="AQ906" s="302"/>
      <c r="AR906" s="301" t="s">
        <v>7</v>
      </c>
      <c r="AS906" s="302"/>
      <c r="AT906" s="301" t="s">
        <v>8</v>
      </c>
      <c r="AU906" s="302"/>
      <c r="AV906" s="301" t="s">
        <v>9</v>
      </c>
      <c r="AW906" s="302"/>
      <c r="AX906" s="301" t="s">
        <v>10</v>
      </c>
      <c r="AY906" s="302"/>
      <c r="AZ906" s="301" t="s">
        <v>11</v>
      </c>
      <c r="BA906" s="302"/>
      <c r="BB906" s="301" t="s">
        <v>12</v>
      </c>
      <c r="BC906" s="302"/>
      <c r="BD906" s="304" t="s">
        <v>40</v>
      </c>
      <c r="BE906" s="305"/>
      <c r="BF906" s="306" t="s">
        <v>41</v>
      </c>
      <c r="BG906" s="307"/>
      <c r="BI906" s="299" t="s">
        <v>0</v>
      </c>
      <c r="BJ906" s="301" t="s">
        <v>1</v>
      </c>
      <c r="BK906" s="302"/>
      <c r="BL906" s="301" t="s">
        <v>2</v>
      </c>
      <c r="BM906" s="302"/>
      <c r="BN906" s="301" t="s">
        <v>3</v>
      </c>
      <c r="BO906" s="302"/>
      <c r="BP906" s="301" t="s">
        <v>4</v>
      </c>
      <c r="BQ906" s="302"/>
      <c r="BR906" s="301" t="s">
        <v>5</v>
      </c>
      <c r="BS906" s="302"/>
      <c r="BT906" s="301" t="s">
        <v>6</v>
      </c>
      <c r="BU906" s="302"/>
      <c r="BV906" s="301" t="s">
        <v>7</v>
      </c>
      <c r="BW906" s="302"/>
      <c r="BX906" s="301" t="s">
        <v>8</v>
      </c>
      <c r="BY906" s="302"/>
      <c r="BZ906" s="301" t="s">
        <v>9</v>
      </c>
      <c r="CA906" s="302"/>
      <c r="CB906" s="301" t="s">
        <v>10</v>
      </c>
      <c r="CC906" s="302"/>
      <c r="CD906" s="301" t="s">
        <v>11</v>
      </c>
      <c r="CE906" s="302"/>
      <c r="CF906" s="301" t="s">
        <v>12</v>
      </c>
      <c r="CG906" s="302"/>
      <c r="CH906" s="304" t="s">
        <v>40</v>
      </c>
      <c r="CI906" s="305"/>
      <c r="CJ906" s="301" t="s">
        <v>41</v>
      </c>
      <c r="CK906" s="302"/>
    </row>
    <row r="907" spans="1:89" ht="15" thickTop="1" thickBot="1" x14ac:dyDescent="0.3">
      <c r="A907" s="300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0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0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427</v>
      </c>
      <c r="AG908" s="172">
        <f t="shared" ref="AG908:AV910" si="17664">SUMIF($A$9:$A$32,$AE908,C$908:C$931)</f>
        <v>544</v>
      </c>
      <c r="AH908" s="126">
        <f t="shared" si="17664"/>
        <v>248</v>
      </c>
      <c r="AI908" s="166">
        <f t="shared" si="17664"/>
        <v>180</v>
      </c>
      <c r="AJ908" s="125">
        <f t="shared" si="17664"/>
        <v>708</v>
      </c>
      <c r="AK908" s="127">
        <f t="shared" si="17664"/>
        <v>694</v>
      </c>
      <c r="AL908" s="126">
        <f t="shared" si="17664"/>
        <v>972</v>
      </c>
      <c r="AM908" s="166">
        <f t="shared" si="17664"/>
        <v>1037</v>
      </c>
      <c r="AN908" s="125">
        <f t="shared" si="17664"/>
        <v>67</v>
      </c>
      <c r="AO908" s="127">
        <f t="shared" si="17664"/>
        <v>129</v>
      </c>
      <c r="AP908" s="126">
        <f t="shared" si="17664"/>
        <v>340</v>
      </c>
      <c r="AQ908" s="125">
        <f t="shared" si="17664"/>
        <v>511</v>
      </c>
      <c r="AR908" s="165">
        <f t="shared" si="17664"/>
        <v>1076</v>
      </c>
      <c r="AS908" s="167">
        <f t="shared" si="17664"/>
        <v>974</v>
      </c>
      <c r="AT908" s="125">
        <f t="shared" si="17664"/>
        <v>596</v>
      </c>
      <c r="AU908" s="127">
        <f t="shared" si="17664"/>
        <v>371</v>
      </c>
      <c r="AV908" s="126">
        <f t="shared" si="17664"/>
        <v>813</v>
      </c>
      <c r="AW908" s="166">
        <f t="shared" ref="AW908:BG910" si="17665">SUMIF($A$9:$A$32,$AE908,S$908:S$931)</f>
        <v>579</v>
      </c>
      <c r="AX908" s="125">
        <f t="shared" si="17665"/>
        <v>159</v>
      </c>
      <c r="AY908" s="127">
        <f t="shared" si="17665"/>
        <v>154</v>
      </c>
      <c r="AZ908" s="126">
        <f t="shared" si="17665"/>
        <v>391</v>
      </c>
      <c r="BA908" s="166">
        <f t="shared" si="17665"/>
        <v>577</v>
      </c>
      <c r="BB908" s="125">
        <f t="shared" si="17665"/>
        <v>605</v>
      </c>
      <c r="BC908" s="127">
        <f t="shared" si="17665"/>
        <v>239</v>
      </c>
      <c r="BD908" s="170">
        <f t="shared" si="17665"/>
        <v>937</v>
      </c>
      <c r="BE908" s="171">
        <f t="shared" si="17665"/>
        <v>947</v>
      </c>
      <c r="BF908" s="156">
        <f t="shared" si="17665"/>
        <v>7339</v>
      </c>
      <c r="BG908" s="157">
        <f t="shared" si="17665"/>
        <v>6936</v>
      </c>
      <c r="BI908" s="124" t="s">
        <v>16</v>
      </c>
      <c r="BJ908" s="128">
        <f>B908/B932</f>
        <v>0</v>
      </c>
      <c r="BK908" s="129">
        <f t="shared" ref="BK908" si="17666">C908/C932</f>
        <v>0</v>
      </c>
      <c r="BL908" s="130">
        <f t="shared" ref="BL908" si="17667">D908/D932</f>
        <v>0</v>
      </c>
      <c r="BM908" s="131">
        <f t="shared" ref="BM908" si="17668">E908/E932</f>
        <v>0</v>
      </c>
      <c r="BN908" s="128">
        <f t="shared" ref="BN908" si="17669">F908/F932</f>
        <v>0</v>
      </c>
      <c r="BO908" s="129">
        <f t="shared" ref="BO908" si="17670">G908/G932</f>
        <v>0</v>
      </c>
      <c r="BP908" s="130">
        <f t="shared" ref="BP908" si="17671">H908/H932</f>
        <v>0</v>
      </c>
      <c r="BQ908" s="131">
        <f t="shared" ref="BQ908" si="17672">I908/I932</f>
        <v>0</v>
      </c>
      <c r="BR908" s="128">
        <f t="shared" ref="BR908" si="17673">J908/J932</f>
        <v>0</v>
      </c>
      <c r="BS908" s="129">
        <f t="shared" ref="BS908" si="17674">K908/K932</f>
        <v>0</v>
      </c>
      <c r="BT908" s="130">
        <f t="shared" ref="BT908" si="17675">L908/L932</f>
        <v>0</v>
      </c>
      <c r="BU908" s="128">
        <f t="shared" ref="BU908" si="17676">M908/M932</f>
        <v>0</v>
      </c>
      <c r="BV908" s="132">
        <f t="shared" ref="BV908" si="17677">N908/N932</f>
        <v>0</v>
      </c>
      <c r="BW908" s="133">
        <f t="shared" ref="BW908" si="17678">O908/O932</f>
        <v>0</v>
      </c>
      <c r="BX908" s="128">
        <f t="shared" ref="BX908" si="17679">P908/P932</f>
        <v>0</v>
      </c>
      <c r="BY908" s="129">
        <f t="shared" ref="BY908" si="17680">Q908/Q932</f>
        <v>0</v>
      </c>
      <c r="BZ908" s="130">
        <f t="shared" ref="BZ908" si="17681">R908/R932</f>
        <v>0</v>
      </c>
      <c r="CA908" s="131">
        <f t="shared" ref="CA908" si="17682">S908/S932</f>
        <v>0</v>
      </c>
      <c r="CB908" s="128">
        <f t="shared" ref="CB908" si="17683">T908/T932</f>
        <v>0</v>
      </c>
      <c r="CC908" s="129">
        <f t="shared" ref="CC908" si="17684">U908/U932</f>
        <v>0</v>
      </c>
      <c r="CD908" s="130">
        <f t="shared" ref="CD908" si="17685">V908/V932</f>
        <v>0</v>
      </c>
      <c r="CE908" s="131">
        <f t="shared" ref="CE908" si="17686">W908/W932</f>
        <v>0</v>
      </c>
      <c r="CF908" s="128">
        <f t="shared" ref="CF908" si="17687">X908/X932</f>
        <v>0</v>
      </c>
      <c r="CG908" s="129">
        <f t="shared" ref="CG908" si="17688">Y908/Y932</f>
        <v>0</v>
      </c>
      <c r="CH908" s="130">
        <f t="shared" ref="CH908" si="17689">Z908/Z932</f>
        <v>0</v>
      </c>
      <c r="CI908" s="128">
        <f t="shared" ref="CI908" si="17690">AA908/AA932</f>
        <v>0</v>
      </c>
      <c r="CJ908" s="134">
        <f t="shared" ref="CJ908" si="17691">AB908/AB932</f>
        <v>0</v>
      </c>
      <c r="CK908" s="135">
        <f t="shared" ref="CK908" si="17692">AC908/AC932</f>
        <v>0</v>
      </c>
    </row>
    <row r="909" spans="1:89" x14ac:dyDescent="0.2">
      <c r="A909" s="136" t="s">
        <v>17</v>
      </c>
      <c r="B909" s="175">
        <v>61</v>
      </c>
      <c r="C909" s="176">
        <v>0</v>
      </c>
      <c r="D909" s="177">
        <v>57</v>
      </c>
      <c r="E909" s="178">
        <v>3</v>
      </c>
      <c r="F909" s="175">
        <v>179</v>
      </c>
      <c r="G909" s="179">
        <v>2</v>
      </c>
      <c r="H909" s="177">
        <v>143</v>
      </c>
      <c r="I909" s="178">
        <v>22</v>
      </c>
      <c r="J909" s="175">
        <v>6</v>
      </c>
      <c r="K909" s="179">
        <v>8</v>
      </c>
      <c r="L909" s="177">
        <v>18</v>
      </c>
      <c r="M909" s="175">
        <v>16</v>
      </c>
      <c r="N909" s="180">
        <v>93</v>
      </c>
      <c r="O909" s="181">
        <v>59</v>
      </c>
      <c r="P909" s="175">
        <v>27</v>
      </c>
      <c r="Q909" s="179">
        <v>27</v>
      </c>
      <c r="R909" s="177">
        <v>17</v>
      </c>
      <c r="S909" s="178">
        <v>33</v>
      </c>
      <c r="T909" s="175">
        <v>0</v>
      </c>
      <c r="U909" s="179">
        <v>0</v>
      </c>
      <c r="V909" s="177">
        <v>2</v>
      </c>
      <c r="W909" s="178">
        <v>0</v>
      </c>
      <c r="X909" s="175">
        <v>0</v>
      </c>
      <c r="Y909" s="179">
        <v>0</v>
      </c>
      <c r="Z909" s="177">
        <v>0</v>
      </c>
      <c r="AA909" s="175">
        <v>0</v>
      </c>
      <c r="AB909" s="158">
        <f t="shared" ref="AB909:AB927" si="17693">SUM(B909,D909,F909,H909,J909,L909,N909,P909,R909,T909,V909,X909,Z909)</f>
        <v>603</v>
      </c>
      <c r="AC909" s="159">
        <f t="shared" ref="AC909:AC931" si="17694">SUM(C909,E909,G909,I909,K909,M909,O909,Q909,S909,U909,W909,Y909,AA909)</f>
        <v>170</v>
      </c>
      <c r="AE909" s="237" t="str">
        <f>$AE$10</f>
        <v>08:00 - 08:59</v>
      </c>
      <c r="AF909" s="125">
        <f>SUMIF($A$9:$A$32,$AE909,B$908:B$931)</f>
        <v>623</v>
      </c>
      <c r="AG909" s="176">
        <f t="shared" si="17664"/>
        <v>591</v>
      </c>
      <c r="AH909" s="177">
        <f t="shared" si="17664"/>
        <v>376</v>
      </c>
      <c r="AI909" s="178">
        <f t="shared" si="17664"/>
        <v>250</v>
      </c>
      <c r="AJ909" s="238">
        <f t="shared" si="17664"/>
        <v>946</v>
      </c>
      <c r="AK909" s="179">
        <f t="shared" si="17664"/>
        <v>738</v>
      </c>
      <c r="AL909" s="177">
        <f t="shared" si="17664"/>
        <v>1252</v>
      </c>
      <c r="AM909" s="178">
        <f t="shared" si="17664"/>
        <v>1258</v>
      </c>
      <c r="AN909" s="238">
        <f t="shared" si="17664"/>
        <v>101</v>
      </c>
      <c r="AO909" s="179">
        <f t="shared" si="17664"/>
        <v>171</v>
      </c>
      <c r="AP909" s="177">
        <f t="shared" si="17664"/>
        <v>309</v>
      </c>
      <c r="AQ909" s="238">
        <f t="shared" si="17664"/>
        <v>657</v>
      </c>
      <c r="AR909" s="180">
        <f t="shared" si="17664"/>
        <v>1269</v>
      </c>
      <c r="AS909" s="181">
        <f t="shared" si="17664"/>
        <v>1214</v>
      </c>
      <c r="AT909" s="238">
        <f t="shared" si="17664"/>
        <v>730</v>
      </c>
      <c r="AU909" s="179">
        <f t="shared" si="17664"/>
        <v>348</v>
      </c>
      <c r="AV909" s="177">
        <f t="shared" si="17664"/>
        <v>949</v>
      </c>
      <c r="AW909" s="178">
        <f t="shared" si="17665"/>
        <v>603</v>
      </c>
      <c r="AX909" s="238">
        <f t="shared" si="17665"/>
        <v>114</v>
      </c>
      <c r="AY909" s="179">
        <f t="shared" si="17665"/>
        <v>139</v>
      </c>
      <c r="AZ909" s="177">
        <f t="shared" si="17665"/>
        <v>364</v>
      </c>
      <c r="BA909" s="178">
        <f t="shared" si="17665"/>
        <v>730</v>
      </c>
      <c r="BB909" s="238">
        <f t="shared" si="17665"/>
        <v>578</v>
      </c>
      <c r="BC909" s="179">
        <f t="shared" si="17665"/>
        <v>242</v>
      </c>
      <c r="BD909" s="177">
        <f t="shared" si="17665"/>
        <v>1226</v>
      </c>
      <c r="BE909" s="238">
        <f t="shared" si="17665"/>
        <v>1126</v>
      </c>
      <c r="BF909" s="158">
        <f t="shared" si="17665"/>
        <v>8837</v>
      </c>
      <c r="BG909" s="159">
        <f t="shared" si="17665"/>
        <v>8067</v>
      </c>
      <c r="BI909" s="136" t="s">
        <v>17</v>
      </c>
      <c r="BJ909" s="128">
        <f>B909/B932</f>
        <v>4.480023501762632E-3</v>
      </c>
      <c r="BK909" s="129">
        <f t="shared" ref="BK909" si="17695">C909/C932</f>
        <v>0</v>
      </c>
      <c r="BL909" s="130">
        <f t="shared" ref="BL909" si="17696">D909/D932</f>
        <v>9.4605809128630713E-3</v>
      </c>
      <c r="BM909" s="131">
        <f t="shared" ref="BM909" si="17697">E909/E932</f>
        <v>4.9842166472836022E-4</v>
      </c>
      <c r="BN909" s="128">
        <f t="shared" ref="BN909" si="17698">F909/F932</f>
        <v>1.3411253465198171E-2</v>
      </c>
      <c r="BO909" s="129">
        <f t="shared" ref="BO909" si="17699">G909/G932</f>
        <v>1.4465499783017504E-4</v>
      </c>
      <c r="BP909" s="130">
        <f t="shared" ref="BP909" si="17700">H909/H932</f>
        <v>5.8952055076885021E-3</v>
      </c>
      <c r="BQ909" s="131">
        <f t="shared" ref="BQ909" si="17701">I909/I932</f>
        <v>8.1979430615590997E-4</v>
      </c>
      <c r="BR909" s="128">
        <f t="shared" ref="BR909" si="17702">J909/J932</f>
        <v>2.0675396278428669E-3</v>
      </c>
      <c r="BS909" s="129">
        <f t="shared" ref="BS909" si="17703">K909/K932</f>
        <v>2.5624599615631004E-3</v>
      </c>
      <c r="BT909" s="130">
        <f t="shared" ref="BT909" si="17704">L909/L932</f>
        <v>1.9463667820069203E-3</v>
      </c>
      <c r="BU909" s="128">
        <f t="shared" ref="BU909" si="17705">M909/M932</f>
        <v>1.6041708441949067E-3</v>
      </c>
      <c r="BV909" s="132">
        <f t="shared" ref="BV909" si="17706">N909/N932</f>
        <v>3.9507221750212408E-3</v>
      </c>
      <c r="BW909" s="133">
        <f t="shared" ref="BW909" si="17707">O909/O932</f>
        <v>2.65466816647919E-3</v>
      </c>
      <c r="BX909" s="128">
        <f t="shared" ref="BX909" si="17708">P909/P932</f>
        <v>2.1974444534874258E-3</v>
      </c>
      <c r="BY909" s="129">
        <f t="shared" ref="BY909" si="17709">Q909/Q932</f>
        <v>2.8207271207689095E-3</v>
      </c>
      <c r="BZ909" s="130">
        <f t="shared" ref="BZ909" si="17710">R909/R932</f>
        <v>1.0401370533529124E-3</v>
      </c>
      <c r="CA909" s="131">
        <f t="shared" ref="CA909" si="17711">S909/S932</f>
        <v>2.3185554696831309E-3</v>
      </c>
      <c r="CB909" s="128">
        <f t="shared" ref="CB909" si="17712">T909/T932</f>
        <v>0</v>
      </c>
      <c r="CC909" s="129">
        <f t="shared" ref="CC909" si="17713">U909/U932</f>
        <v>0</v>
      </c>
      <c r="CD909" s="130">
        <f t="shared" ref="CD909" si="17714">V909/V932</f>
        <v>1.6490765171503957E-4</v>
      </c>
      <c r="CE909" s="131">
        <f t="shared" ref="CE909" si="17715">W909/W932</f>
        <v>0</v>
      </c>
      <c r="CF909" s="128">
        <f t="shared" ref="CF909" si="17716">X909/X932</f>
        <v>0</v>
      </c>
      <c r="CG909" s="129">
        <f t="shared" ref="CG909" si="17717">Y909/Y932</f>
        <v>0</v>
      </c>
      <c r="CH909" s="130">
        <f t="shared" ref="CH909" si="17718">Z909/Z932</f>
        <v>0</v>
      </c>
      <c r="CI909" s="128">
        <f t="shared" ref="CI909" si="17719">AA909/AA932</f>
        <v>0</v>
      </c>
      <c r="CJ909" s="134">
        <f t="shared" ref="CJ909" si="17720">AB909/AB932</f>
        <v>3.5695469694368639E-3</v>
      </c>
      <c r="CK909" s="135">
        <f t="shared" ref="CK909" si="17721">AC909/AC932</f>
        <v>1.0102991079653171E-3</v>
      </c>
    </row>
    <row r="910" spans="1:89" ht="13.5" thickBot="1" x14ac:dyDescent="0.25">
      <c r="A910" s="145" t="s">
        <v>18</v>
      </c>
      <c r="B910" s="182">
        <v>257</v>
      </c>
      <c r="C910" s="183">
        <v>99</v>
      </c>
      <c r="D910" s="184">
        <v>187</v>
      </c>
      <c r="E910" s="185">
        <v>71</v>
      </c>
      <c r="F910" s="182">
        <v>617</v>
      </c>
      <c r="G910" s="186">
        <v>215</v>
      </c>
      <c r="H910" s="184">
        <v>586</v>
      </c>
      <c r="I910" s="185">
        <v>358</v>
      </c>
      <c r="J910" s="182">
        <v>25</v>
      </c>
      <c r="K910" s="186">
        <v>81</v>
      </c>
      <c r="L910" s="184">
        <v>153</v>
      </c>
      <c r="M910" s="182">
        <v>259</v>
      </c>
      <c r="N910" s="187">
        <v>635</v>
      </c>
      <c r="O910" s="188">
        <v>543</v>
      </c>
      <c r="P910" s="182">
        <v>287</v>
      </c>
      <c r="Q910" s="186">
        <v>272</v>
      </c>
      <c r="R910" s="184">
        <v>389</v>
      </c>
      <c r="S910" s="185">
        <v>248</v>
      </c>
      <c r="T910" s="182">
        <v>46</v>
      </c>
      <c r="U910" s="186">
        <v>124</v>
      </c>
      <c r="V910" s="184">
        <v>162</v>
      </c>
      <c r="W910" s="185">
        <v>319</v>
      </c>
      <c r="X910" s="182">
        <v>288</v>
      </c>
      <c r="Y910" s="186">
        <v>155</v>
      </c>
      <c r="Z910" s="184">
        <v>477</v>
      </c>
      <c r="AA910" s="182">
        <v>481</v>
      </c>
      <c r="AB910" s="158">
        <f t="shared" si="17693"/>
        <v>4109</v>
      </c>
      <c r="AC910" s="159">
        <f t="shared" si="17694"/>
        <v>3225</v>
      </c>
      <c r="AE910" s="235">
        <f>$AE$11</f>
        <v>0</v>
      </c>
      <c r="AF910" s="125">
        <f>SUMIF($A$9:$A$32,$AE910,B$908:B$931)</f>
        <v>0</v>
      </c>
      <c r="AG910" s="183">
        <f t="shared" si="17664"/>
        <v>0</v>
      </c>
      <c r="AH910" s="184">
        <f t="shared" si="17664"/>
        <v>0</v>
      </c>
      <c r="AI910" s="185">
        <f t="shared" si="17664"/>
        <v>0</v>
      </c>
      <c r="AJ910" s="182">
        <f t="shared" si="17664"/>
        <v>0</v>
      </c>
      <c r="AK910" s="186">
        <f t="shared" si="17664"/>
        <v>0</v>
      </c>
      <c r="AL910" s="184">
        <f t="shared" si="17664"/>
        <v>0</v>
      </c>
      <c r="AM910" s="185">
        <f t="shared" si="17664"/>
        <v>0</v>
      </c>
      <c r="AN910" s="182">
        <f t="shared" si="17664"/>
        <v>0</v>
      </c>
      <c r="AO910" s="186">
        <f t="shared" si="17664"/>
        <v>0</v>
      </c>
      <c r="AP910" s="184">
        <f t="shared" si="17664"/>
        <v>0</v>
      </c>
      <c r="AQ910" s="182">
        <f t="shared" si="17664"/>
        <v>0</v>
      </c>
      <c r="AR910" s="187">
        <f t="shared" si="17664"/>
        <v>0</v>
      </c>
      <c r="AS910" s="188">
        <f t="shared" si="17664"/>
        <v>0</v>
      </c>
      <c r="AT910" s="182">
        <f t="shared" si="17664"/>
        <v>0</v>
      </c>
      <c r="AU910" s="186">
        <f t="shared" si="17664"/>
        <v>0</v>
      </c>
      <c r="AV910" s="184">
        <f t="shared" si="17664"/>
        <v>0</v>
      </c>
      <c r="AW910" s="185">
        <f t="shared" si="17665"/>
        <v>0</v>
      </c>
      <c r="AX910" s="182">
        <f t="shared" si="17665"/>
        <v>0</v>
      </c>
      <c r="AY910" s="186">
        <f t="shared" si="17665"/>
        <v>0</v>
      </c>
      <c r="AZ910" s="184">
        <f t="shared" si="17665"/>
        <v>0</v>
      </c>
      <c r="BA910" s="185">
        <f t="shared" si="17665"/>
        <v>0</v>
      </c>
      <c r="BB910" s="182">
        <f t="shared" si="17665"/>
        <v>0</v>
      </c>
      <c r="BC910" s="186">
        <f t="shared" si="17665"/>
        <v>0</v>
      </c>
      <c r="BD910" s="184">
        <f t="shared" si="17665"/>
        <v>0</v>
      </c>
      <c r="BE910" s="182">
        <f t="shared" si="17665"/>
        <v>0</v>
      </c>
      <c r="BF910" s="158">
        <f t="shared" si="17665"/>
        <v>0</v>
      </c>
      <c r="BG910" s="159">
        <f t="shared" si="17665"/>
        <v>0</v>
      </c>
      <c r="BI910" s="145" t="s">
        <v>18</v>
      </c>
      <c r="BJ910" s="128">
        <f>B910/B932</f>
        <v>1.8874853113983549E-2</v>
      </c>
      <c r="BK910" s="129">
        <f t="shared" ref="BK910" si="17722">C910/C932</f>
        <v>6.2256319959753488E-3</v>
      </c>
      <c r="BL910" s="130">
        <f t="shared" ref="BL910" si="17723">D910/D932</f>
        <v>3.1037344398340248E-2</v>
      </c>
      <c r="BM910" s="131">
        <f t="shared" ref="BM910" si="17724">E910/E932</f>
        <v>1.1795979398571192E-2</v>
      </c>
      <c r="BN910" s="128">
        <f t="shared" ref="BN910" si="17725">F910/F932</f>
        <v>4.6227616692889786E-2</v>
      </c>
      <c r="BO910" s="129">
        <f t="shared" ref="BO910" si="17726">G910/G932</f>
        <v>1.5550412266743816E-2</v>
      </c>
      <c r="BP910" s="130">
        <f t="shared" ref="BP910" si="17727">H910/H932</f>
        <v>2.4157975017520716E-2</v>
      </c>
      <c r="BQ910" s="131">
        <f t="shared" ref="BQ910" si="17728">I910/I932</f>
        <v>1.3340289163809808E-2</v>
      </c>
      <c r="BR910" s="128">
        <f t="shared" ref="BR910" si="17729">J910/J932</f>
        <v>8.6147484493452799E-3</v>
      </c>
      <c r="BS910" s="129">
        <f t="shared" ref="BS910" si="17730">K910/K932</f>
        <v>2.5944907110826393E-2</v>
      </c>
      <c r="BT910" s="130">
        <f t="shared" ref="BT910" si="17731">L910/L932</f>
        <v>1.6544117647058824E-2</v>
      </c>
      <c r="BU910" s="128">
        <f t="shared" ref="BU910" si="17732">M910/M932</f>
        <v>2.5967515540405054E-2</v>
      </c>
      <c r="BV910" s="132">
        <f t="shared" ref="BV910" si="17733">N910/N932</f>
        <v>2.697536108751062E-2</v>
      </c>
      <c r="BW910" s="133">
        <f t="shared" ref="BW910" si="17734">O910/O932</f>
        <v>2.4431946006749156E-2</v>
      </c>
      <c r="BX910" s="128">
        <f t="shared" ref="BX910" si="17735">P910/P932</f>
        <v>2.3358020672255231E-2</v>
      </c>
      <c r="BY910" s="129">
        <f t="shared" ref="BY910" si="17736">Q910/Q932</f>
        <v>2.8416213957375678E-2</v>
      </c>
      <c r="BZ910" s="130">
        <f t="shared" ref="BZ910" si="17737">R910/R932</f>
        <v>2.3800783162016642E-2</v>
      </c>
      <c r="CA910" s="131">
        <f t="shared" ref="CA910" si="17738">S910/S932</f>
        <v>1.7424295650952014E-2</v>
      </c>
      <c r="CB910" s="128">
        <f t="shared" ref="CB910" si="17739">T910/T932</f>
        <v>2.5191675794085433E-2</v>
      </c>
      <c r="CC910" s="129">
        <f t="shared" ref="CC910" si="17740">U910/U932</f>
        <v>6.1174148988653185E-2</v>
      </c>
      <c r="CD910" s="130">
        <f t="shared" ref="CD910" si="17741">V910/V932</f>
        <v>1.3357519788918205E-2</v>
      </c>
      <c r="CE910" s="131">
        <f t="shared" ref="CE910" si="17742">W910/W932</f>
        <v>2.2016702325902408E-2</v>
      </c>
      <c r="CF910" s="128">
        <f t="shared" ref="CF910" si="17743">X910/X932</f>
        <v>3.0871476042448279E-2</v>
      </c>
      <c r="CG910" s="129">
        <f t="shared" ref="CG910" si="17744">Y910/Y932</f>
        <v>3.4831460674157301E-2</v>
      </c>
      <c r="CH910" s="130">
        <f t="shared" ref="CH910" si="17745">Z910/Z932</f>
        <v>1.9808970099667773E-2</v>
      </c>
      <c r="CI910" s="128">
        <f t="shared" ref="CI910" si="17746">AA910/AA932</f>
        <v>1.879493591747421E-2</v>
      </c>
      <c r="CJ910" s="134">
        <f t="shared" ref="CJ910" si="17747">AB910/AB932</f>
        <v>2.4323828353923837E-2</v>
      </c>
      <c r="CK910" s="135">
        <f t="shared" ref="CK910" si="17748">AC910/AC932</f>
        <v>1.9165968371694986E-2</v>
      </c>
    </row>
    <row r="911" spans="1:89" ht="14.25" thickTop="1" thickBot="1" x14ac:dyDescent="0.25">
      <c r="A911" s="136" t="s">
        <v>19</v>
      </c>
      <c r="B911" s="175">
        <v>331</v>
      </c>
      <c r="C911" s="176">
        <v>323</v>
      </c>
      <c r="D911" s="177">
        <v>250</v>
      </c>
      <c r="E911" s="178">
        <v>126</v>
      </c>
      <c r="F911" s="175">
        <v>671</v>
      </c>
      <c r="G911" s="179">
        <v>515</v>
      </c>
      <c r="H911" s="177">
        <v>829</v>
      </c>
      <c r="I911" s="178">
        <v>826</v>
      </c>
      <c r="J911" s="175">
        <v>52</v>
      </c>
      <c r="K911" s="179">
        <v>104</v>
      </c>
      <c r="L911" s="177">
        <v>280</v>
      </c>
      <c r="M911" s="175">
        <v>355</v>
      </c>
      <c r="N911" s="180">
        <v>966</v>
      </c>
      <c r="O911" s="181">
        <v>914</v>
      </c>
      <c r="P911" s="175">
        <v>532</v>
      </c>
      <c r="Q911" s="179">
        <v>428</v>
      </c>
      <c r="R911" s="177">
        <v>674</v>
      </c>
      <c r="S911" s="178">
        <v>440</v>
      </c>
      <c r="T911" s="175">
        <v>134</v>
      </c>
      <c r="U911" s="179">
        <v>131</v>
      </c>
      <c r="V911" s="177">
        <v>300</v>
      </c>
      <c r="W911" s="178">
        <v>519</v>
      </c>
      <c r="X911" s="175">
        <v>440</v>
      </c>
      <c r="Y911" s="179">
        <v>223</v>
      </c>
      <c r="Z911" s="177">
        <v>705</v>
      </c>
      <c r="AA911" s="175">
        <v>725</v>
      </c>
      <c r="AB911" s="158">
        <f t="shared" si="17693"/>
        <v>6164</v>
      </c>
      <c r="AC911" s="159">
        <f t="shared" si="17694"/>
        <v>5629</v>
      </c>
      <c r="AE911" s="229" t="s">
        <v>13</v>
      </c>
      <c r="AF911" s="20">
        <f t="shared" ref="AF911:BG911" si="17749">SUM(AF908:AF910)</f>
        <v>1050</v>
      </c>
      <c r="AG911" s="21">
        <f t="shared" si="17749"/>
        <v>1135</v>
      </c>
      <c r="AH911" s="20">
        <f t="shared" si="17749"/>
        <v>624</v>
      </c>
      <c r="AI911" s="21">
        <f t="shared" si="17749"/>
        <v>430</v>
      </c>
      <c r="AJ911" s="20">
        <f t="shared" si="17749"/>
        <v>1654</v>
      </c>
      <c r="AK911" s="21">
        <f t="shared" si="17749"/>
        <v>1432</v>
      </c>
      <c r="AL911" s="20">
        <f t="shared" si="17749"/>
        <v>2224</v>
      </c>
      <c r="AM911" s="21">
        <f t="shared" si="17749"/>
        <v>2295</v>
      </c>
      <c r="AN911" s="20">
        <f t="shared" si="17749"/>
        <v>168</v>
      </c>
      <c r="AO911" s="21">
        <f t="shared" si="17749"/>
        <v>300</v>
      </c>
      <c r="AP911" s="20">
        <f t="shared" si="17749"/>
        <v>649</v>
      </c>
      <c r="AQ911" s="21">
        <f t="shared" si="17749"/>
        <v>1168</v>
      </c>
      <c r="AR911" s="20">
        <f t="shared" si="17749"/>
        <v>2345</v>
      </c>
      <c r="AS911" s="21">
        <f t="shared" si="17749"/>
        <v>2188</v>
      </c>
      <c r="AT911" s="20">
        <f t="shared" si="17749"/>
        <v>1326</v>
      </c>
      <c r="AU911" s="21">
        <f t="shared" si="17749"/>
        <v>719</v>
      </c>
      <c r="AV911" s="20">
        <f t="shared" si="17749"/>
        <v>1762</v>
      </c>
      <c r="AW911" s="21">
        <f t="shared" si="17749"/>
        <v>1182</v>
      </c>
      <c r="AX911" s="20">
        <f t="shared" si="17749"/>
        <v>273</v>
      </c>
      <c r="AY911" s="21">
        <f t="shared" si="17749"/>
        <v>293</v>
      </c>
      <c r="AZ911" s="20">
        <f t="shared" si="17749"/>
        <v>755</v>
      </c>
      <c r="BA911" s="21">
        <f t="shared" si="17749"/>
        <v>1307</v>
      </c>
      <c r="BB911" s="20">
        <f t="shared" si="17749"/>
        <v>1183</v>
      </c>
      <c r="BC911" s="21">
        <f t="shared" si="17749"/>
        <v>481</v>
      </c>
      <c r="BD911" s="20">
        <f t="shared" si="17749"/>
        <v>2163</v>
      </c>
      <c r="BE911" s="21">
        <f t="shared" si="17749"/>
        <v>2073</v>
      </c>
      <c r="BF911" s="160">
        <f t="shared" si="17749"/>
        <v>16176</v>
      </c>
      <c r="BG911" s="161">
        <f t="shared" si="17749"/>
        <v>15003</v>
      </c>
      <c r="BI911" s="136" t="s">
        <v>19</v>
      </c>
      <c r="BJ911" s="128">
        <f>B911/B932</f>
        <v>2.4309635722679201E-2</v>
      </c>
      <c r="BK911" s="129">
        <f t="shared" ref="BK911" si="17750">C911/C932</f>
        <v>2.0311910451515532E-2</v>
      </c>
      <c r="BL911" s="130">
        <f t="shared" ref="BL911" si="17751">D911/D932</f>
        <v>4.1493775933609957E-2</v>
      </c>
      <c r="BM911" s="131">
        <f t="shared" ref="BM911" si="17752">E911/E932</f>
        <v>2.0933709918591129E-2</v>
      </c>
      <c r="BN911" s="128">
        <f t="shared" ref="BN911" si="17753">F911/F932</f>
        <v>5.0273469693564096E-2</v>
      </c>
      <c r="BO911" s="129">
        <f t="shared" ref="BO911" si="17754">G911/G932</f>
        <v>3.7248661941270071E-2</v>
      </c>
      <c r="BP911" s="130">
        <f t="shared" ref="BP911" si="17755">H911/H932</f>
        <v>3.417570185925712E-2</v>
      </c>
      <c r="BQ911" s="131">
        <f t="shared" ref="BQ911" si="17756">I911/I932</f>
        <v>3.0779549858399164E-2</v>
      </c>
      <c r="BR911" s="128">
        <f t="shared" ref="BR911" si="17757">J911/J932</f>
        <v>1.7918676774638181E-2</v>
      </c>
      <c r="BS911" s="129">
        <f t="shared" ref="BS911" si="17758">K911/K932</f>
        <v>3.3311979500320305E-2</v>
      </c>
      <c r="BT911" s="130">
        <f t="shared" ref="BT911" si="17759">L911/L932</f>
        <v>3.0276816608996539E-2</v>
      </c>
      <c r="BU911" s="128">
        <f t="shared" ref="BU911" si="17760">M911/M932</f>
        <v>3.5592540605574492E-2</v>
      </c>
      <c r="BV911" s="132">
        <f t="shared" ref="BV911" si="17761">N911/N932</f>
        <v>4.1036533559898045E-2</v>
      </c>
      <c r="BW911" s="133">
        <f t="shared" ref="BW911" si="17762">O911/O932</f>
        <v>4.112485939257593E-2</v>
      </c>
      <c r="BX911" s="128">
        <f t="shared" ref="BX911" si="17763">P911/P932</f>
        <v>4.329779441686335E-2</v>
      </c>
      <c r="BY911" s="129">
        <f t="shared" ref="BY911" si="17764">Q911/Q932</f>
        <v>4.4713748432929377E-2</v>
      </c>
      <c r="BZ911" s="130">
        <f t="shared" ref="BZ911" si="17765">R911/R932</f>
        <v>4.1238374938815464E-2</v>
      </c>
      <c r="CA911" s="131">
        <f t="shared" ref="CA911" si="17766">S911/S932</f>
        <v>3.0914072929108409E-2</v>
      </c>
      <c r="CB911" s="128">
        <f t="shared" ref="CB911" si="17767">T911/T932</f>
        <v>7.3384446878422785E-2</v>
      </c>
      <c r="CC911" s="129">
        <f t="shared" ref="CC911" si="17768">U911/U932</f>
        <v>6.4627528367044898E-2</v>
      </c>
      <c r="CD911" s="130">
        <f t="shared" ref="CD911" si="17769">V911/V932</f>
        <v>2.4736147757255935E-2</v>
      </c>
      <c r="CE911" s="131">
        <f t="shared" ref="CE911" si="17770">W911/W932</f>
        <v>3.5820277451860033E-2</v>
      </c>
      <c r="CF911" s="128">
        <f t="shared" ref="CF911" si="17771">X911/X932</f>
        <v>4.7164755064851537E-2</v>
      </c>
      <c r="CG911" s="129">
        <f t="shared" ref="CG911" si="17772">Y911/Y932</f>
        <v>5.01123595505618E-2</v>
      </c>
      <c r="CH911" s="130">
        <f t="shared" ref="CH911" si="17773">Z911/Z932</f>
        <v>2.9277408637873755E-2</v>
      </c>
      <c r="CI911" s="128">
        <f t="shared" ref="CI911" si="17774">AA911/AA932</f>
        <v>2.8329165364176304E-2</v>
      </c>
      <c r="CJ911" s="134">
        <f t="shared" ref="CJ911" si="17775">AB911/AB932</f>
        <v>3.64887023542435E-2</v>
      </c>
      <c r="CK911" s="135">
        <f t="shared" ref="CK911" si="17776">AC911/AC932</f>
        <v>3.345278634551041E-2</v>
      </c>
    </row>
    <row r="912" spans="1:89" ht="13.5" thickTop="1" x14ac:dyDescent="0.2">
      <c r="A912" s="145" t="s">
        <v>20</v>
      </c>
      <c r="B912" s="182">
        <v>427</v>
      </c>
      <c r="C912" s="183">
        <v>544</v>
      </c>
      <c r="D912" s="184">
        <v>248</v>
      </c>
      <c r="E912" s="185">
        <v>180</v>
      </c>
      <c r="F912" s="182">
        <v>708</v>
      </c>
      <c r="G912" s="186">
        <v>694</v>
      </c>
      <c r="H912" s="184">
        <v>972</v>
      </c>
      <c r="I912" s="185">
        <v>1037</v>
      </c>
      <c r="J912" s="182">
        <v>67</v>
      </c>
      <c r="K912" s="186">
        <v>129</v>
      </c>
      <c r="L912" s="184">
        <v>340</v>
      </c>
      <c r="M912" s="182">
        <v>511</v>
      </c>
      <c r="N912" s="187">
        <v>1076</v>
      </c>
      <c r="O912" s="188">
        <v>974</v>
      </c>
      <c r="P912" s="182">
        <v>596</v>
      </c>
      <c r="Q912" s="186">
        <v>371</v>
      </c>
      <c r="R912" s="184">
        <v>813</v>
      </c>
      <c r="S912" s="185">
        <v>579</v>
      </c>
      <c r="T912" s="182">
        <v>159</v>
      </c>
      <c r="U912" s="186">
        <v>154</v>
      </c>
      <c r="V912" s="184">
        <v>391</v>
      </c>
      <c r="W912" s="185">
        <v>577</v>
      </c>
      <c r="X912" s="182">
        <v>605</v>
      </c>
      <c r="Y912" s="186">
        <v>239</v>
      </c>
      <c r="Z912" s="184">
        <v>937</v>
      </c>
      <c r="AA912" s="182">
        <v>947</v>
      </c>
      <c r="AB912" s="158">
        <f t="shared" si="17693"/>
        <v>7339</v>
      </c>
      <c r="AC912" s="159">
        <f t="shared" si="17694"/>
        <v>6936</v>
      </c>
      <c r="BI912" s="145" t="s">
        <v>20</v>
      </c>
      <c r="BJ912" s="128">
        <f>B912/B932</f>
        <v>3.1360164512338425E-2</v>
      </c>
      <c r="BK912" s="129">
        <f t="shared" ref="BK912" si="17777">C912/C932</f>
        <v>3.4209533392026162E-2</v>
      </c>
      <c r="BL912" s="130">
        <f t="shared" ref="BL912" si="17778">D912/D932</f>
        <v>4.1161825726141077E-2</v>
      </c>
      <c r="BM912" s="131">
        <f t="shared" ref="BM912" si="17779">E912/E932</f>
        <v>2.9905299883701612E-2</v>
      </c>
      <c r="BN912" s="128">
        <f t="shared" ref="BN912" si="17780">F912/F932</f>
        <v>5.3045628231063159E-2</v>
      </c>
      <c r="BO912" s="129">
        <f t="shared" ref="BO912" si="17781">G912/G932</f>
        <v>5.0195284247070739E-2</v>
      </c>
      <c r="BP912" s="130">
        <f t="shared" ref="BP912" si="17782">H912/H932</f>
        <v>4.0070907366945623E-2</v>
      </c>
      <c r="BQ912" s="131">
        <f t="shared" ref="BQ912" si="17783">I912/I932</f>
        <v>3.8642122521985393E-2</v>
      </c>
      <c r="BR912" s="128">
        <f t="shared" ref="BR912" si="17784">J912/J932</f>
        <v>2.3087525844245348E-2</v>
      </c>
      <c r="BS912" s="129">
        <f t="shared" ref="BS912" si="17785">K912/K932</f>
        <v>4.1319666880204997E-2</v>
      </c>
      <c r="BT912" s="130">
        <f t="shared" ref="BT912" si="17786">L912/L932</f>
        <v>3.6764705882352942E-2</v>
      </c>
      <c r="BU912" s="128">
        <f t="shared" ref="BU912" si="17787">M912/M932</f>
        <v>5.1233206336474837E-2</v>
      </c>
      <c r="BV912" s="132">
        <f t="shared" ref="BV912" si="17788">N912/N932</f>
        <v>4.5709430756159727E-2</v>
      </c>
      <c r="BW912" s="133">
        <f t="shared" ref="BW912" si="17789">O912/O932</f>
        <v>4.3824521934758158E-2</v>
      </c>
      <c r="BX912" s="128">
        <f t="shared" ref="BX912" si="17790">P912/P932</f>
        <v>4.8506551639944655E-2</v>
      </c>
      <c r="BY912" s="129">
        <f t="shared" ref="BY912" si="17791">Q912/Q932</f>
        <v>3.8758880066861678E-2</v>
      </c>
      <c r="BZ912" s="130">
        <f t="shared" ref="BZ912" si="17792">R912/R932</f>
        <v>4.9743024963289278E-2</v>
      </c>
      <c r="CA912" s="131">
        <f t="shared" ref="CA912" si="17793">S912/S932</f>
        <v>4.0680109604440386E-2</v>
      </c>
      <c r="CB912" s="128">
        <f t="shared" ref="CB912" si="17794">T912/T932</f>
        <v>8.7075575027382252E-2</v>
      </c>
      <c r="CC912" s="129">
        <f t="shared" ref="CC912" si="17795">U912/U932</f>
        <v>7.5974346324617664E-2</v>
      </c>
      <c r="CD912" s="130">
        <f t="shared" ref="CD912" si="17796">V912/V932</f>
        <v>3.2239445910290238E-2</v>
      </c>
      <c r="CE912" s="131">
        <f t="shared" ref="CE912" si="17797">W912/W932</f>
        <v>3.9823314238387746E-2</v>
      </c>
      <c r="CF912" s="128">
        <f t="shared" ref="CF912" si="17798">X912/X932</f>
        <v>6.4851538214170862E-2</v>
      </c>
      <c r="CG912" s="129">
        <f t="shared" ref="CG912" si="17799">Y912/Y932</f>
        <v>5.3707865168539329E-2</v>
      </c>
      <c r="CH912" s="130">
        <f t="shared" ref="CH912" si="17800">Z912/Z932</f>
        <v>3.8911960132890368E-2</v>
      </c>
      <c r="CI912" s="128">
        <f t="shared" ref="CI912" si="17801">AA912/AA932</f>
        <v>3.7003751172241327E-2</v>
      </c>
      <c r="CJ912" s="134">
        <f t="shared" ref="CJ912" si="17802">AB912/AB932</f>
        <v>4.3444287244937221E-2</v>
      </c>
      <c r="CK912" s="135">
        <f t="shared" ref="CK912" si="17803">AC912/AC932</f>
        <v>4.1220203604984934E-2</v>
      </c>
    </row>
    <row r="913" spans="1:89" ht="13.5" thickBot="1" x14ac:dyDescent="0.25">
      <c r="A913" s="136" t="s">
        <v>21</v>
      </c>
      <c r="B913" s="175">
        <v>623</v>
      </c>
      <c r="C913" s="176">
        <v>591</v>
      </c>
      <c r="D913" s="177">
        <v>376</v>
      </c>
      <c r="E913" s="178">
        <v>250</v>
      </c>
      <c r="F913" s="175">
        <v>946</v>
      </c>
      <c r="G913" s="179">
        <v>738</v>
      </c>
      <c r="H913" s="177">
        <v>1252</v>
      </c>
      <c r="I913" s="178">
        <v>1258</v>
      </c>
      <c r="J913" s="175">
        <v>101</v>
      </c>
      <c r="K913" s="179">
        <v>171</v>
      </c>
      <c r="L913" s="177">
        <v>309</v>
      </c>
      <c r="M913" s="175">
        <v>657</v>
      </c>
      <c r="N913" s="180">
        <v>1269</v>
      </c>
      <c r="O913" s="181">
        <v>1214</v>
      </c>
      <c r="P913" s="175">
        <v>730</v>
      </c>
      <c r="Q913" s="179">
        <v>348</v>
      </c>
      <c r="R913" s="177">
        <v>949</v>
      </c>
      <c r="S913" s="178">
        <v>603</v>
      </c>
      <c r="T913" s="175">
        <v>114</v>
      </c>
      <c r="U913" s="179">
        <v>139</v>
      </c>
      <c r="V913" s="177">
        <v>364</v>
      </c>
      <c r="W913" s="178">
        <v>730</v>
      </c>
      <c r="X913" s="175">
        <v>578</v>
      </c>
      <c r="Y913" s="179">
        <v>242</v>
      </c>
      <c r="Z913" s="177">
        <v>1226</v>
      </c>
      <c r="AA913" s="175">
        <v>1126</v>
      </c>
      <c r="AB913" s="158">
        <f t="shared" si="17693"/>
        <v>8837</v>
      </c>
      <c r="AC913" s="159">
        <f t="shared" si="17694"/>
        <v>8067</v>
      </c>
      <c r="AE913" s="232" t="s">
        <v>85</v>
      </c>
      <c r="BI913" s="136" t="s">
        <v>21</v>
      </c>
      <c r="BJ913" s="128">
        <f>B913/B932</f>
        <v>4.5754994124559342E-2</v>
      </c>
      <c r="BK913" s="129">
        <f t="shared" ref="BK913" si="17804">C913/C932</f>
        <v>3.7165136460822541E-2</v>
      </c>
      <c r="BL913" s="130">
        <f t="shared" ref="BL913" si="17805">D913/D932</f>
        <v>6.2406639004149375E-2</v>
      </c>
      <c r="BM913" s="131">
        <f t="shared" ref="BM913" si="17806">E913/E932</f>
        <v>4.1535138727363349E-2</v>
      </c>
      <c r="BN913" s="128">
        <f t="shared" ref="BN913" si="17807">F913/F932</f>
        <v>7.0877350715516596E-2</v>
      </c>
      <c r="BO913" s="129">
        <f t="shared" ref="BO913" si="17808">G913/G932</f>
        <v>5.3377694199334587E-2</v>
      </c>
      <c r="BP913" s="130">
        <f t="shared" ref="BP913" si="17809">H913/H932</f>
        <v>5.1613967102279758E-2</v>
      </c>
      <c r="BQ913" s="131">
        <f t="shared" ref="BQ913" si="17810">I913/I932</f>
        <v>4.6877328961097031E-2</v>
      </c>
      <c r="BR913" s="128">
        <f t="shared" ref="BR913" si="17811">J913/J932</f>
        <v>3.4803583735354929E-2</v>
      </c>
      <c r="BS913" s="129">
        <f t="shared" ref="BS913" si="17812">K913/K932</f>
        <v>5.4772581678411272E-2</v>
      </c>
      <c r="BT913" s="130">
        <f t="shared" ref="BT913" si="17813">L913/L932</f>
        <v>3.3412629757785466E-2</v>
      </c>
      <c r="BU913" s="128">
        <f t="shared" ref="BU913" si="17814">M913/M932</f>
        <v>6.5871265289753358E-2</v>
      </c>
      <c r="BV913" s="132">
        <f t="shared" ref="BV913" si="17815">N913/N932</f>
        <v>5.3908241291418864E-2</v>
      </c>
      <c r="BW913" s="133">
        <f t="shared" ref="BW913" si="17816">O913/O932</f>
        <v>5.4623172103487064E-2</v>
      </c>
      <c r="BX913" s="128">
        <f t="shared" ref="BX913" si="17817">P913/P932</f>
        <v>5.9412387075771143E-2</v>
      </c>
      <c r="BY913" s="129">
        <f t="shared" ref="BY913" si="17818">Q913/Q932</f>
        <v>3.6356038445465942E-2</v>
      </c>
      <c r="BZ913" s="130">
        <f t="shared" ref="BZ913" si="17819">R913/R932</f>
        <v>5.8064121390112577E-2</v>
      </c>
      <c r="CA913" s="131">
        <f t="shared" ref="CA913" si="17820">S913/S932</f>
        <v>4.2366331764209932E-2</v>
      </c>
      <c r="CB913" s="128">
        <f t="shared" ref="CB913" si="17821">T913/T932</f>
        <v>6.2431544359255201E-2</v>
      </c>
      <c r="CC913" s="129">
        <f t="shared" ref="CC913" si="17822">U913/U932</f>
        <v>6.8574247656635418E-2</v>
      </c>
      <c r="CD913" s="130">
        <f t="shared" ref="CD913" si="17823">V913/V932</f>
        <v>3.0013192612137203E-2</v>
      </c>
      <c r="CE913" s="131">
        <f t="shared" ref="CE913" si="17824">W913/W932</f>
        <v>5.0383049209745324E-2</v>
      </c>
      <c r="CF913" s="128">
        <f t="shared" ref="CF913" si="17825">X913/X932</f>
        <v>6.1957337335191341E-2</v>
      </c>
      <c r="CG913" s="129">
        <f t="shared" ref="CG913" si="17826">Y913/Y932</f>
        <v>5.438202247191011E-2</v>
      </c>
      <c r="CH913" s="130">
        <f t="shared" ref="CH913" si="17827">Z913/Z932</f>
        <v>5.0913621262458471E-2</v>
      </c>
      <c r="CI913" s="128">
        <f t="shared" ref="CI913" si="17828">AA913/AA932</f>
        <v>4.399812441387934E-2</v>
      </c>
      <c r="CJ913" s="134">
        <f t="shared" ref="CJ913" si="17829">AB913/AB932</f>
        <v>5.2311918024732285E-2</v>
      </c>
      <c r="CK913" s="135">
        <f t="shared" ref="CK913" si="17830">AC913/AC932</f>
        <v>4.7941664140918896E-2</v>
      </c>
    </row>
    <row r="914" spans="1:89" ht="14.25" thickTop="1" thickBot="1" x14ac:dyDescent="0.25">
      <c r="A914" s="145" t="s">
        <v>22</v>
      </c>
      <c r="B914" s="182">
        <v>856</v>
      </c>
      <c r="C914" s="183">
        <v>904</v>
      </c>
      <c r="D914" s="184">
        <v>396</v>
      </c>
      <c r="E914" s="185">
        <v>295</v>
      </c>
      <c r="F914" s="182">
        <v>1228</v>
      </c>
      <c r="G914" s="186">
        <v>644</v>
      </c>
      <c r="H914" s="184">
        <v>1680</v>
      </c>
      <c r="I914" s="185">
        <v>1431</v>
      </c>
      <c r="J914" s="182">
        <v>130</v>
      </c>
      <c r="K914" s="186">
        <v>360</v>
      </c>
      <c r="L914" s="184">
        <v>342</v>
      </c>
      <c r="M914" s="182">
        <v>923</v>
      </c>
      <c r="N914" s="187">
        <v>1366</v>
      </c>
      <c r="O914" s="188">
        <v>1847</v>
      </c>
      <c r="P914" s="182">
        <v>930</v>
      </c>
      <c r="Q914" s="186">
        <v>381</v>
      </c>
      <c r="R914" s="184">
        <v>1202</v>
      </c>
      <c r="S914" s="185">
        <v>708</v>
      </c>
      <c r="T914" s="182">
        <v>94</v>
      </c>
      <c r="U914" s="186">
        <v>145</v>
      </c>
      <c r="V914" s="184">
        <v>384</v>
      </c>
      <c r="W914" s="185">
        <v>1266</v>
      </c>
      <c r="X914" s="182">
        <v>666</v>
      </c>
      <c r="Y914" s="186">
        <v>282</v>
      </c>
      <c r="Z914" s="184">
        <v>1463</v>
      </c>
      <c r="AA914" s="182">
        <v>1517</v>
      </c>
      <c r="AB914" s="158">
        <f t="shared" si="17693"/>
        <v>10737</v>
      </c>
      <c r="AC914" s="159">
        <f t="shared" si="17694"/>
        <v>10703</v>
      </c>
      <c r="AE914" s="299" t="s">
        <v>0</v>
      </c>
      <c r="AF914" s="301" t="s">
        <v>1</v>
      </c>
      <c r="AG914" s="302"/>
      <c r="AH914" s="301" t="s">
        <v>2</v>
      </c>
      <c r="AI914" s="302"/>
      <c r="AJ914" s="301" t="s">
        <v>3</v>
      </c>
      <c r="AK914" s="302"/>
      <c r="AL914" s="301" t="s">
        <v>4</v>
      </c>
      <c r="AM914" s="302"/>
      <c r="AN914" s="301" t="s">
        <v>5</v>
      </c>
      <c r="AO914" s="302"/>
      <c r="AP914" s="301" t="s">
        <v>6</v>
      </c>
      <c r="AQ914" s="302"/>
      <c r="AR914" s="301" t="s">
        <v>7</v>
      </c>
      <c r="AS914" s="302"/>
      <c r="AT914" s="301" t="s">
        <v>8</v>
      </c>
      <c r="AU914" s="302"/>
      <c r="AV914" s="301" t="s">
        <v>9</v>
      </c>
      <c r="AW914" s="302"/>
      <c r="AX914" s="301" t="s">
        <v>10</v>
      </c>
      <c r="AY914" s="302"/>
      <c r="AZ914" s="301" t="s">
        <v>11</v>
      </c>
      <c r="BA914" s="302"/>
      <c r="BB914" s="301" t="s">
        <v>12</v>
      </c>
      <c r="BC914" s="302"/>
      <c r="BD914" s="304" t="s">
        <v>40</v>
      </c>
      <c r="BE914" s="305"/>
      <c r="BF914" s="306" t="s">
        <v>41</v>
      </c>
      <c r="BG914" s="307"/>
      <c r="BI914" s="145" t="s">
        <v>22</v>
      </c>
      <c r="BJ914" s="128">
        <f>B914/B932</f>
        <v>6.2867215041128091E-2</v>
      </c>
      <c r="BK914" s="129">
        <f t="shared" ref="BK914" si="17831">C914/C932</f>
        <v>5.6848195195572881E-2</v>
      </c>
      <c r="BL914" s="130">
        <f t="shared" ref="BL914" si="17832">D914/D932</f>
        <v>6.5726141078838174E-2</v>
      </c>
      <c r="BM914" s="131">
        <f t="shared" ref="BM914" si="17833">E914/E932</f>
        <v>4.9011463698288751E-2</v>
      </c>
      <c r="BN914" s="128">
        <f t="shared" ref="BN914" si="17834">F914/F932</f>
        <v>9.2005694163482435E-2</v>
      </c>
      <c r="BO914" s="129">
        <f t="shared" ref="BO914" si="17835">G914/G932</f>
        <v>4.6578909301316362E-2</v>
      </c>
      <c r="BP914" s="130">
        <f t="shared" ref="BP914" si="17836">H914/H932</f>
        <v>6.9258358412004783E-2</v>
      </c>
      <c r="BQ914" s="131">
        <f t="shared" ref="BQ914" si="17837">I914/I932</f>
        <v>5.332389327768669E-2</v>
      </c>
      <c r="BR914" s="128">
        <f t="shared" ref="BR914" si="17838">J914/J932</f>
        <v>4.4796691936595454E-2</v>
      </c>
      <c r="BS914" s="129">
        <f t="shared" ref="BS914" si="17839">K914/K932</f>
        <v>0.11531069827033953</v>
      </c>
      <c r="BT914" s="130">
        <f t="shared" ref="BT914" si="17840">L914/L932</f>
        <v>3.6980968858131485E-2</v>
      </c>
      <c r="BU914" s="128">
        <f t="shared" ref="BU914" si="17841">M914/M932</f>
        <v>9.2540605574493687E-2</v>
      </c>
      <c r="BV914" s="132">
        <f t="shared" ref="BV914" si="17842">N914/N932</f>
        <v>5.802888700084962E-2</v>
      </c>
      <c r="BW914" s="133">
        <f t="shared" ref="BW914" si="17843">O914/O932</f>
        <v>8.3104611923509555E-2</v>
      </c>
      <c r="BX914" s="128">
        <f t="shared" ref="BX914" si="17844">P914/P932</f>
        <v>7.5689753397900225E-2</v>
      </c>
      <c r="BY914" s="129">
        <f t="shared" ref="BY914" si="17845">Q914/Q932</f>
        <v>3.9803593815294608E-2</v>
      </c>
      <c r="BZ914" s="130">
        <f t="shared" ref="BZ914" si="17846">R914/R932</f>
        <v>7.3543808125305921E-2</v>
      </c>
      <c r="CA914" s="131">
        <f t="shared" ref="CA914" si="17847">S914/S932</f>
        <v>4.9743553713201716E-2</v>
      </c>
      <c r="CB914" s="128">
        <f t="shared" ref="CB914" si="17848">T914/T932</f>
        <v>5.1478641840087623E-2</v>
      </c>
      <c r="CC914" s="129">
        <f t="shared" ref="CC914" si="17849">U914/U932</f>
        <v>7.1534287123828325E-2</v>
      </c>
      <c r="CD914" s="130">
        <f t="shared" ref="CD914" si="17850">V914/V932</f>
        <v>3.1662269129287601E-2</v>
      </c>
      <c r="CE914" s="131">
        <f t="shared" ref="CE914" si="17851">W914/W932</f>
        <v>8.7376630547311748E-2</v>
      </c>
      <c r="CF914" s="128">
        <f t="shared" ref="CF914" si="17852">X914/X932</f>
        <v>7.1390288348161648E-2</v>
      </c>
      <c r="CG914" s="129">
        <f t="shared" ref="CG914" si="17853">Y914/Y932</f>
        <v>6.3370786516853933E-2</v>
      </c>
      <c r="CH914" s="130">
        <f t="shared" ref="CH914" si="17854">Z914/Z932</f>
        <v>6.075581395348837E-2</v>
      </c>
      <c r="CI914" s="128">
        <f t="shared" ref="CI914" si="17855">AA914/AA932</f>
        <v>5.9276336355110974E-2</v>
      </c>
      <c r="CJ914" s="134">
        <f t="shared" ref="CJ914" si="17856">AB914/AB932</f>
        <v>6.3559246784151924E-2</v>
      </c>
      <c r="CK914" s="135">
        <f t="shared" ref="CK914" si="17857">AC914/AC932</f>
        <v>6.3607243250310516E-2</v>
      </c>
    </row>
    <row r="915" spans="1:89" ht="15" thickTop="1" thickBot="1" x14ac:dyDescent="0.3">
      <c r="A915" s="136" t="s">
        <v>23</v>
      </c>
      <c r="B915" s="175">
        <v>958</v>
      </c>
      <c r="C915" s="176">
        <v>978</v>
      </c>
      <c r="D915" s="177">
        <v>436</v>
      </c>
      <c r="E915" s="178">
        <v>333</v>
      </c>
      <c r="F915" s="175">
        <v>1055</v>
      </c>
      <c r="G915" s="179">
        <v>664</v>
      </c>
      <c r="H915" s="177">
        <v>1690</v>
      </c>
      <c r="I915" s="178">
        <v>1460</v>
      </c>
      <c r="J915" s="175">
        <v>116</v>
      </c>
      <c r="K915" s="179">
        <v>339</v>
      </c>
      <c r="L915" s="177">
        <v>295</v>
      </c>
      <c r="M915" s="175">
        <v>851</v>
      </c>
      <c r="N915" s="180">
        <v>1364</v>
      </c>
      <c r="O915" s="181">
        <v>1506</v>
      </c>
      <c r="P915" s="175">
        <v>978</v>
      </c>
      <c r="Q915" s="179">
        <v>395</v>
      </c>
      <c r="R915" s="177">
        <v>1332</v>
      </c>
      <c r="S915" s="178">
        <v>701</v>
      </c>
      <c r="T915" s="175">
        <v>84</v>
      </c>
      <c r="U915" s="179">
        <v>110</v>
      </c>
      <c r="V915" s="177">
        <v>474</v>
      </c>
      <c r="W915" s="178">
        <v>1220</v>
      </c>
      <c r="X915" s="175">
        <v>626</v>
      </c>
      <c r="Y915" s="179">
        <v>283</v>
      </c>
      <c r="Z915" s="177">
        <v>1631</v>
      </c>
      <c r="AA915" s="175">
        <v>1595</v>
      </c>
      <c r="AB915" s="158">
        <f t="shared" si="17693"/>
        <v>11039</v>
      </c>
      <c r="AC915" s="159">
        <f t="shared" si="17694"/>
        <v>10435</v>
      </c>
      <c r="AE915" s="300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7.0358401880141017E-2</v>
      </c>
      <c r="BK915" s="129">
        <f t="shared" ref="BK915" si="17858">C915/C932</f>
        <v>6.1501697899635263E-2</v>
      </c>
      <c r="BL915" s="130">
        <f t="shared" ref="BL915" si="17859">D915/D932</f>
        <v>7.2365145228215771E-2</v>
      </c>
      <c r="BM915" s="131">
        <f t="shared" ref="BM915" si="17860">E915/E932</f>
        <v>5.5324804784847983E-2</v>
      </c>
      <c r="BN915" s="128">
        <f t="shared" ref="BN915" si="17861">F915/F932</f>
        <v>7.9043979920581403E-2</v>
      </c>
      <c r="BO915" s="129">
        <f t="shared" ref="BO915" si="17862">G915/G932</f>
        <v>4.8025459279618113E-2</v>
      </c>
      <c r="BP915" s="130">
        <f t="shared" ref="BP915" si="17863">H915/H932</f>
        <v>6.9670610545409573E-2</v>
      </c>
      <c r="BQ915" s="131">
        <f t="shared" ref="BQ915" si="17864">I915/I932</f>
        <v>5.4404531226710386E-2</v>
      </c>
      <c r="BR915" s="128">
        <f t="shared" ref="BR915" si="17865">J915/J932</f>
        <v>3.9972432804962092E-2</v>
      </c>
      <c r="BS915" s="129">
        <f t="shared" ref="BS915" si="17866">K915/K932</f>
        <v>0.10858424087123639</v>
      </c>
      <c r="BT915" s="130">
        <f t="shared" ref="BT915" si="17867">L915/L932</f>
        <v>3.1898788927335643E-2</v>
      </c>
      <c r="BU915" s="128">
        <f t="shared" ref="BU915" si="17868">M915/M932</f>
        <v>8.5321836775616597E-2</v>
      </c>
      <c r="BV915" s="132">
        <f t="shared" ref="BV915" si="17869">N915/N932</f>
        <v>5.7943925233644861E-2</v>
      </c>
      <c r="BW915" s="133">
        <f t="shared" ref="BW915" si="17870">O915/O932</f>
        <v>6.776152980877391E-2</v>
      </c>
      <c r="BX915" s="128">
        <f t="shared" ref="BX915" si="17871">P915/P932</f>
        <v>7.9596321315211202E-2</v>
      </c>
      <c r="BY915" s="129">
        <f t="shared" ref="BY915" si="17872">Q915/Q932</f>
        <v>4.1266193063100712E-2</v>
      </c>
      <c r="BZ915" s="130">
        <f t="shared" ref="BZ915" si="17873">R915/R932</f>
        <v>8.1497797356828189E-2</v>
      </c>
      <c r="CA915" s="131">
        <f t="shared" ref="CA915" si="17874">S915/S932</f>
        <v>4.9251738916602263E-2</v>
      </c>
      <c r="CB915" s="128">
        <f t="shared" ref="CB915" si="17875">T915/T932</f>
        <v>4.6002190580503831E-2</v>
      </c>
      <c r="CC915" s="129">
        <f t="shared" ref="CC915" si="17876">U915/U932</f>
        <v>5.4267390231869758E-2</v>
      </c>
      <c r="CD915" s="130">
        <f t="shared" ref="CD915" si="17877">V915/V932</f>
        <v>3.9083113456464383E-2</v>
      </c>
      <c r="CE915" s="131">
        <f t="shared" ref="CE915" si="17878">W915/W932</f>
        <v>8.4201808268341505E-2</v>
      </c>
      <c r="CF915" s="128">
        <f t="shared" ref="CF915" si="17879">X915/X932</f>
        <v>6.7102583342266056E-2</v>
      </c>
      <c r="CG915" s="129">
        <f t="shared" ref="CG915" si="17880">Y915/Y932</f>
        <v>6.3595505617977527E-2</v>
      </c>
      <c r="CH915" s="130">
        <f t="shared" ref="CH915" si="17881">Z915/Z932</f>
        <v>6.7732558139534882E-2</v>
      </c>
      <c r="CI915" s="128">
        <f t="shared" ref="CI915" si="17882">AA915/AA932</f>
        <v>6.2324163801187868E-2</v>
      </c>
      <c r="CJ915" s="134">
        <f t="shared" ref="CJ915" si="17883">AB915/AB932</f>
        <v>6.5346980092228099E-2</v>
      </c>
      <c r="CK915" s="135">
        <f t="shared" ref="CK915" si="17884">AC915/AC932</f>
        <v>6.2014536421282844E-2</v>
      </c>
    </row>
    <row r="916" spans="1:89" ht="13.5" thickTop="1" x14ac:dyDescent="0.2">
      <c r="A916" s="145" t="s">
        <v>24</v>
      </c>
      <c r="B916" s="189">
        <v>962</v>
      </c>
      <c r="C916" s="183">
        <v>1060</v>
      </c>
      <c r="D916" s="184">
        <v>449</v>
      </c>
      <c r="E916" s="185">
        <v>296</v>
      </c>
      <c r="F916" s="182">
        <v>1080</v>
      </c>
      <c r="G916" s="186">
        <v>707</v>
      </c>
      <c r="H916" s="184">
        <v>1835</v>
      </c>
      <c r="I916" s="185">
        <v>1724</v>
      </c>
      <c r="J916" s="182">
        <v>100</v>
      </c>
      <c r="K916" s="186">
        <v>324</v>
      </c>
      <c r="L916" s="184">
        <v>321</v>
      </c>
      <c r="M916" s="182">
        <v>877</v>
      </c>
      <c r="N916" s="187">
        <v>1423</v>
      </c>
      <c r="O916" s="190">
        <v>1727</v>
      </c>
      <c r="P916" s="182">
        <v>1036</v>
      </c>
      <c r="Q916" s="186">
        <v>440</v>
      </c>
      <c r="R916" s="184">
        <v>1352</v>
      </c>
      <c r="S916" s="185">
        <v>728</v>
      </c>
      <c r="T916" s="182">
        <v>89</v>
      </c>
      <c r="U916" s="186">
        <v>89</v>
      </c>
      <c r="V916" s="184">
        <v>465</v>
      </c>
      <c r="W916" s="191">
        <v>1323</v>
      </c>
      <c r="X916" s="182">
        <v>668</v>
      </c>
      <c r="Y916" s="186">
        <v>197</v>
      </c>
      <c r="Z916" s="184">
        <v>1745</v>
      </c>
      <c r="AA916" s="182">
        <v>1906</v>
      </c>
      <c r="AB916" s="158">
        <f t="shared" si="17693"/>
        <v>11525</v>
      </c>
      <c r="AC916" s="159">
        <f t="shared" si="17694"/>
        <v>11398</v>
      </c>
      <c r="AE916" s="235" t="str">
        <f>$AE$17</f>
        <v>17:00 - 17:59</v>
      </c>
      <c r="AF916" s="125">
        <f t="shared" ref="AF916:AU918" si="17885">SUMIF($A$9:$A$32,$AE916,B$908:B$931)</f>
        <v>985</v>
      </c>
      <c r="AG916" s="172">
        <f t="shared" si="17885"/>
        <v>1289</v>
      </c>
      <c r="AH916" s="126">
        <f t="shared" si="17885"/>
        <v>427</v>
      </c>
      <c r="AI916" s="166">
        <f t="shared" si="17885"/>
        <v>416</v>
      </c>
      <c r="AJ916" s="125">
        <f t="shared" si="17885"/>
        <v>723</v>
      </c>
      <c r="AK916" s="127">
        <f t="shared" si="17885"/>
        <v>1027</v>
      </c>
      <c r="AL916" s="126">
        <f t="shared" si="17885"/>
        <v>1666</v>
      </c>
      <c r="AM916" s="166">
        <f t="shared" si="17885"/>
        <v>2007</v>
      </c>
      <c r="AN916" s="125">
        <f t="shared" si="17885"/>
        <v>302</v>
      </c>
      <c r="AO916" s="127">
        <f t="shared" si="17885"/>
        <v>141</v>
      </c>
      <c r="AP916" s="126">
        <f t="shared" si="17885"/>
        <v>787</v>
      </c>
      <c r="AQ916" s="125">
        <f t="shared" si="17885"/>
        <v>497</v>
      </c>
      <c r="AR916" s="165">
        <f t="shared" si="17885"/>
        <v>1613</v>
      </c>
      <c r="AS916" s="167">
        <f t="shared" si="17885"/>
        <v>1359</v>
      </c>
      <c r="AT916" s="125">
        <f t="shared" si="17885"/>
        <v>759</v>
      </c>
      <c r="AU916" s="127">
        <f t="shared" si="17885"/>
        <v>802</v>
      </c>
      <c r="AV916" s="126">
        <f t="shared" ref="AP916:BE918" si="17886">SUMIF($A$9:$A$32,$AE916,R$908:R$931)</f>
        <v>974</v>
      </c>
      <c r="AW916" s="166">
        <f t="shared" si="17886"/>
        <v>1189</v>
      </c>
      <c r="AX916" s="125">
        <f t="shared" si="17886"/>
        <v>169</v>
      </c>
      <c r="AY916" s="127">
        <f t="shared" si="17886"/>
        <v>153</v>
      </c>
      <c r="AZ916" s="126">
        <f t="shared" si="17886"/>
        <v>934</v>
      </c>
      <c r="BA916" s="166">
        <f t="shared" si="17886"/>
        <v>892</v>
      </c>
      <c r="BB916" s="125">
        <f t="shared" si="17886"/>
        <v>593</v>
      </c>
      <c r="BC916" s="127">
        <f t="shared" si="17886"/>
        <v>337</v>
      </c>
      <c r="BD916" s="170">
        <f t="shared" si="17886"/>
        <v>1776</v>
      </c>
      <c r="BE916" s="171">
        <f t="shared" si="17886"/>
        <v>1767</v>
      </c>
      <c r="BF916" s="156">
        <f>AF916+AH916+AJ916+AL916+AN916+AP916+AR916+AT916+AV916+AX916+AZ916+BB916+BD916</f>
        <v>11708</v>
      </c>
      <c r="BG916" s="157">
        <f>AG916+AI916+AK916+AM916+AO916+AQ916+AS916+AU916+AW916+AY916+BA916+BC916+BE916</f>
        <v>11876</v>
      </c>
      <c r="BI916" s="145" t="s">
        <v>24</v>
      </c>
      <c r="BJ916" s="128">
        <f>B916/B932</f>
        <v>7.0652173913043473E-2</v>
      </c>
      <c r="BK916" s="129">
        <f t="shared" ref="BK916" si="17887">C916/C932</f>
        <v>6.6658281977109796E-2</v>
      </c>
      <c r="BL916" s="130">
        <f t="shared" ref="BL916" si="17888">D916/D932</f>
        <v>7.4522821576763487E-2</v>
      </c>
      <c r="BM916" s="131">
        <f t="shared" ref="BM916" si="17889">E916/E932</f>
        <v>4.9177604253198205E-2</v>
      </c>
      <c r="BN916" s="128">
        <f t="shared" ref="BN916" si="17890">F916/F932</f>
        <v>8.0917060013486183E-2</v>
      </c>
      <c r="BO916" s="129">
        <f t="shared" ref="BO916" si="17891">G916/G932</f>
        <v>5.1135541732966874E-2</v>
      </c>
      <c r="BP916" s="130">
        <f t="shared" ref="BP916" si="17892">H916/H932</f>
        <v>7.5648266479779028E-2</v>
      </c>
      <c r="BQ916" s="131">
        <f t="shared" ref="BQ916" si="17893">I916/I932</f>
        <v>6.4242062900581307E-2</v>
      </c>
      <c r="BR916" s="128">
        <f t="shared" ref="BR916" si="17894">J916/J932</f>
        <v>3.445899379738112E-2</v>
      </c>
      <c r="BS916" s="129">
        <f t="shared" ref="BS916" si="17895">K916/K932</f>
        <v>0.10377962844330557</v>
      </c>
      <c r="BT916" s="130">
        <f t="shared" ref="BT916" si="17896">L916/L932</f>
        <v>3.4710207612456745E-2</v>
      </c>
      <c r="BU916" s="128">
        <f t="shared" ref="BU916" si="17897">M916/M932</f>
        <v>8.7928614397433325E-2</v>
      </c>
      <c r="BV916" s="132">
        <f t="shared" ref="BV916" si="17898">N916/N932</f>
        <v>6.0450297366185214E-2</v>
      </c>
      <c r="BW916" s="133">
        <f t="shared" ref="BW916" si="17899">O916/O932</f>
        <v>7.7705286839145113E-2</v>
      </c>
      <c r="BX916" s="128">
        <f t="shared" ref="BX916" si="17900">P916/P932</f>
        <v>8.4316757548628635E-2</v>
      </c>
      <c r="BY916" s="129">
        <f t="shared" ref="BY916" si="17901">Q916/Q932</f>
        <v>4.5967404931048894E-2</v>
      </c>
      <c r="BZ916" s="130">
        <f t="shared" ref="BZ916" si="17902">R916/R932</f>
        <v>8.272148800783162E-2</v>
      </c>
      <c r="CA916" s="131">
        <f t="shared" ref="CA916" si="17903">S916/S932</f>
        <v>5.1148738846343009E-2</v>
      </c>
      <c r="CB916" s="128">
        <f t="shared" ref="CB916" si="17904">T916/T932</f>
        <v>4.8740416210295727E-2</v>
      </c>
      <c r="CC916" s="129">
        <f t="shared" ref="CC916" si="17905">U916/U932</f>
        <v>4.3907252096694625E-2</v>
      </c>
      <c r="CD916" s="130">
        <f t="shared" ref="CD916" si="17906">V916/V932</f>
        <v>3.8341029023746705E-2</v>
      </c>
      <c r="CE916" s="131">
        <f t="shared" ref="CE916" si="17907">W916/W932</f>
        <v>9.1310649458209672E-2</v>
      </c>
      <c r="CF916" s="128">
        <f t="shared" ref="CF916" si="17908">X916/X932</f>
        <v>7.1604673598456431E-2</v>
      </c>
      <c r="CG916" s="129">
        <f t="shared" ref="CG916" si="17909">Y916/Y932</f>
        <v>4.4269662921348311E-2</v>
      </c>
      <c r="CH916" s="130">
        <f t="shared" ref="CH916" si="17910">Z916/Z932</f>
        <v>7.246677740863787E-2</v>
      </c>
      <c r="CI916" s="128">
        <f t="shared" ref="CI916" si="17911">AA916/AA932</f>
        <v>7.4476398874648325E-2</v>
      </c>
      <c r="CJ916" s="134">
        <f t="shared" ref="CJ916" si="17912">AB916/AB932</f>
        <v>6.8223928395953329E-2</v>
      </c>
      <c r="CK916" s="135">
        <f t="shared" ref="CK916" si="17913">AC916/AC932</f>
        <v>6.7737583721109898E-2</v>
      </c>
    </row>
    <row r="917" spans="1:89" x14ac:dyDescent="0.2">
      <c r="A917" s="136" t="s">
        <v>25</v>
      </c>
      <c r="B917" s="192">
        <v>1056</v>
      </c>
      <c r="C917" s="176">
        <v>1273</v>
      </c>
      <c r="D917" s="177">
        <v>422</v>
      </c>
      <c r="E917" s="178">
        <v>389</v>
      </c>
      <c r="F917" s="175">
        <v>957</v>
      </c>
      <c r="G917" s="179">
        <v>699</v>
      </c>
      <c r="H917" s="177">
        <v>1894</v>
      </c>
      <c r="I917" s="178">
        <v>1695</v>
      </c>
      <c r="J917" s="175">
        <v>117</v>
      </c>
      <c r="K917" s="176">
        <v>273</v>
      </c>
      <c r="L917" s="177">
        <v>397</v>
      </c>
      <c r="M917" s="175">
        <v>991</v>
      </c>
      <c r="N917" s="180">
        <v>1320</v>
      </c>
      <c r="O917" s="193">
        <v>1646</v>
      </c>
      <c r="P917" s="175">
        <v>1004</v>
      </c>
      <c r="Q917" s="176">
        <v>466</v>
      </c>
      <c r="R917" s="177">
        <v>1284</v>
      </c>
      <c r="S917" s="178">
        <v>883</v>
      </c>
      <c r="T917" s="184">
        <v>85</v>
      </c>
      <c r="U917" s="175">
        <v>116</v>
      </c>
      <c r="V917" s="177">
        <v>625</v>
      </c>
      <c r="W917" s="194">
        <v>1193</v>
      </c>
      <c r="X917" s="175">
        <v>666</v>
      </c>
      <c r="Y917" s="179">
        <v>274</v>
      </c>
      <c r="Z917" s="177">
        <v>1623</v>
      </c>
      <c r="AA917" s="175">
        <v>1964</v>
      </c>
      <c r="AB917" s="158">
        <f t="shared" si="17693"/>
        <v>11450</v>
      </c>
      <c r="AC917" s="159">
        <f t="shared" si="17694"/>
        <v>11862</v>
      </c>
      <c r="AE917" s="237" t="str">
        <f>$AE$18</f>
        <v>18:00 - 18:59</v>
      </c>
      <c r="AF917" s="125">
        <f t="shared" si="17885"/>
        <v>1034</v>
      </c>
      <c r="AG917" s="176">
        <f t="shared" si="17885"/>
        <v>1124</v>
      </c>
      <c r="AH917" s="177">
        <f t="shared" si="17885"/>
        <v>357</v>
      </c>
      <c r="AI917" s="178">
        <f t="shared" si="17885"/>
        <v>480</v>
      </c>
      <c r="AJ917" s="238">
        <f t="shared" si="17885"/>
        <v>594</v>
      </c>
      <c r="AK917" s="179">
        <f t="shared" si="17885"/>
        <v>962</v>
      </c>
      <c r="AL917" s="177">
        <f t="shared" si="17885"/>
        <v>1494</v>
      </c>
      <c r="AM917" s="178">
        <f t="shared" si="17885"/>
        <v>1856</v>
      </c>
      <c r="AN917" s="238">
        <f t="shared" si="17885"/>
        <v>329</v>
      </c>
      <c r="AO917" s="179">
        <f t="shared" si="17885"/>
        <v>131</v>
      </c>
      <c r="AP917" s="177">
        <f t="shared" si="17886"/>
        <v>881</v>
      </c>
      <c r="AQ917" s="238">
        <f t="shared" si="17886"/>
        <v>421</v>
      </c>
      <c r="AR917" s="180">
        <f t="shared" si="17886"/>
        <v>1682</v>
      </c>
      <c r="AS917" s="181">
        <f t="shared" si="17886"/>
        <v>1248</v>
      </c>
      <c r="AT917" s="238">
        <f t="shared" si="17886"/>
        <v>610</v>
      </c>
      <c r="AU917" s="179">
        <f t="shared" si="17886"/>
        <v>783</v>
      </c>
      <c r="AV917" s="177">
        <f t="shared" si="17886"/>
        <v>816</v>
      </c>
      <c r="AW917" s="178">
        <f t="shared" si="17886"/>
        <v>1162</v>
      </c>
      <c r="AX917" s="238">
        <f t="shared" si="17886"/>
        <v>115</v>
      </c>
      <c r="AY917" s="179">
        <f t="shared" si="17886"/>
        <v>128</v>
      </c>
      <c r="AZ917" s="177">
        <f t="shared" si="17886"/>
        <v>1050</v>
      </c>
      <c r="BA917" s="178">
        <f t="shared" si="17886"/>
        <v>756</v>
      </c>
      <c r="BB917" s="238">
        <f t="shared" si="17886"/>
        <v>514</v>
      </c>
      <c r="BC917" s="179">
        <f t="shared" si="17886"/>
        <v>340</v>
      </c>
      <c r="BD917" s="177">
        <f t="shared" si="17886"/>
        <v>1712</v>
      </c>
      <c r="BE917" s="238">
        <f t="shared" si="17886"/>
        <v>1528</v>
      </c>
      <c r="BF917" s="158">
        <f>SUM(AF917,AH917,AJ917,AL917,AN917,AP917,AR917,AT917,AV917,AX917,AZ917,BB917,BD917)</f>
        <v>11188</v>
      </c>
      <c r="BG917" s="159">
        <f>SUM(AG917,AI917,AK917,AM917,AO917,AQ917,AS917,AU917,AW917,AY917,BA917,BC917,BE917)</f>
        <v>10919</v>
      </c>
      <c r="BI917" s="136" t="s">
        <v>25</v>
      </c>
      <c r="BJ917" s="128">
        <f>B917/B932</f>
        <v>7.7555816686251472E-2</v>
      </c>
      <c r="BK917" s="129">
        <f t="shared" ref="BK917" si="17914">C917/C932</f>
        <v>8.0052823544208271E-2</v>
      </c>
      <c r="BL917" s="130">
        <f t="shared" ref="BL917" si="17915">D917/D932</f>
        <v>7.0041493775933605E-2</v>
      </c>
      <c r="BM917" s="131">
        <f t="shared" ref="BM917" si="17916">E917/E932</f>
        <v>6.4628675859777371E-2</v>
      </c>
      <c r="BN917" s="128">
        <f t="shared" ref="BN917" si="17917">F917/F932</f>
        <v>7.1701505956394698E-2</v>
      </c>
      <c r="BO917" s="129">
        <f t="shared" ref="BO917" si="17918">G917/G932</f>
        <v>5.0556921741646173E-2</v>
      </c>
      <c r="BP917" s="130">
        <f t="shared" ref="BP917" si="17919">H917/H932</f>
        <v>7.80805540668673E-2</v>
      </c>
      <c r="BQ917" s="131">
        <f t="shared" ref="BQ917" si="17920">I917/I932</f>
        <v>6.3161424951557604E-2</v>
      </c>
      <c r="BR917" s="128">
        <f t="shared" ref="BR917" si="17921">J917/J932</f>
        <v>4.0317022742935908E-2</v>
      </c>
      <c r="BS917" s="129">
        <f t="shared" ref="BS917" si="17922">K917/K932</f>
        <v>8.744394618834081E-2</v>
      </c>
      <c r="BT917" s="130">
        <f t="shared" ref="BT917" si="17923">L917/L932</f>
        <v>4.2928200692041521E-2</v>
      </c>
      <c r="BU917" s="128">
        <f t="shared" ref="BU917" si="17924">M917/M932</f>
        <v>9.9358331662322039E-2</v>
      </c>
      <c r="BV917" s="132">
        <f t="shared" ref="BV917" si="17925">N917/N932</f>
        <v>5.6074766355140186E-2</v>
      </c>
      <c r="BW917" s="133">
        <f t="shared" ref="BW917" si="17926">O917/O932</f>
        <v>7.4060742407199107E-2</v>
      </c>
      <c r="BX917" s="128">
        <f t="shared" ref="BX917" si="17927">P917/P932</f>
        <v>8.1712378937087979E-2</v>
      </c>
      <c r="BY917" s="129">
        <f t="shared" ref="BY917" si="17928">Q917/Q932</f>
        <v>4.8683660676974508E-2</v>
      </c>
      <c r="BZ917" s="130">
        <f t="shared" ref="BZ917" si="17929">R917/R932</f>
        <v>7.8560939794419971E-2</v>
      </c>
      <c r="CA917" s="131">
        <f t="shared" ref="CA917" si="17930">S917/S932</f>
        <v>6.2038923628188011E-2</v>
      </c>
      <c r="CB917" s="128">
        <f t="shared" ref="CB917" si="17931">T917/T932</f>
        <v>4.6549835706462213E-2</v>
      </c>
      <c r="CC917" s="129">
        <f t="shared" ref="CC917" si="17932">U917/U932</f>
        <v>5.7227429699062651E-2</v>
      </c>
      <c r="CD917" s="130">
        <f t="shared" ref="CD917" si="17933">V917/V932</f>
        <v>5.153364116094987E-2</v>
      </c>
      <c r="CE917" s="131">
        <f t="shared" ref="CE917" si="17934">W917/W932</f>
        <v>8.2338325626337222E-2</v>
      </c>
      <c r="CF917" s="128">
        <f t="shared" ref="CF917" si="17935">X917/X932</f>
        <v>7.1390288348161648E-2</v>
      </c>
      <c r="CG917" s="129">
        <f t="shared" ref="CG917" si="17936">Y917/Y932</f>
        <v>6.1573033707865168E-2</v>
      </c>
      <c r="CH917" s="130">
        <f t="shared" ref="CH917" si="17937">Z917/Z932</f>
        <v>6.7400332225913615E-2</v>
      </c>
      <c r="CI917" s="128">
        <f t="shared" ref="CI917" si="17938">AA917/AA932</f>
        <v>7.6742732103782435E-2</v>
      </c>
      <c r="CJ917" s="134">
        <f t="shared" ref="CJ917" si="17939">AB917/AB932</f>
        <v>6.7779954892292021E-2</v>
      </c>
      <c r="CK917" s="135">
        <f t="shared" ref="CK917" si="17940">AC917/AC932</f>
        <v>7.0495105992262302E-2</v>
      </c>
    </row>
    <row r="918" spans="1:89" ht="13.5" thickBot="1" x14ac:dyDescent="0.25">
      <c r="A918" s="145" t="s">
        <v>26</v>
      </c>
      <c r="B918" s="189">
        <v>981</v>
      </c>
      <c r="C918" s="183">
        <v>1142</v>
      </c>
      <c r="D918" s="184">
        <v>377</v>
      </c>
      <c r="E918" s="185">
        <v>387</v>
      </c>
      <c r="F918" s="182">
        <v>861</v>
      </c>
      <c r="G918" s="186">
        <v>680</v>
      </c>
      <c r="H918" s="184">
        <v>1741</v>
      </c>
      <c r="I918" s="185">
        <v>1621</v>
      </c>
      <c r="J918" s="182">
        <v>100</v>
      </c>
      <c r="K918" s="183">
        <v>275</v>
      </c>
      <c r="L918" s="184">
        <v>427</v>
      </c>
      <c r="M918" s="182">
        <v>754</v>
      </c>
      <c r="N918" s="187">
        <v>1419</v>
      </c>
      <c r="O918" s="190">
        <v>1366</v>
      </c>
      <c r="P918" s="182">
        <v>927</v>
      </c>
      <c r="Q918" s="183">
        <v>499</v>
      </c>
      <c r="R918" s="184">
        <v>1219</v>
      </c>
      <c r="S918" s="185">
        <v>840</v>
      </c>
      <c r="T918" s="182">
        <v>83</v>
      </c>
      <c r="U918" s="186">
        <v>117</v>
      </c>
      <c r="V918" s="184">
        <v>571</v>
      </c>
      <c r="W918" s="191">
        <v>1098</v>
      </c>
      <c r="X918" s="182">
        <v>659</v>
      </c>
      <c r="Y918" s="186">
        <v>236</v>
      </c>
      <c r="Z918" s="184">
        <v>1786</v>
      </c>
      <c r="AA918" s="182">
        <v>1899</v>
      </c>
      <c r="AB918" s="158">
        <f t="shared" si="17693"/>
        <v>11151</v>
      </c>
      <c r="AC918" s="159">
        <f t="shared" si="17694"/>
        <v>10914</v>
      </c>
      <c r="AE918" s="235">
        <f>$AE$19</f>
        <v>0</v>
      </c>
      <c r="AF918" s="125">
        <f t="shared" si="17885"/>
        <v>0</v>
      </c>
      <c r="AG918" s="183">
        <f t="shared" si="17885"/>
        <v>0</v>
      </c>
      <c r="AH918" s="184">
        <f t="shared" si="17885"/>
        <v>0</v>
      </c>
      <c r="AI918" s="185">
        <f t="shared" si="17885"/>
        <v>0</v>
      </c>
      <c r="AJ918" s="182">
        <f t="shared" si="17885"/>
        <v>0</v>
      </c>
      <c r="AK918" s="186">
        <f t="shared" si="17885"/>
        <v>0</v>
      </c>
      <c r="AL918" s="184">
        <f t="shared" si="17885"/>
        <v>0</v>
      </c>
      <c r="AM918" s="185">
        <f t="shared" si="17885"/>
        <v>0</v>
      </c>
      <c r="AN918" s="182">
        <f t="shared" si="17885"/>
        <v>0</v>
      </c>
      <c r="AO918" s="186">
        <f t="shared" si="17885"/>
        <v>0</v>
      </c>
      <c r="AP918" s="184">
        <f t="shared" si="17886"/>
        <v>0</v>
      </c>
      <c r="AQ918" s="182">
        <f t="shared" si="17886"/>
        <v>0</v>
      </c>
      <c r="AR918" s="187">
        <f t="shared" si="17886"/>
        <v>0</v>
      </c>
      <c r="AS918" s="188">
        <f t="shared" si="17886"/>
        <v>0</v>
      </c>
      <c r="AT918" s="182">
        <f t="shared" si="17886"/>
        <v>0</v>
      </c>
      <c r="AU918" s="186">
        <f t="shared" si="17886"/>
        <v>0</v>
      </c>
      <c r="AV918" s="184">
        <f t="shared" si="17886"/>
        <v>0</v>
      </c>
      <c r="AW918" s="185">
        <f t="shared" si="17886"/>
        <v>0</v>
      </c>
      <c r="AX918" s="182">
        <f t="shared" si="17886"/>
        <v>0</v>
      </c>
      <c r="AY918" s="186">
        <f t="shared" si="17886"/>
        <v>0</v>
      </c>
      <c r="AZ918" s="184">
        <f t="shared" si="17886"/>
        <v>0</v>
      </c>
      <c r="BA918" s="185">
        <f t="shared" si="17886"/>
        <v>0</v>
      </c>
      <c r="BB918" s="182">
        <f t="shared" si="17886"/>
        <v>0</v>
      </c>
      <c r="BC918" s="186">
        <f t="shared" si="17886"/>
        <v>0</v>
      </c>
      <c r="BD918" s="184">
        <f t="shared" si="17886"/>
        <v>0</v>
      </c>
      <c r="BE918" s="182">
        <f t="shared" si="17886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7.2047591069330202E-2</v>
      </c>
      <c r="BK918" s="129">
        <f t="shared" ref="BK918" si="17941">C918/C932</f>
        <v>7.1814866054584328E-2</v>
      </c>
      <c r="BL918" s="130">
        <f t="shared" ref="BL918" si="17942">D918/D932</f>
        <v>6.2572614107883812E-2</v>
      </c>
      <c r="BM918" s="131">
        <f t="shared" ref="BM918" si="17943">E918/E932</f>
        <v>6.4296394749958463E-2</v>
      </c>
      <c r="BN918" s="128">
        <f t="shared" ref="BN918" si="17944">F918/F932</f>
        <v>6.4508878399640368E-2</v>
      </c>
      <c r="BO918" s="129">
        <f t="shared" ref="BO918" si="17945">G918/G932</f>
        <v>4.9182699262259509E-2</v>
      </c>
      <c r="BP918" s="130">
        <f t="shared" ref="BP918" si="17946">H918/H932</f>
        <v>7.1773096425774008E-2</v>
      </c>
      <c r="BQ918" s="131">
        <f t="shared" ref="BQ918" si="17947">I918/I932</f>
        <v>6.0403935012669552E-2</v>
      </c>
      <c r="BR918" s="128">
        <f t="shared" ref="BR918" si="17948">J918/J932</f>
        <v>3.445899379738112E-2</v>
      </c>
      <c r="BS918" s="129">
        <f t="shared" ref="BS918" si="17949">K918/K932</f>
        <v>8.8084561178731577E-2</v>
      </c>
      <c r="BT918" s="130">
        <f t="shared" ref="BT918" si="17950">L918/L932</f>
        <v>4.6172145328719723E-2</v>
      </c>
      <c r="BU918" s="128">
        <f t="shared" ref="BU918" si="17951">M918/M932</f>
        <v>7.5596551032684978E-2</v>
      </c>
      <c r="BV918" s="132">
        <f t="shared" ref="BV918" si="17952">N918/N932</f>
        <v>6.0280373831775702E-2</v>
      </c>
      <c r="BW918" s="133">
        <f t="shared" ref="BW918" si="17953">O918/O932</f>
        <v>6.1462317210348706E-2</v>
      </c>
      <c r="BX918" s="128">
        <f t="shared" ref="BX918" si="17954">P918/P932</f>
        <v>7.5445592903068279E-2</v>
      </c>
      <c r="BY918" s="129">
        <f t="shared" ref="BY918" si="17955">Q918/Q932</f>
        <v>5.2131216046803174E-2</v>
      </c>
      <c r="BZ918" s="130">
        <f t="shared" ref="BZ918" si="17956">R918/R932</f>
        <v>7.4583945178658836E-2</v>
      </c>
      <c r="CA918" s="131">
        <f t="shared" ref="CA918" si="17957">S918/S932</f>
        <v>5.9017775591934239E-2</v>
      </c>
      <c r="CB918" s="128">
        <f t="shared" ref="CB918" si="17958">T918/T932</f>
        <v>4.5454545454545456E-2</v>
      </c>
      <c r="CC918" s="129">
        <f t="shared" ref="CC918" si="17959">U918/U932</f>
        <v>5.7720769610261471E-2</v>
      </c>
      <c r="CD918" s="130">
        <f t="shared" ref="CD918" si="17960">V918/V932</f>
        <v>4.7081134564643801E-2</v>
      </c>
      <c r="CE918" s="131">
        <f t="shared" ref="CE918" si="17961">W918/W932</f>
        <v>7.5781627441507349E-2</v>
      </c>
      <c r="CF918" s="128">
        <f t="shared" ref="CF918" si="17962">X918/X932</f>
        <v>7.0639939972129917E-2</v>
      </c>
      <c r="CG918" s="129">
        <f t="shared" ref="CG918" si="17963">Y918/Y932</f>
        <v>5.303370786516854E-2</v>
      </c>
      <c r="CH918" s="130">
        <f t="shared" ref="CH918" si="17964">Z918/Z932</f>
        <v>7.416943521594685E-2</v>
      </c>
      <c r="CI918" s="128">
        <f t="shared" ref="CI918" si="17965">AA918/AA932</f>
        <v>7.4202875898718351E-2</v>
      </c>
      <c r="CJ918" s="134">
        <f t="shared" ref="CJ918" si="17966">AB918/AB932</f>
        <v>6.6009980524362299E-2</v>
      </c>
      <c r="CK918" s="135">
        <f t="shared" ref="CK918" si="17967">AC918/AC932</f>
        <v>6.4861202731373357E-2</v>
      </c>
    </row>
    <row r="919" spans="1:89" ht="14.25" thickTop="1" thickBot="1" x14ac:dyDescent="0.25">
      <c r="A919" s="136" t="s">
        <v>27</v>
      </c>
      <c r="B919" s="192">
        <v>910</v>
      </c>
      <c r="C919" s="176">
        <v>1204</v>
      </c>
      <c r="D919" s="177">
        <v>431</v>
      </c>
      <c r="E919" s="178">
        <v>435</v>
      </c>
      <c r="F919" s="175">
        <v>843</v>
      </c>
      <c r="G919" s="179">
        <v>796</v>
      </c>
      <c r="H919" s="177">
        <v>1728</v>
      </c>
      <c r="I919" s="178">
        <v>1772</v>
      </c>
      <c r="J919" s="175">
        <v>148</v>
      </c>
      <c r="K919" s="176">
        <v>197</v>
      </c>
      <c r="L919" s="177">
        <v>450</v>
      </c>
      <c r="M919" s="175">
        <v>695</v>
      </c>
      <c r="N919" s="180">
        <v>1449</v>
      </c>
      <c r="O919" s="193">
        <v>1307</v>
      </c>
      <c r="P919" s="175">
        <v>831</v>
      </c>
      <c r="Q919" s="176">
        <v>535</v>
      </c>
      <c r="R919" s="177">
        <v>1122</v>
      </c>
      <c r="S919" s="178">
        <v>862</v>
      </c>
      <c r="T919" s="175">
        <v>97</v>
      </c>
      <c r="U919" s="179">
        <v>123</v>
      </c>
      <c r="V919" s="177">
        <v>797</v>
      </c>
      <c r="W919" s="194">
        <v>888</v>
      </c>
      <c r="X919" s="175">
        <v>593</v>
      </c>
      <c r="Y919" s="179">
        <v>229</v>
      </c>
      <c r="Z919" s="177">
        <v>1765</v>
      </c>
      <c r="AA919" s="175">
        <v>2067</v>
      </c>
      <c r="AB919" s="158">
        <f t="shared" si="17693"/>
        <v>11164</v>
      </c>
      <c r="AC919" s="159">
        <f t="shared" si="17694"/>
        <v>11110</v>
      </c>
      <c r="AE919" s="229" t="s">
        <v>13</v>
      </c>
      <c r="AF919" s="20">
        <f t="shared" ref="AF919:BG919" si="17968">SUM(AF916:AF918)</f>
        <v>2019</v>
      </c>
      <c r="AG919" s="21">
        <f t="shared" si="17968"/>
        <v>2413</v>
      </c>
      <c r="AH919" s="20">
        <f t="shared" si="17968"/>
        <v>784</v>
      </c>
      <c r="AI919" s="21">
        <f t="shared" si="17968"/>
        <v>896</v>
      </c>
      <c r="AJ919" s="20">
        <f t="shared" si="17968"/>
        <v>1317</v>
      </c>
      <c r="AK919" s="21">
        <f t="shared" si="17968"/>
        <v>1989</v>
      </c>
      <c r="AL919" s="20">
        <f t="shared" si="17968"/>
        <v>3160</v>
      </c>
      <c r="AM919" s="21">
        <f t="shared" si="17968"/>
        <v>3863</v>
      </c>
      <c r="AN919" s="20">
        <f t="shared" si="17968"/>
        <v>631</v>
      </c>
      <c r="AO919" s="21">
        <f t="shared" si="17968"/>
        <v>272</v>
      </c>
      <c r="AP919" s="20">
        <f t="shared" si="17968"/>
        <v>1668</v>
      </c>
      <c r="AQ919" s="21">
        <f t="shared" si="17968"/>
        <v>918</v>
      </c>
      <c r="AR919" s="20">
        <f t="shared" si="17968"/>
        <v>3295</v>
      </c>
      <c r="AS919" s="21">
        <f t="shared" si="17968"/>
        <v>2607</v>
      </c>
      <c r="AT919" s="20">
        <f t="shared" si="17968"/>
        <v>1369</v>
      </c>
      <c r="AU919" s="21">
        <f t="shared" si="17968"/>
        <v>1585</v>
      </c>
      <c r="AV919" s="20">
        <f t="shared" si="17968"/>
        <v>1790</v>
      </c>
      <c r="AW919" s="21">
        <f t="shared" si="17968"/>
        <v>2351</v>
      </c>
      <c r="AX919" s="20">
        <f t="shared" si="17968"/>
        <v>284</v>
      </c>
      <c r="AY919" s="21">
        <f t="shared" si="17968"/>
        <v>281</v>
      </c>
      <c r="AZ919" s="20">
        <f t="shared" si="17968"/>
        <v>1984</v>
      </c>
      <c r="BA919" s="21">
        <f t="shared" si="17968"/>
        <v>1648</v>
      </c>
      <c r="BB919" s="20">
        <f t="shared" si="17968"/>
        <v>1107</v>
      </c>
      <c r="BC919" s="21">
        <f t="shared" si="17968"/>
        <v>677</v>
      </c>
      <c r="BD919" s="20">
        <f t="shared" si="17968"/>
        <v>3488</v>
      </c>
      <c r="BE919" s="21">
        <f t="shared" si="17968"/>
        <v>3295</v>
      </c>
      <c r="BF919" s="160">
        <f t="shared" si="17968"/>
        <v>22896</v>
      </c>
      <c r="BG919" s="161">
        <f t="shared" si="17968"/>
        <v>22795</v>
      </c>
      <c r="BI919" s="136" t="s">
        <v>27</v>
      </c>
      <c r="BJ919" s="128">
        <f>B919/B932</f>
        <v>6.6833137485311403E-2</v>
      </c>
      <c r="BK919" s="129">
        <f t="shared" ref="BK919" si="17969">C919/C932</f>
        <v>7.5713746698528483E-2</v>
      </c>
      <c r="BL919" s="130">
        <f t="shared" ref="BL919" si="17970">D919/D932</f>
        <v>7.1535269709543575E-2</v>
      </c>
      <c r="BM919" s="131">
        <f t="shared" ref="BM919" si="17971">E919/E932</f>
        <v>7.2271141385612234E-2</v>
      </c>
      <c r="BN919" s="128">
        <f t="shared" ref="BN919" si="17972">F919/F932</f>
        <v>6.3160260732748927E-2</v>
      </c>
      <c r="BO919" s="129">
        <f t="shared" ref="BO919" si="17973">G919/G932</f>
        <v>5.7572689136409665E-2</v>
      </c>
      <c r="BP919" s="130">
        <f t="shared" ref="BP919" si="17974">H919/H932</f>
        <v>7.1237168652347777E-2</v>
      </c>
      <c r="BQ919" s="131">
        <f t="shared" ref="BQ919" si="17975">I919/I932</f>
        <v>6.6030705023103292E-2</v>
      </c>
      <c r="BR919" s="128">
        <f t="shared" ref="BR919" si="17976">J919/J932</f>
        <v>5.0999310820124051E-2</v>
      </c>
      <c r="BS919" s="129">
        <f t="shared" ref="BS919" si="17977">K919/K932</f>
        <v>6.3100576553491355E-2</v>
      </c>
      <c r="BT919" s="130">
        <f t="shared" ref="BT919" si="17978">L919/L932</f>
        <v>4.8659169550173013E-2</v>
      </c>
      <c r="BU919" s="128">
        <f t="shared" ref="BU919" si="17979">M919/M932</f>
        <v>6.9681171044716259E-2</v>
      </c>
      <c r="BV919" s="132">
        <f t="shared" ref="BV919" si="17980">N919/N932</f>
        <v>6.1554800339847067E-2</v>
      </c>
      <c r="BW919" s="133">
        <f t="shared" ref="BW919" si="17981">O919/O932</f>
        <v>5.8807649043869516E-2</v>
      </c>
      <c r="BX919" s="128">
        <f t="shared" ref="BX919" si="17982">P919/P932</f>
        <v>6.7632457068446325E-2</v>
      </c>
      <c r="BY919" s="129">
        <f t="shared" ref="BY919" si="17983">Q919/Q932</f>
        <v>5.5892185541161724E-2</v>
      </c>
      <c r="BZ919" s="130">
        <f t="shared" ref="BZ919" si="17984">R919/R932</f>
        <v>6.8649045521292223E-2</v>
      </c>
      <c r="CA919" s="131">
        <f t="shared" ref="CA919" si="17985">S919/S932</f>
        <v>6.0563479238389659E-2</v>
      </c>
      <c r="CB919" s="128">
        <f t="shared" ref="CB919" si="17986">T919/T932</f>
        <v>5.3121577217962762E-2</v>
      </c>
      <c r="CC919" s="129">
        <f t="shared" ref="CC919" si="17987">U919/U932</f>
        <v>6.0680809077454365E-2</v>
      </c>
      <c r="CD919" s="130">
        <f t="shared" ref="CD919" si="17988">V919/V932</f>
        <v>6.5715699208443265E-2</v>
      </c>
      <c r="CE919" s="131">
        <f t="shared" ref="CE919" si="17989">W919/W932</f>
        <v>6.1287873559251846E-2</v>
      </c>
      <c r="CF919" s="128">
        <f t="shared" ref="CF919" si="17990">X919/X932</f>
        <v>6.3565226712402181E-2</v>
      </c>
      <c r="CG919" s="129">
        <f t="shared" ref="CG919" si="17991">Y919/Y932</f>
        <v>5.146067415730337E-2</v>
      </c>
      <c r="CH919" s="130">
        <f t="shared" ref="CH919" si="17992">Z919/Z932</f>
        <v>7.3297342192691031E-2</v>
      </c>
      <c r="CI919" s="128">
        <f t="shared" ref="CI919" si="17993">AA919/AA932</f>
        <v>8.0767427321037824E-2</v>
      </c>
      <c r="CJ919" s="134">
        <f t="shared" ref="CJ919" si="17994">AB919/AB932</f>
        <v>6.6086935931663593E-2</v>
      </c>
      <c r="CK919" s="135">
        <f t="shared" ref="CK919" si="17995">AC919/AC932</f>
        <v>6.6026018173498069E-2</v>
      </c>
    </row>
    <row r="920" spans="1:89" ht="13.5" thickTop="1" x14ac:dyDescent="0.2">
      <c r="A920" s="145" t="s">
        <v>28</v>
      </c>
      <c r="B920" s="189">
        <v>956</v>
      </c>
      <c r="C920" s="183">
        <v>1223</v>
      </c>
      <c r="D920" s="184">
        <v>425</v>
      </c>
      <c r="E920" s="185">
        <v>408</v>
      </c>
      <c r="F920" s="182">
        <v>752</v>
      </c>
      <c r="G920" s="186">
        <v>919</v>
      </c>
      <c r="H920" s="184">
        <v>1647</v>
      </c>
      <c r="I920" s="185">
        <v>1830</v>
      </c>
      <c r="J920" s="182">
        <v>200</v>
      </c>
      <c r="K920" s="183">
        <v>164</v>
      </c>
      <c r="L920" s="184">
        <v>673</v>
      </c>
      <c r="M920" s="182">
        <v>655</v>
      </c>
      <c r="N920" s="187">
        <v>1460</v>
      </c>
      <c r="O920" s="190">
        <v>1352</v>
      </c>
      <c r="P920" s="182">
        <v>955</v>
      </c>
      <c r="Q920" s="183">
        <v>574</v>
      </c>
      <c r="R920" s="184">
        <v>1092</v>
      </c>
      <c r="S920" s="185">
        <v>1008</v>
      </c>
      <c r="T920" s="182">
        <v>140</v>
      </c>
      <c r="U920" s="186">
        <v>87</v>
      </c>
      <c r="V920" s="184">
        <v>862</v>
      </c>
      <c r="W920" s="191">
        <v>1013</v>
      </c>
      <c r="X920" s="182">
        <v>599</v>
      </c>
      <c r="Y920" s="186">
        <v>276</v>
      </c>
      <c r="Z920" s="184">
        <v>1831</v>
      </c>
      <c r="AA920" s="182">
        <v>1748</v>
      </c>
      <c r="AB920" s="158">
        <f t="shared" si="17693"/>
        <v>11592</v>
      </c>
      <c r="AC920" s="159">
        <f t="shared" si="17694"/>
        <v>11257</v>
      </c>
      <c r="BI920" s="145" t="s">
        <v>28</v>
      </c>
      <c r="BJ920" s="128">
        <f>B920/B932</f>
        <v>7.0211515863689775E-2</v>
      </c>
      <c r="BK920" s="129">
        <f t="shared" ref="BK920" si="17996">C920/C932</f>
        <v>7.6908564960382342E-2</v>
      </c>
      <c r="BL920" s="130">
        <f t="shared" ref="BL920" si="17997">D920/D932</f>
        <v>7.0539419087136929E-2</v>
      </c>
      <c r="BM920" s="131">
        <f t="shared" ref="BM920" si="17998">E920/E932</f>
        <v>6.7785346403056987E-2</v>
      </c>
      <c r="BN920" s="128">
        <f t="shared" ref="BN920" si="17999">F920/F932</f>
        <v>5.6342249194575561E-2</v>
      </c>
      <c r="BO920" s="129">
        <f t="shared" ref="BO920" si="18000">G920/G932</f>
        <v>6.6468971502965421E-2</v>
      </c>
      <c r="BP920" s="130">
        <f t="shared" ref="BP920" si="18001">H920/H932</f>
        <v>6.7897926371768974E-2</v>
      </c>
      <c r="BQ920" s="131">
        <f t="shared" ref="BQ920" si="18002">I920/I932</f>
        <v>6.8191980921150697E-2</v>
      </c>
      <c r="BR920" s="128">
        <f t="shared" ref="BR920" si="18003">J920/J932</f>
        <v>6.8917987594762239E-2</v>
      </c>
      <c r="BS920" s="129">
        <f t="shared" ref="BS920" si="18004">K920/K932</f>
        <v>5.253042921204356E-2</v>
      </c>
      <c r="BT920" s="130">
        <f t="shared" ref="BT920" si="18005">L920/L932</f>
        <v>7.2772491349480967E-2</v>
      </c>
      <c r="BU920" s="128">
        <f t="shared" ref="BU920" si="18006">M920/M932</f>
        <v>6.5670743934228989E-2</v>
      </c>
      <c r="BV920" s="132">
        <f t="shared" ref="BV920" si="18007">N920/N932</f>
        <v>6.2022090059473234E-2</v>
      </c>
      <c r="BW920" s="133">
        <f t="shared" ref="BW920" si="18008">O920/O932</f>
        <v>6.0832395950506185E-2</v>
      </c>
      <c r="BX920" s="128">
        <f t="shared" ref="BX920" si="18009">P920/P932</f>
        <v>7.7724424188166358E-2</v>
      </c>
      <c r="BY920" s="129">
        <f t="shared" ref="BY920" si="18010">Q920/Q932</f>
        <v>5.9966569160050144E-2</v>
      </c>
      <c r="BZ920" s="130">
        <f t="shared" ref="BZ920" si="18011">R920/R932</f>
        <v>6.6813509544787084E-2</v>
      </c>
      <c r="CA920" s="131">
        <f t="shared" ref="CA920" si="18012">S920/S932</f>
        <v>7.0821330710321082E-2</v>
      </c>
      <c r="CB920" s="128">
        <f t="shared" ref="CB920" si="18013">T920/T932</f>
        <v>7.6670317634173049E-2</v>
      </c>
      <c r="CC920" s="129">
        <f t="shared" ref="CC920" si="18014">U920/U932</f>
        <v>4.2920572274296992E-2</v>
      </c>
      <c r="CD920" s="130">
        <f t="shared" ref="CD920" si="18015">V920/V932</f>
        <v>7.1075197889182054E-2</v>
      </c>
      <c r="CE920" s="131">
        <f t="shared" ref="CE920" si="18016">W920/W932</f>
        <v>6.991510801297536E-2</v>
      </c>
      <c r="CF920" s="128">
        <f t="shared" ref="CF920" si="18017">X920/X932</f>
        <v>6.4208382463286529E-2</v>
      </c>
      <c r="CG920" s="129">
        <f t="shared" ref="CG920" si="18018">Y920/Y932</f>
        <v>6.2022471910112356E-2</v>
      </c>
      <c r="CH920" s="130">
        <f t="shared" ref="CH920" si="18019">Z920/Z932</f>
        <v>7.6038205980066442E-2</v>
      </c>
      <c r="CI920" s="128">
        <f t="shared" ref="CI920" si="18020">AA920/AA932</f>
        <v>6.8302594560800248E-2</v>
      </c>
      <c r="CJ920" s="134">
        <f t="shared" ref="CJ920" si="18021">AB920/AB932</f>
        <v>6.8620544725890756E-2</v>
      </c>
      <c r="CK920" s="135">
        <f t="shared" ref="CK920" si="18022">AC920/AC932</f>
        <v>6.6899629755091616E-2</v>
      </c>
    </row>
    <row r="921" spans="1:89" x14ac:dyDescent="0.2">
      <c r="A921" s="136" t="s">
        <v>29</v>
      </c>
      <c r="B921" s="192">
        <v>1034</v>
      </c>
      <c r="C921" s="176">
        <v>1312</v>
      </c>
      <c r="D921" s="177">
        <v>456</v>
      </c>
      <c r="E921" s="178">
        <v>474</v>
      </c>
      <c r="F921" s="175">
        <v>818</v>
      </c>
      <c r="G921" s="179">
        <v>1076</v>
      </c>
      <c r="H921" s="177">
        <v>1668</v>
      </c>
      <c r="I921" s="178">
        <v>2091</v>
      </c>
      <c r="J921" s="175">
        <v>201</v>
      </c>
      <c r="K921" s="176">
        <v>167</v>
      </c>
      <c r="L921" s="177">
        <v>733</v>
      </c>
      <c r="M921" s="175">
        <v>588</v>
      </c>
      <c r="N921" s="180">
        <v>1587</v>
      </c>
      <c r="O921" s="193">
        <v>1386</v>
      </c>
      <c r="P921" s="175">
        <v>822</v>
      </c>
      <c r="Q921" s="176">
        <v>608</v>
      </c>
      <c r="R921" s="177">
        <v>1043</v>
      </c>
      <c r="S921" s="178">
        <v>1132</v>
      </c>
      <c r="T921" s="175">
        <v>134</v>
      </c>
      <c r="U921" s="179">
        <v>82</v>
      </c>
      <c r="V921" s="177">
        <v>998</v>
      </c>
      <c r="W921" s="194">
        <v>839</v>
      </c>
      <c r="X921" s="175">
        <v>617</v>
      </c>
      <c r="Y921" s="179">
        <v>266</v>
      </c>
      <c r="Z921" s="177">
        <v>1828</v>
      </c>
      <c r="AA921" s="175">
        <v>1903</v>
      </c>
      <c r="AB921" s="158">
        <f t="shared" si="17693"/>
        <v>11939</v>
      </c>
      <c r="AC921" s="159">
        <f t="shared" si="17694"/>
        <v>11924</v>
      </c>
      <c r="BI921" s="136" t="s">
        <v>29</v>
      </c>
      <c r="BJ921" s="128">
        <f>B921/B932</f>
        <v>7.5940070505287893E-2</v>
      </c>
      <c r="BK921" s="129">
        <f t="shared" ref="BK921" si="18023">C921/C932</f>
        <v>8.2505345239592506E-2</v>
      </c>
      <c r="BL921" s="130">
        <f t="shared" ref="BL921" si="18024">D921/D932</f>
        <v>7.568464730290457E-2</v>
      </c>
      <c r="BM921" s="131">
        <f t="shared" ref="BM921" si="18025">E921/E932</f>
        <v>7.8750623027080913E-2</v>
      </c>
      <c r="BN921" s="128">
        <f t="shared" ref="BN921" si="18026">F921/F932</f>
        <v>6.128718063984416E-2</v>
      </c>
      <c r="BO921" s="129">
        <f t="shared" ref="BO921" si="18027">G921/G932</f>
        <v>7.7824388832634164E-2</v>
      </c>
      <c r="BP921" s="130">
        <f t="shared" ref="BP921" si="18028">H921/H932</f>
        <v>6.8763655851919028E-2</v>
      </c>
      <c r="BQ921" s="131">
        <f t="shared" ref="BQ921" si="18029">I921/I932</f>
        <v>7.7917722462363989E-2</v>
      </c>
      <c r="BR921" s="128">
        <f t="shared" ref="BR921" si="18030">J921/J932</f>
        <v>6.9262577532736042E-2</v>
      </c>
      <c r="BS921" s="129">
        <f t="shared" ref="BS921" si="18031">K921/K932</f>
        <v>5.3491351697629724E-2</v>
      </c>
      <c r="BT921" s="130">
        <f t="shared" ref="BT921" si="18032">L921/L932</f>
        <v>7.926038062283737E-2</v>
      </c>
      <c r="BU921" s="128">
        <f t="shared" ref="BU921" si="18033">M921/M932</f>
        <v>5.8953278524162822E-2</v>
      </c>
      <c r="BV921" s="132">
        <f t="shared" ref="BV921" si="18034">N921/N932</f>
        <v>6.7417162276975362E-2</v>
      </c>
      <c r="BW921" s="133">
        <f t="shared" ref="BW921" si="18035">O921/O932</f>
        <v>6.2362204724409447E-2</v>
      </c>
      <c r="BX921" s="128">
        <f t="shared" ref="BX921" si="18036">P921/P932</f>
        <v>6.6899975583950513E-2</v>
      </c>
      <c r="BY921" s="129">
        <f t="shared" ref="BY921" si="18037">Q921/Q932</f>
        <v>6.35185959047221E-2</v>
      </c>
      <c r="BZ921" s="130">
        <f t="shared" ref="BZ921" si="18038">R921/R932</f>
        <v>6.3815467449828689E-2</v>
      </c>
      <c r="CA921" s="131">
        <f t="shared" ref="CA921" si="18039">S921/S932</f>
        <v>7.9533478535797092E-2</v>
      </c>
      <c r="CB921" s="128">
        <f t="shared" ref="CB921" si="18040">T921/T932</f>
        <v>7.3384446878422785E-2</v>
      </c>
      <c r="CC921" s="129">
        <f t="shared" ref="CC921" si="18041">U921/U932</f>
        <v>4.0453872718302912E-2</v>
      </c>
      <c r="CD921" s="130">
        <f t="shared" ref="CD921" si="18042">V921/V932</f>
        <v>8.2288918205804751E-2</v>
      </c>
      <c r="CE921" s="131">
        <f t="shared" ref="CE921" si="18043">W921/W932</f>
        <v>5.790599765339223E-2</v>
      </c>
      <c r="CF921" s="128">
        <f t="shared" ref="CF921" si="18044">X921/X932</f>
        <v>6.6137849715939542E-2</v>
      </c>
      <c r="CG921" s="129">
        <f t="shared" ref="CG921" si="18045">Y921/Y932</f>
        <v>5.9775280898876404E-2</v>
      </c>
      <c r="CH921" s="130">
        <f t="shared" ref="CH921" si="18046">Z921/Z932</f>
        <v>7.5913621262458472E-2</v>
      </c>
      <c r="CI921" s="128">
        <f t="shared" ref="CI921" si="18047">AA921/AA932</f>
        <v>7.4359174742106904E-2</v>
      </c>
      <c r="CJ921" s="134">
        <f t="shared" ref="CJ921" si="18048">AB921/AB932</f>
        <v>7.0674662136163718E-2</v>
      </c>
      <c r="CK921" s="135">
        <f t="shared" ref="CK921" si="18049">AC921/AC932</f>
        <v>7.0863568019873174E-2</v>
      </c>
    </row>
    <row r="922" spans="1:89" x14ac:dyDescent="0.2">
      <c r="A922" s="145" t="s">
        <v>30</v>
      </c>
      <c r="B922" s="189">
        <v>985</v>
      </c>
      <c r="C922" s="183">
        <v>1289</v>
      </c>
      <c r="D922" s="184">
        <v>427</v>
      </c>
      <c r="E922" s="185">
        <v>416</v>
      </c>
      <c r="F922" s="182">
        <v>723</v>
      </c>
      <c r="G922" s="186">
        <v>1027</v>
      </c>
      <c r="H922" s="184">
        <v>1666</v>
      </c>
      <c r="I922" s="185">
        <v>2007</v>
      </c>
      <c r="J922" s="182">
        <v>302</v>
      </c>
      <c r="K922" s="183">
        <v>141</v>
      </c>
      <c r="L922" s="184">
        <v>787</v>
      </c>
      <c r="M922" s="182">
        <v>497</v>
      </c>
      <c r="N922" s="187">
        <v>1613</v>
      </c>
      <c r="O922" s="190">
        <v>1359</v>
      </c>
      <c r="P922" s="182">
        <v>759</v>
      </c>
      <c r="Q922" s="183">
        <v>802</v>
      </c>
      <c r="R922" s="184">
        <v>974</v>
      </c>
      <c r="S922" s="185">
        <v>1189</v>
      </c>
      <c r="T922" s="182">
        <v>169</v>
      </c>
      <c r="U922" s="186">
        <v>153</v>
      </c>
      <c r="V922" s="184">
        <v>934</v>
      </c>
      <c r="W922" s="191">
        <v>892</v>
      </c>
      <c r="X922" s="182">
        <v>593</v>
      </c>
      <c r="Y922" s="186">
        <v>337</v>
      </c>
      <c r="Z922" s="184">
        <v>1776</v>
      </c>
      <c r="AA922" s="182">
        <v>1767</v>
      </c>
      <c r="AB922" s="158">
        <f t="shared" si="17693"/>
        <v>11708</v>
      </c>
      <c r="AC922" s="159">
        <f t="shared" si="17694"/>
        <v>11876</v>
      </c>
      <c r="BI922" s="145" t="s">
        <v>30</v>
      </c>
      <c r="BJ922" s="128">
        <f>B922/B932</f>
        <v>7.2341363102232673E-2</v>
      </c>
      <c r="BK922" s="129">
        <f t="shared" ref="BK922" si="18050">C922/C932</f>
        <v>8.1058986291032573E-2</v>
      </c>
      <c r="BL922" s="130">
        <f t="shared" ref="BL922" si="18051">D922/D932</f>
        <v>7.0871369294605815E-2</v>
      </c>
      <c r="BM922" s="131">
        <f t="shared" ref="BM922" si="18052">E922/E932</f>
        <v>6.9114470842332618E-2</v>
      </c>
      <c r="BN922" s="128">
        <f t="shared" ref="BN922" si="18053">F922/F932</f>
        <v>5.4169476286806025E-2</v>
      </c>
      <c r="BO922" s="129">
        <f t="shared" ref="BO922" si="18054">G922/G932</f>
        <v>7.4280341385794882E-2</v>
      </c>
      <c r="BP922" s="130">
        <f t="shared" ref="BP922" si="18055">H922/H932</f>
        <v>6.8681205425238076E-2</v>
      </c>
      <c r="BQ922" s="131">
        <f t="shared" ref="BQ922" si="18056">I922/I932</f>
        <v>7.4787598747950518E-2</v>
      </c>
      <c r="BR922" s="128">
        <f t="shared" ref="BR922" si="18057">J922/J932</f>
        <v>0.10406616126809097</v>
      </c>
      <c r="BS922" s="129">
        <f t="shared" ref="BS922" si="18058">K922/K932</f>
        <v>4.5163356822549648E-2</v>
      </c>
      <c r="BT922" s="130">
        <f t="shared" ref="BT922" si="18059">L922/L932</f>
        <v>8.5099480968858138E-2</v>
      </c>
      <c r="BU922" s="128">
        <f t="shared" ref="BU922" si="18060">M922/M932</f>
        <v>4.9829556847804289E-2</v>
      </c>
      <c r="BV922" s="132">
        <f t="shared" ref="BV922" si="18061">N922/N932</f>
        <v>6.8521665250637215E-2</v>
      </c>
      <c r="BW922" s="133">
        <f t="shared" ref="BW922" si="18062">O922/O932</f>
        <v>6.1147356580427449E-2</v>
      </c>
      <c r="BX922" s="128">
        <f t="shared" ref="BX922" si="18063">P922/P932</f>
        <v>6.177260519247986E-2</v>
      </c>
      <c r="BY922" s="129">
        <f t="shared" ref="BY922" si="18064">Q922/Q932</f>
        <v>8.3786042624320933E-2</v>
      </c>
      <c r="BZ922" s="130">
        <f t="shared" ref="BZ922" si="18065">R922/R932</f>
        <v>5.9593734703866863E-2</v>
      </c>
      <c r="CA922" s="131">
        <f t="shared" ref="CA922" si="18066">S922/S932</f>
        <v>8.3538256165249777E-2</v>
      </c>
      <c r="CB922" s="128">
        <f t="shared" ref="CB922" si="18067">T922/T932</f>
        <v>9.2552026286966044E-2</v>
      </c>
      <c r="CC922" s="129">
        <f t="shared" ref="CC922" si="18068">U922/U932</f>
        <v>7.5481006413418844E-2</v>
      </c>
      <c r="CD922" s="130">
        <f t="shared" ref="CD922" si="18069">V922/V932</f>
        <v>7.7011873350923479E-2</v>
      </c>
      <c r="CE922" s="131">
        <f t="shared" ref="CE922" si="18070">W922/W932</f>
        <v>6.1563945061771E-2</v>
      </c>
      <c r="CF922" s="128">
        <f t="shared" ref="CF922" si="18071">X922/X932</f>
        <v>6.3565226712402181E-2</v>
      </c>
      <c r="CG922" s="129">
        <f t="shared" ref="CG922" si="18072">Y922/Y932</f>
        <v>7.5730337078651691E-2</v>
      </c>
      <c r="CH922" s="130">
        <f t="shared" ref="CH922" si="18073">Z922/Z932</f>
        <v>7.3754152823920269E-2</v>
      </c>
      <c r="CI922" s="128">
        <f t="shared" ref="CI922" si="18074">AA922/AA932</f>
        <v>6.9045014066895907E-2</v>
      </c>
      <c r="CJ922" s="134">
        <f t="shared" ref="CJ922" si="18075">AB922/AB932</f>
        <v>6.9307223744886903E-2</v>
      </c>
      <c r="CK922" s="135">
        <f t="shared" ref="CK922" si="18076">AC922/AC932</f>
        <v>7.05783070952712E-2</v>
      </c>
    </row>
    <row r="923" spans="1:89" x14ac:dyDescent="0.2">
      <c r="A923" s="136" t="s">
        <v>31</v>
      </c>
      <c r="B923" s="192">
        <v>1034</v>
      </c>
      <c r="C923" s="176">
        <v>1124</v>
      </c>
      <c r="D923" s="177">
        <v>357</v>
      </c>
      <c r="E923" s="178">
        <v>480</v>
      </c>
      <c r="F923" s="175">
        <v>594</v>
      </c>
      <c r="G923" s="179">
        <v>962</v>
      </c>
      <c r="H923" s="177">
        <v>1494</v>
      </c>
      <c r="I923" s="178">
        <v>1856</v>
      </c>
      <c r="J923" s="175">
        <v>329</v>
      </c>
      <c r="K923" s="176">
        <v>131</v>
      </c>
      <c r="L923" s="177">
        <v>881</v>
      </c>
      <c r="M923" s="175">
        <v>421</v>
      </c>
      <c r="N923" s="180">
        <v>1682</v>
      </c>
      <c r="O923" s="193">
        <v>1248</v>
      </c>
      <c r="P923" s="175">
        <v>610</v>
      </c>
      <c r="Q923" s="176">
        <v>783</v>
      </c>
      <c r="R923" s="177">
        <v>816</v>
      </c>
      <c r="S923" s="178">
        <v>1162</v>
      </c>
      <c r="T923" s="175">
        <v>115</v>
      </c>
      <c r="U923" s="179">
        <v>128</v>
      </c>
      <c r="V923" s="177">
        <v>1050</v>
      </c>
      <c r="W923" s="194">
        <v>756</v>
      </c>
      <c r="X923" s="175">
        <v>514</v>
      </c>
      <c r="Y923" s="179">
        <v>340</v>
      </c>
      <c r="Z923" s="177">
        <v>1712</v>
      </c>
      <c r="AA923" s="175">
        <v>1528</v>
      </c>
      <c r="AB923" s="158">
        <f t="shared" si="17693"/>
        <v>11188</v>
      </c>
      <c r="AC923" s="159">
        <f t="shared" si="17694"/>
        <v>10919</v>
      </c>
      <c r="BI923" s="136" t="s">
        <v>31</v>
      </c>
      <c r="BJ923" s="128">
        <f>B923/B932</f>
        <v>7.5940070505287893E-2</v>
      </c>
      <c r="BK923" s="129">
        <f t="shared" ref="BK923" si="18077">C923/C932</f>
        <v>7.0682932964406989E-2</v>
      </c>
      <c r="BL923" s="130">
        <f t="shared" ref="BL923" si="18078">D923/D932</f>
        <v>5.925311203319502E-2</v>
      </c>
      <c r="BM923" s="131">
        <f t="shared" ref="BM923" si="18079">E923/E932</f>
        <v>7.9747466356537636E-2</v>
      </c>
      <c r="BN923" s="128">
        <f t="shared" ref="BN923" si="18080">F923/F932</f>
        <v>4.4504383007417395E-2</v>
      </c>
      <c r="BO923" s="129">
        <f t="shared" ref="BO923" si="18081">G923/G932</f>
        <v>6.9579053956314196E-2</v>
      </c>
      <c r="BP923" s="130">
        <f t="shared" ref="BP923" si="18082">H923/H932</f>
        <v>6.1590468730675682E-2</v>
      </c>
      <c r="BQ923" s="131">
        <f t="shared" ref="BQ923" si="18083">I923/I932</f>
        <v>6.9160828737516764E-2</v>
      </c>
      <c r="BR923" s="128">
        <f t="shared" ref="BR923" si="18084">J923/J932</f>
        <v>0.11337008959338388</v>
      </c>
      <c r="BS923" s="129">
        <f t="shared" ref="BS923" si="18085">K923/K932</f>
        <v>4.1960281870595771E-2</v>
      </c>
      <c r="BT923" s="130">
        <f t="shared" ref="BT923" si="18086">L923/L932</f>
        <v>9.5263840830449822E-2</v>
      </c>
      <c r="BU923" s="128">
        <f t="shared" ref="BU923" si="18087">M923/M932</f>
        <v>4.2209745337878482E-2</v>
      </c>
      <c r="BV923" s="132">
        <f t="shared" ref="BV923" si="18088">N923/N932</f>
        <v>7.1452846219201366E-2</v>
      </c>
      <c r="BW923" s="133">
        <f t="shared" ref="BW923" si="18089">O923/O932</f>
        <v>5.6152980877390325E-2</v>
      </c>
      <c r="BX923" s="128">
        <f t="shared" ref="BX923" si="18090">P923/P932</f>
        <v>4.9645967282493694E-2</v>
      </c>
      <c r="BY923" s="129">
        <f t="shared" ref="BY923" si="18091">Q923/Q932</f>
        <v>8.1801086502298365E-2</v>
      </c>
      <c r="BZ923" s="130">
        <f t="shared" ref="BZ923" si="18092">R923/R932</f>
        <v>4.9926578560939794E-2</v>
      </c>
      <c r="CA923" s="131">
        <f t="shared" ref="CA923" si="18093">S923/S932</f>
        <v>8.1641256235509024E-2</v>
      </c>
      <c r="CB923" s="128">
        <f t="shared" ref="CB923" si="18094">T923/T932</f>
        <v>6.2979189485213583E-2</v>
      </c>
      <c r="CC923" s="129">
        <f t="shared" ref="CC923" si="18095">U923/U932</f>
        <v>6.3147508633448451E-2</v>
      </c>
      <c r="CD923" s="130">
        <f t="shared" ref="CD923" si="18096">V923/V932</f>
        <v>8.6576517150395785E-2</v>
      </c>
      <c r="CE923" s="131">
        <f t="shared" ref="CE923" si="18097">W923/W932</f>
        <v>5.2177513976119812E-2</v>
      </c>
      <c r="CF923" s="128">
        <f t="shared" ref="CF923" si="18098">X923/X932</f>
        <v>5.5097009325758388E-2</v>
      </c>
      <c r="CG923" s="129">
        <f t="shared" ref="CG923" si="18099">Y923/Y932</f>
        <v>7.6404494382022473E-2</v>
      </c>
      <c r="CH923" s="130">
        <f t="shared" ref="CH923" si="18100">Z923/Z932</f>
        <v>7.1096345514950171E-2</v>
      </c>
      <c r="CI923" s="128">
        <f t="shared" ref="CI923" si="18101">AA923/AA932</f>
        <v>5.9706158174429508E-2</v>
      </c>
      <c r="CJ923" s="134">
        <f t="shared" ref="CJ923" si="18102">AB923/AB932</f>
        <v>6.622900745283522E-2</v>
      </c>
      <c r="CK923" s="135">
        <f t="shared" ref="CK923" si="18103">AC923/AC932</f>
        <v>6.4890917411019391E-2</v>
      </c>
    </row>
    <row r="924" spans="1:89" x14ac:dyDescent="0.2">
      <c r="A924" s="145" t="s">
        <v>32</v>
      </c>
      <c r="B924" s="189">
        <v>1010</v>
      </c>
      <c r="C924" s="183">
        <v>980</v>
      </c>
      <c r="D924" s="184">
        <v>365</v>
      </c>
      <c r="E924" s="185">
        <v>468</v>
      </c>
      <c r="F924" s="182">
        <v>564</v>
      </c>
      <c r="G924" s="186">
        <v>1057</v>
      </c>
      <c r="H924" s="184">
        <v>1401</v>
      </c>
      <c r="I924" s="185">
        <v>1982</v>
      </c>
      <c r="J924" s="182">
        <v>304</v>
      </c>
      <c r="K924" s="183">
        <v>85</v>
      </c>
      <c r="L924" s="184">
        <v>896</v>
      </c>
      <c r="M924" s="182">
        <v>354</v>
      </c>
      <c r="N924" s="187">
        <v>1508</v>
      </c>
      <c r="O924" s="190">
        <v>1279</v>
      </c>
      <c r="P924" s="182">
        <v>472</v>
      </c>
      <c r="Q924" s="183">
        <v>843</v>
      </c>
      <c r="R924" s="184">
        <v>770</v>
      </c>
      <c r="S924" s="185">
        <v>1118</v>
      </c>
      <c r="T924" s="182">
        <v>117</v>
      </c>
      <c r="U924" s="186">
        <v>87</v>
      </c>
      <c r="V924" s="184">
        <v>1170</v>
      </c>
      <c r="W924" s="191">
        <v>715</v>
      </c>
      <c r="X924" s="182">
        <v>497</v>
      </c>
      <c r="Y924" s="186">
        <v>320</v>
      </c>
      <c r="Z924" s="184">
        <v>1420</v>
      </c>
      <c r="AA924" s="182">
        <v>1520</v>
      </c>
      <c r="AB924" s="158">
        <f t="shared" si="17693"/>
        <v>10494</v>
      </c>
      <c r="AC924" s="159">
        <f t="shared" si="17694"/>
        <v>10808</v>
      </c>
      <c r="BI924" s="145" t="s">
        <v>32</v>
      </c>
      <c r="BJ924" s="128">
        <f>B924/B932</f>
        <v>7.4177438307873086E-2</v>
      </c>
      <c r="BK924" s="129">
        <f t="shared" ref="BK924" si="18104">C924/C932</f>
        <v>6.1627468242988301E-2</v>
      </c>
      <c r="BL924" s="130">
        <f t="shared" ref="BL924" si="18105">D924/D932</f>
        <v>6.0580912863070539E-2</v>
      </c>
      <c r="BM924" s="131">
        <f t="shared" ref="BM924" si="18106">E924/E932</f>
        <v>7.775377969762419E-2</v>
      </c>
      <c r="BN924" s="128">
        <f t="shared" ref="BN924" si="18107">F924/F932</f>
        <v>4.2256686895931671E-2</v>
      </c>
      <c r="BO924" s="129">
        <f t="shared" ref="BO924" si="18108">G924/G932</f>
        <v>7.6450166353247501E-2</v>
      </c>
      <c r="BP924" s="130">
        <f t="shared" ref="BP924" si="18109">H924/H932</f>
        <v>5.7756523890011131E-2</v>
      </c>
      <c r="BQ924" s="131">
        <f t="shared" ref="BQ924" si="18110">I924/I932</f>
        <v>7.3856014309136978E-2</v>
      </c>
      <c r="BR924" s="128">
        <f t="shared" ref="BR924" si="18111">J924/J932</f>
        <v>0.10475534114403859</v>
      </c>
      <c r="BS924" s="129">
        <f t="shared" ref="BS924" si="18112">K924/K932</f>
        <v>2.7226137091607944E-2</v>
      </c>
      <c r="BT924" s="130">
        <f t="shared" ref="BT924" si="18113">L924/L932</f>
        <v>9.6885813148788927E-2</v>
      </c>
      <c r="BU924" s="128">
        <f t="shared" ref="BU924" si="18114">M924/M932</f>
        <v>3.5492279927812315E-2</v>
      </c>
      <c r="BV924" s="132">
        <f t="shared" ref="BV924" si="18115">N924/N932</f>
        <v>6.406117247238742E-2</v>
      </c>
      <c r="BW924" s="133">
        <f t="shared" ref="BW924" si="18116">O924/O932</f>
        <v>5.7547806524184474E-2</v>
      </c>
      <c r="BX924" s="128">
        <f t="shared" ref="BX924" si="18117">P924/P932</f>
        <v>3.8414584520224629E-2</v>
      </c>
      <c r="BY924" s="129">
        <f t="shared" ref="BY924" si="18118">Q924/Q932</f>
        <v>8.8069368992895941E-2</v>
      </c>
      <c r="BZ924" s="130">
        <f t="shared" ref="BZ924" si="18119">R924/R932</f>
        <v>4.7112090063631915E-2</v>
      </c>
      <c r="CA924" s="131">
        <f t="shared" ref="CA924" si="18120">S924/S932</f>
        <v>7.8549848942598186E-2</v>
      </c>
      <c r="CB924" s="128">
        <f t="shared" ref="CB924" si="18121">T924/T932</f>
        <v>6.4074479737130333E-2</v>
      </c>
      <c r="CC924" s="129">
        <f t="shared" ref="CC924" si="18122">U924/U932</f>
        <v>4.2920572274296992E-2</v>
      </c>
      <c r="CD924" s="130">
        <f t="shared" ref="CD924" si="18123">V924/V932</f>
        <v>9.6470976253298146E-2</v>
      </c>
      <c r="CE924" s="131">
        <f t="shared" ref="CE924" si="18124">W924/W932</f>
        <v>4.9347781075298504E-2</v>
      </c>
      <c r="CF924" s="128">
        <f t="shared" ref="CF924" si="18125">X924/X932</f>
        <v>5.3274734698252758E-2</v>
      </c>
      <c r="CG924" s="129">
        <f t="shared" ref="CG924" si="18126">Y924/Y932</f>
        <v>7.1910112359550568E-2</v>
      </c>
      <c r="CH924" s="130">
        <f t="shared" ref="CH924" si="18127">Z924/Z932</f>
        <v>5.8970099667774084E-2</v>
      </c>
      <c r="CI924" s="128">
        <f t="shared" ref="CI924" si="18128">AA924/AA932</f>
        <v>5.9393560487652389E-2</v>
      </c>
      <c r="CJ924" s="134">
        <f t="shared" ref="CJ924" si="18129">AB924/AB932</f>
        <v>6.2120772632289302E-2</v>
      </c>
      <c r="CK924" s="135">
        <f t="shared" ref="CK924" si="18130">AC924/AC932</f>
        <v>6.4231251522877328E-2</v>
      </c>
    </row>
    <row r="925" spans="1:89" x14ac:dyDescent="0.2">
      <c r="A925" s="136" t="s">
        <v>33</v>
      </c>
      <c r="B925" s="192">
        <v>858</v>
      </c>
      <c r="C925" s="176">
        <v>874</v>
      </c>
      <c r="D925" s="177">
        <v>254</v>
      </c>
      <c r="E925" s="178">
        <v>398</v>
      </c>
      <c r="F925" s="175">
        <v>494</v>
      </c>
      <c r="G925" s="179">
        <v>956</v>
      </c>
      <c r="H925" s="177">
        <v>1313</v>
      </c>
      <c r="I925" s="178">
        <v>1614</v>
      </c>
      <c r="J925" s="175">
        <v>289</v>
      </c>
      <c r="K925" s="176">
        <v>67</v>
      </c>
      <c r="L925" s="177">
        <v>736</v>
      </c>
      <c r="M925" s="175">
        <v>296</v>
      </c>
      <c r="N925" s="180">
        <v>1389</v>
      </c>
      <c r="O925" s="193">
        <v>1230</v>
      </c>
      <c r="P925" s="175">
        <v>398</v>
      </c>
      <c r="Q925" s="176">
        <v>918</v>
      </c>
      <c r="R925" s="177">
        <v>677</v>
      </c>
      <c r="S925" s="178">
        <v>950</v>
      </c>
      <c r="T925" s="175">
        <v>65</v>
      </c>
      <c r="U925" s="179">
        <v>122</v>
      </c>
      <c r="V925" s="177">
        <v>1222</v>
      </c>
      <c r="W925" s="194">
        <v>638</v>
      </c>
      <c r="X925" s="175">
        <v>388</v>
      </c>
      <c r="Y925" s="179">
        <v>313</v>
      </c>
      <c r="Z925" s="177">
        <v>1282</v>
      </c>
      <c r="AA925" s="175">
        <v>1575</v>
      </c>
      <c r="AB925" s="158">
        <f t="shared" si="17693"/>
        <v>9365</v>
      </c>
      <c r="AC925" s="159">
        <f t="shared" si="17694"/>
        <v>9951</v>
      </c>
      <c r="BI925" s="136" t="s">
        <v>33</v>
      </c>
      <c r="BJ925" s="128">
        <f>B925/B932</f>
        <v>6.3014101057579319E-2</v>
      </c>
      <c r="BK925" s="129">
        <f t="shared" ref="BK925" si="18131">C925/C932</f>
        <v>5.4961640045277323E-2</v>
      </c>
      <c r="BL925" s="130">
        <f t="shared" ref="BL925" si="18132">D925/D932</f>
        <v>4.2157676348547717E-2</v>
      </c>
      <c r="BM925" s="131">
        <f t="shared" ref="BM925" si="18133">E925/E932</f>
        <v>6.6123940853962448E-2</v>
      </c>
      <c r="BN925" s="128">
        <f t="shared" ref="BN925" si="18134">F925/F932</f>
        <v>3.7012062635798308E-2</v>
      </c>
      <c r="BO925" s="129">
        <f t="shared" ref="BO925" si="18135">G925/G932</f>
        <v>6.9145088962823661E-2</v>
      </c>
      <c r="BP925" s="130">
        <f t="shared" ref="BP925" si="18136">H925/H932</f>
        <v>5.4128705116048975E-2</v>
      </c>
      <c r="BQ925" s="131">
        <f t="shared" ref="BQ925" si="18137">I925/I932</f>
        <v>6.0143091369801761E-2</v>
      </c>
      <c r="BR925" s="128">
        <f t="shared" ref="BR925" si="18138">J925/J932</f>
        <v>9.9586492074431432E-2</v>
      </c>
      <c r="BS925" s="129">
        <f t="shared" ref="BS925" si="18139">K925/K932</f>
        <v>2.1460602178090968E-2</v>
      </c>
      <c r="BT925" s="130">
        <f t="shared" ref="BT925" si="18140">L925/L932</f>
        <v>7.9584775086505188E-2</v>
      </c>
      <c r="BU925" s="128">
        <f t="shared" ref="BU925" si="18141">M925/M932</f>
        <v>2.9677160617605777E-2</v>
      </c>
      <c r="BV925" s="132">
        <f t="shared" ref="BV925" si="18142">N925/N932</f>
        <v>5.900594732370433E-2</v>
      </c>
      <c r="BW925" s="133">
        <f t="shared" ref="BW925" si="18143">O925/O932</f>
        <v>5.534308211473566E-2</v>
      </c>
      <c r="BX925" s="128">
        <f t="shared" ref="BX925" si="18144">P925/P932</f>
        <v>3.2391958981036868E-2</v>
      </c>
      <c r="BY925" s="129">
        <f t="shared" ref="BY925" si="18145">Q925/Q932</f>
        <v>9.5904722106142912E-2</v>
      </c>
      <c r="BZ925" s="130">
        <f t="shared" ref="BZ925" si="18146">R925/R932</f>
        <v>4.1421928536465979E-2</v>
      </c>
      <c r="CA925" s="131">
        <f t="shared" ref="CA925" si="18147">S925/S932</f>
        <v>6.6746293824211336E-2</v>
      </c>
      <c r="CB925" s="128">
        <f t="shared" ref="CB925" si="18148">T925/T932</f>
        <v>3.5596933187294635E-2</v>
      </c>
      <c r="CC925" s="129">
        <f t="shared" ref="CC925" si="18149">U925/U932</f>
        <v>6.0187469166255551E-2</v>
      </c>
      <c r="CD925" s="130">
        <f t="shared" ref="CD925" si="18150">V925/V932</f>
        <v>0.10075857519788918</v>
      </c>
      <c r="CE925" s="131">
        <f t="shared" ref="CE925" si="18151">W925/W932</f>
        <v>4.4033404651804817E-2</v>
      </c>
      <c r="CF925" s="128">
        <f t="shared" ref="CF925" si="18152">X925/X932</f>
        <v>4.1590738557187264E-2</v>
      </c>
      <c r="CG925" s="129">
        <f t="shared" ref="CG925" si="18153">Y925/Y932</f>
        <v>7.0337078651685397E-2</v>
      </c>
      <c r="CH925" s="130">
        <f t="shared" ref="CH925" si="18154">Z925/Z932</f>
        <v>5.3239202657807308E-2</v>
      </c>
      <c r="CI925" s="128">
        <f t="shared" ref="CI925" si="18155">AA925/AA932</f>
        <v>6.1542669584245077E-2</v>
      </c>
      <c r="CJ925" s="134">
        <f t="shared" ref="CJ925" si="18156">AB925/AB932</f>
        <v>5.5437491490507848E-2</v>
      </c>
      <c r="CK925" s="135">
        <f t="shared" ref="CK925" si="18157">AC925/AC932</f>
        <v>5.913815543154629E-2</v>
      </c>
    </row>
    <row r="926" spans="1:89" x14ac:dyDescent="0.2">
      <c r="A926" s="145" t="s">
        <v>34</v>
      </c>
      <c r="B926" s="189">
        <v>317</v>
      </c>
      <c r="C926" s="183">
        <v>673</v>
      </c>
      <c r="D926" s="184">
        <v>110</v>
      </c>
      <c r="E926" s="185">
        <v>374</v>
      </c>
      <c r="F926" s="182">
        <v>251</v>
      </c>
      <c r="G926" s="186">
        <v>907</v>
      </c>
      <c r="H926" s="184">
        <v>652</v>
      </c>
      <c r="I926" s="185">
        <v>1552</v>
      </c>
      <c r="J926" s="182">
        <v>253</v>
      </c>
      <c r="K926" s="183">
        <v>67</v>
      </c>
      <c r="L926" s="184">
        <v>679</v>
      </c>
      <c r="M926" s="182">
        <v>222</v>
      </c>
      <c r="N926" s="187">
        <v>1535</v>
      </c>
      <c r="O926" s="190">
        <v>1051</v>
      </c>
      <c r="P926" s="182">
        <v>326</v>
      </c>
      <c r="Q926" s="183">
        <v>709</v>
      </c>
      <c r="R926" s="184">
        <v>492</v>
      </c>
      <c r="S926" s="185">
        <v>959</v>
      </c>
      <c r="T926" s="182">
        <v>95</v>
      </c>
      <c r="U926" s="186">
        <v>112</v>
      </c>
      <c r="V926" s="184">
        <v>1087</v>
      </c>
      <c r="W926" s="191">
        <v>484</v>
      </c>
      <c r="X926" s="182">
        <v>304</v>
      </c>
      <c r="Y926" s="186">
        <v>231</v>
      </c>
      <c r="Z926" s="184">
        <v>830</v>
      </c>
      <c r="AA926" s="182">
        <v>1263</v>
      </c>
      <c r="AB926" s="158">
        <f t="shared" si="17693"/>
        <v>6931</v>
      </c>
      <c r="AC926" s="159">
        <f t="shared" si="17694"/>
        <v>8604</v>
      </c>
      <c r="BI926" s="145" t="s">
        <v>34</v>
      </c>
      <c r="BJ926" s="128">
        <f>B926/B932</f>
        <v>2.3281433607520562E-2</v>
      </c>
      <c r="BK926" s="129">
        <f t="shared" ref="BK926" si="18158">C926/C932</f>
        <v>4.2321720538297067E-2</v>
      </c>
      <c r="BL926" s="130">
        <f t="shared" ref="BL926" si="18159">D926/D932</f>
        <v>1.8257261410788383E-2</v>
      </c>
      <c r="BM926" s="131">
        <f t="shared" ref="BM926" si="18160">E926/E932</f>
        <v>6.213656753613557E-2</v>
      </c>
      <c r="BN926" s="128">
        <f t="shared" ref="BN926" si="18161">F926/F932</f>
        <v>1.8805724132763917E-2</v>
      </c>
      <c r="BO926" s="129">
        <f t="shared" ref="BO926" si="18162">G926/G932</f>
        <v>6.5601041515984379E-2</v>
      </c>
      <c r="BP926" s="130">
        <f t="shared" ref="BP926" si="18163">H926/H932</f>
        <v>2.6878839097992331E-2</v>
      </c>
      <c r="BQ926" s="131">
        <f t="shared" ref="BQ926" si="18164">I926/I932</f>
        <v>5.7832761961544195E-2</v>
      </c>
      <c r="BR926" s="128">
        <f t="shared" ref="BR926" si="18165">J926/J932</f>
        <v>8.7181254307374223E-2</v>
      </c>
      <c r="BS926" s="129">
        <f t="shared" ref="BS926" si="18166">K926/K932</f>
        <v>2.1460602178090968E-2</v>
      </c>
      <c r="BT926" s="130">
        <f t="shared" ref="BT926" si="18167">L926/L932</f>
        <v>7.3421280276816603E-2</v>
      </c>
      <c r="BU926" s="128">
        <f t="shared" ref="BU926" si="18168">M926/M932</f>
        <v>2.2257870463204332E-2</v>
      </c>
      <c r="BV926" s="132">
        <f t="shared" ref="BV926" si="18169">N926/N932</f>
        <v>6.5208156329651656E-2</v>
      </c>
      <c r="BW926" s="133">
        <f t="shared" ref="BW926" si="18170">O926/O932</f>
        <v>4.7289088863892013E-2</v>
      </c>
      <c r="BX926" s="128">
        <f t="shared" ref="BX926" si="18171">P926/P932</f>
        <v>2.65321071050704E-2</v>
      </c>
      <c r="BY926" s="129">
        <f t="shared" ref="BY926" si="18172">Q926/Q932</f>
        <v>7.4070204763894698E-2</v>
      </c>
      <c r="BZ926" s="130">
        <f t="shared" ref="BZ926" si="18173">R926/R932</f>
        <v>3.0102790014684289E-2</v>
      </c>
      <c r="CA926" s="131">
        <f t="shared" ref="CA926" si="18174">S926/S932</f>
        <v>6.7378627134124916E-2</v>
      </c>
      <c r="CB926" s="128">
        <f t="shared" ref="CB926" si="18175">T926/T932</f>
        <v>5.2026286966046005E-2</v>
      </c>
      <c r="CC926" s="129">
        <f t="shared" ref="CC926" si="18176">U926/U932</f>
        <v>5.5254070054267392E-2</v>
      </c>
      <c r="CD926" s="130">
        <f t="shared" ref="CD926" si="18177">V926/V932</f>
        <v>8.9627308707124015E-2</v>
      </c>
      <c r="CE926" s="131">
        <f t="shared" ref="CE926" si="18178">W926/W932</f>
        <v>3.3404651804817449E-2</v>
      </c>
      <c r="CF926" s="128">
        <f t="shared" ref="CF926" si="18179">X926/X932</f>
        <v>3.2586558044806514E-2</v>
      </c>
      <c r="CG926" s="129">
        <f t="shared" ref="CG926" si="18180">Y926/Y932</f>
        <v>5.1910112359550564E-2</v>
      </c>
      <c r="CH926" s="130">
        <f t="shared" ref="CH926" si="18181">Z926/Z932</f>
        <v>3.4468438538205977E-2</v>
      </c>
      <c r="CI926" s="128">
        <f t="shared" ref="CI926" si="18182">AA926/AA932</f>
        <v>4.9351359799937482E-2</v>
      </c>
      <c r="CJ926" s="134">
        <f t="shared" ref="CJ926" si="18183">AB926/AB932</f>
        <v>4.1029071385019739E-2</v>
      </c>
      <c r="CK926" s="135">
        <f t="shared" ref="CK926" si="18184">AC926/AC932</f>
        <v>5.1133020734903459E-2</v>
      </c>
    </row>
    <row r="927" spans="1:89" x14ac:dyDescent="0.2">
      <c r="A927" s="136" t="s">
        <v>35</v>
      </c>
      <c r="B927" s="192">
        <v>0</v>
      </c>
      <c r="C927" s="176">
        <v>309</v>
      </c>
      <c r="D927" s="177">
        <v>2</v>
      </c>
      <c r="E927" s="178">
        <v>236</v>
      </c>
      <c r="F927" s="175">
        <v>6</v>
      </c>
      <c r="G927" s="179">
        <v>568</v>
      </c>
      <c r="H927" s="177">
        <v>66</v>
      </c>
      <c r="I927" s="178">
        <v>700</v>
      </c>
      <c r="J927" s="175">
        <v>62</v>
      </c>
      <c r="K927" s="176">
        <v>39</v>
      </c>
      <c r="L927" s="177">
        <v>531</v>
      </c>
      <c r="M927" s="175">
        <v>52</v>
      </c>
      <c r="N927" s="180">
        <v>386</v>
      </c>
      <c r="O927" s="193">
        <v>217</v>
      </c>
      <c r="P927" s="175">
        <v>67</v>
      </c>
      <c r="Q927" s="176">
        <v>173</v>
      </c>
      <c r="R927" s="177">
        <v>127</v>
      </c>
      <c r="S927" s="178">
        <v>90</v>
      </c>
      <c r="T927" s="175">
        <v>6</v>
      </c>
      <c r="U927" s="179">
        <v>8</v>
      </c>
      <c r="V927" s="177">
        <v>270</v>
      </c>
      <c r="W927" s="194">
        <v>19</v>
      </c>
      <c r="X927" s="175">
        <v>28</v>
      </c>
      <c r="Y927" s="179">
        <v>7</v>
      </c>
      <c r="Z927" s="177">
        <v>43</v>
      </c>
      <c r="AA927" s="175">
        <v>61</v>
      </c>
      <c r="AB927" s="158">
        <f t="shared" si="17693"/>
        <v>1594</v>
      </c>
      <c r="AC927" s="159">
        <f t="shared" si="17694"/>
        <v>2479</v>
      </c>
      <c r="BI927" s="136" t="s">
        <v>35</v>
      </c>
      <c r="BJ927" s="128">
        <f>B927/B932</f>
        <v>0</v>
      </c>
      <c r="BK927" s="129">
        <f t="shared" ref="BK927" si="18185">C927/C932</f>
        <v>1.9431518048044272E-2</v>
      </c>
      <c r="BL927" s="130">
        <f t="shared" ref="BL927" si="18186">D927/D932</f>
        <v>3.3195020746887966E-4</v>
      </c>
      <c r="BM927" s="131">
        <f t="shared" ref="BM927" si="18187">E927/E932</f>
        <v>3.9209170958631002E-2</v>
      </c>
      <c r="BN927" s="128">
        <f t="shared" ref="BN927" si="18188">F927/F932</f>
        <v>4.4953922229714542E-4</v>
      </c>
      <c r="BO927" s="129">
        <f t="shared" ref="BO927" si="18189">G927/G932</f>
        <v>4.1082019383769708E-2</v>
      </c>
      <c r="BP927" s="130">
        <f t="shared" ref="BP927" si="18190">H927/H932</f>
        <v>2.7208640804716163E-3</v>
      </c>
      <c r="BQ927" s="131">
        <f t="shared" ref="BQ927" si="18191">I927/I932</f>
        <v>2.6084364286778954E-2</v>
      </c>
      <c r="BR927" s="128">
        <f t="shared" ref="BR927" si="18192">J927/J932</f>
        <v>2.1364576154376293E-2</v>
      </c>
      <c r="BS927" s="129">
        <f t="shared" ref="BS927" si="18193">K927/K932</f>
        <v>1.2491992312620116E-2</v>
      </c>
      <c r="BT927" s="130">
        <f t="shared" ref="BT927" si="18194">L927/L932</f>
        <v>5.7417820069204151E-2</v>
      </c>
      <c r="BU927" s="128">
        <f t="shared" ref="BU927" si="18195">M927/M932</f>
        <v>5.2135552436334467E-3</v>
      </c>
      <c r="BV927" s="132">
        <f t="shared" ref="BV927" si="18196">N927/N932</f>
        <v>1.6397621070518266E-2</v>
      </c>
      <c r="BW927" s="133">
        <f t="shared" ref="BW927" si="18197">O927/O932</f>
        <v>9.7637795275590557E-3</v>
      </c>
      <c r="BX927" s="128">
        <f t="shared" ref="BX927" si="18198">P927/P932</f>
        <v>5.4529177179132417E-3</v>
      </c>
      <c r="BY927" s="129">
        <f t="shared" ref="BY927" si="18199">Q927/Q932</f>
        <v>1.8073547847889677E-2</v>
      </c>
      <c r="BZ927" s="130">
        <f t="shared" ref="BZ927" si="18200">R927/R932</f>
        <v>7.7704356338717572E-3</v>
      </c>
      <c r="CA927" s="131">
        <f t="shared" ref="CA927" si="18201">S927/S932</f>
        <v>6.3233330991358111E-3</v>
      </c>
      <c r="CB927" s="128">
        <f t="shared" ref="CB927" si="18202">T927/T932</f>
        <v>3.2858707557502738E-3</v>
      </c>
      <c r="CC927" s="129">
        <f t="shared" ref="CC927" si="18203">U927/U932</f>
        <v>3.9467192895905282E-3</v>
      </c>
      <c r="CD927" s="130">
        <f t="shared" ref="CD927" si="18204">V927/V932</f>
        <v>2.2262532981530345E-2</v>
      </c>
      <c r="CE927" s="131">
        <f t="shared" ref="CE927" si="18205">W927/W932</f>
        <v>1.3113396369659742E-3</v>
      </c>
      <c r="CF927" s="128">
        <f t="shared" ref="CF927" si="18206">X927/X932</f>
        <v>3.0013935041269162E-3</v>
      </c>
      <c r="CG927" s="129">
        <f t="shared" ref="CG927" si="18207">Y927/Y932</f>
        <v>1.5730337078651685E-3</v>
      </c>
      <c r="CH927" s="130">
        <f t="shared" ref="CH927" si="18208">Z927/Z932</f>
        <v>1.7857142857142857E-3</v>
      </c>
      <c r="CI927" s="128">
        <f t="shared" ref="CI927" si="18209">AA927/AA932</f>
        <v>2.3835573616755234E-3</v>
      </c>
      <c r="CJ927" s="134">
        <f t="shared" ref="CJ927" si="18210">AB927/AB932</f>
        <v>9.4359168644815271E-3</v>
      </c>
      <c r="CK927" s="135">
        <f t="shared" ref="CK927" si="18211">AC927/AC932</f>
        <v>1.4732538168506006E-2</v>
      </c>
    </row>
    <row r="928" spans="1:89" x14ac:dyDescent="0.2">
      <c r="A928" s="145" t="s">
        <v>36</v>
      </c>
      <c r="B928" s="189"/>
      <c r="C928" s="183"/>
      <c r="D928" s="184"/>
      <c r="E928" s="185"/>
      <c r="F928" s="182"/>
      <c r="G928" s="186"/>
      <c r="H928" s="184"/>
      <c r="I928" s="185"/>
      <c r="J928" s="182"/>
      <c r="K928" s="186"/>
      <c r="L928" s="184"/>
      <c r="M928" s="182"/>
      <c r="N928" s="187"/>
      <c r="O928" s="190"/>
      <c r="P928" s="182"/>
      <c r="Q928" s="186"/>
      <c r="R928" s="184"/>
      <c r="S928" s="185"/>
      <c r="T928" s="182"/>
      <c r="U928" s="186"/>
      <c r="V928" s="184"/>
      <c r="W928" s="185"/>
      <c r="X928" s="182"/>
      <c r="Y928" s="186"/>
      <c r="Z928" s="184"/>
      <c r="AA928" s="182"/>
      <c r="AB928" s="158">
        <f t="shared" ref="AB928:AB931" si="18212">SUM(B928,D928,F928,H928,J928,L928,N928,P928,R928,T928,V928,X928,Z928)</f>
        <v>0</v>
      </c>
      <c r="AC928" s="159">
        <f t="shared" si="17694"/>
        <v>0</v>
      </c>
      <c r="BI928" s="145" t="s">
        <v>36</v>
      </c>
      <c r="BJ928" s="128">
        <f>B928/B932</f>
        <v>0</v>
      </c>
      <c r="BK928" s="129">
        <f t="shared" ref="BK928" si="18213">C928/C932</f>
        <v>0</v>
      </c>
      <c r="BL928" s="130">
        <f t="shared" ref="BL928" si="18214">D928/D932</f>
        <v>0</v>
      </c>
      <c r="BM928" s="131">
        <f t="shared" ref="BM928" si="18215">E928/E932</f>
        <v>0</v>
      </c>
      <c r="BN928" s="128">
        <f t="shared" ref="BN928" si="18216">F928/F932</f>
        <v>0</v>
      </c>
      <c r="BO928" s="129">
        <f t="shared" ref="BO928" si="18217">G928/G932</f>
        <v>0</v>
      </c>
      <c r="BP928" s="130">
        <f t="shared" ref="BP928" si="18218">H928/H932</f>
        <v>0</v>
      </c>
      <c r="BQ928" s="131">
        <f t="shared" ref="BQ928" si="18219">I928/I932</f>
        <v>0</v>
      </c>
      <c r="BR928" s="128">
        <f t="shared" ref="BR928" si="18220">J928/J932</f>
        <v>0</v>
      </c>
      <c r="BS928" s="129">
        <f t="shared" ref="BS928" si="18221">K928/K932</f>
        <v>0</v>
      </c>
      <c r="BT928" s="130">
        <f t="shared" ref="BT928" si="18222">L928/L932</f>
        <v>0</v>
      </c>
      <c r="BU928" s="128">
        <f t="shared" ref="BU928" si="18223">M928/M932</f>
        <v>0</v>
      </c>
      <c r="BV928" s="132">
        <f t="shared" ref="BV928" si="18224">N928/N932</f>
        <v>0</v>
      </c>
      <c r="BW928" s="133">
        <f t="shared" ref="BW928" si="18225">O928/O932</f>
        <v>0</v>
      </c>
      <c r="BX928" s="128">
        <f t="shared" ref="BX928" si="18226">P928/P932</f>
        <v>0</v>
      </c>
      <c r="BY928" s="129">
        <f t="shared" ref="BY928" si="18227">Q928/Q932</f>
        <v>0</v>
      </c>
      <c r="BZ928" s="130">
        <f t="shared" ref="BZ928" si="18228">R928/R932</f>
        <v>0</v>
      </c>
      <c r="CA928" s="131">
        <f t="shared" ref="CA928" si="18229">S928/S932</f>
        <v>0</v>
      </c>
      <c r="CB928" s="128">
        <f t="shared" ref="CB928" si="18230">T928/T932</f>
        <v>0</v>
      </c>
      <c r="CC928" s="129">
        <f t="shared" ref="CC928" si="18231">U928/U932</f>
        <v>0</v>
      </c>
      <c r="CD928" s="130">
        <f t="shared" ref="CD928" si="18232">V928/V932</f>
        <v>0</v>
      </c>
      <c r="CE928" s="131">
        <f t="shared" ref="CE928" si="18233">W928/W932</f>
        <v>0</v>
      </c>
      <c r="CF928" s="128">
        <f t="shared" ref="CF928" si="18234">X928/X932</f>
        <v>0</v>
      </c>
      <c r="CG928" s="129">
        <f t="shared" ref="CG928" si="18235">Y928/Y932</f>
        <v>0</v>
      </c>
      <c r="CH928" s="130">
        <f t="shared" ref="CH928" si="18236">Z928/Z932</f>
        <v>0</v>
      </c>
      <c r="CI928" s="128">
        <f t="shared" ref="CI928" si="18237">AA928/AA932</f>
        <v>0</v>
      </c>
      <c r="CJ928" s="134">
        <f t="shared" ref="CJ928" si="18238">AB928/AB932</f>
        <v>0</v>
      </c>
      <c r="CK928" s="135">
        <f t="shared" ref="CK928" si="18239">AC928/AC932</f>
        <v>0</v>
      </c>
    </row>
    <row r="929" spans="1:89" x14ac:dyDescent="0.2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58">
        <f t="shared" si="18212"/>
        <v>0</v>
      </c>
      <c r="AC929" s="159">
        <f t="shared" si="17694"/>
        <v>0</v>
      </c>
      <c r="BI929" s="136" t="s">
        <v>37</v>
      </c>
      <c r="BJ929" s="128">
        <f>B929/B932</f>
        <v>0</v>
      </c>
      <c r="BK929" s="129">
        <f t="shared" ref="BK929" si="18240">C929/C932</f>
        <v>0</v>
      </c>
      <c r="BL929" s="130">
        <f t="shared" ref="BL929" si="18241">D929/D932</f>
        <v>0</v>
      </c>
      <c r="BM929" s="131">
        <f t="shared" ref="BM929" si="18242">E929/E932</f>
        <v>0</v>
      </c>
      <c r="BN929" s="128">
        <f t="shared" ref="BN929" si="18243">F929/F932</f>
        <v>0</v>
      </c>
      <c r="BO929" s="129">
        <f t="shared" ref="BO929" si="18244">G929/G932</f>
        <v>0</v>
      </c>
      <c r="BP929" s="130">
        <f t="shared" ref="BP929" si="18245">H929/H932</f>
        <v>0</v>
      </c>
      <c r="BQ929" s="131">
        <f t="shared" ref="BQ929" si="18246">I929/I932</f>
        <v>0</v>
      </c>
      <c r="BR929" s="128">
        <f t="shared" ref="BR929" si="18247">J929/J932</f>
        <v>0</v>
      </c>
      <c r="BS929" s="129">
        <f t="shared" ref="BS929" si="18248">K929/K932</f>
        <v>0</v>
      </c>
      <c r="BT929" s="130">
        <f t="shared" ref="BT929" si="18249">L929/L932</f>
        <v>0</v>
      </c>
      <c r="BU929" s="128">
        <f t="shared" ref="BU929" si="18250">M929/M932</f>
        <v>0</v>
      </c>
      <c r="BV929" s="132">
        <f t="shared" ref="BV929" si="18251">N929/N932</f>
        <v>0</v>
      </c>
      <c r="BW929" s="133">
        <f t="shared" ref="BW929" si="18252">O929/O932</f>
        <v>0</v>
      </c>
      <c r="BX929" s="128">
        <f t="shared" ref="BX929" si="18253">P929/P932</f>
        <v>0</v>
      </c>
      <c r="BY929" s="129">
        <f t="shared" ref="BY929" si="18254">Q929/Q932</f>
        <v>0</v>
      </c>
      <c r="BZ929" s="130">
        <f t="shared" ref="BZ929" si="18255">R929/R932</f>
        <v>0</v>
      </c>
      <c r="CA929" s="131">
        <f t="shared" ref="CA929" si="18256">S929/S932</f>
        <v>0</v>
      </c>
      <c r="CB929" s="128">
        <f t="shared" ref="CB929" si="18257">T929/T932</f>
        <v>0</v>
      </c>
      <c r="CC929" s="129">
        <f t="shared" ref="CC929" si="18258">U929/U932</f>
        <v>0</v>
      </c>
      <c r="CD929" s="130">
        <f t="shared" ref="CD929" si="18259">V929/V932</f>
        <v>0</v>
      </c>
      <c r="CE929" s="131">
        <f t="shared" ref="CE929" si="18260">W929/W932</f>
        <v>0</v>
      </c>
      <c r="CF929" s="128">
        <f t="shared" ref="CF929" si="18261">X929/X932</f>
        <v>0</v>
      </c>
      <c r="CG929" s="129">
        <f t="shared" ref="CG929" si="18262">Y929/Y932</f>
        <v>0</v>
      </c>
      <c r="CH929" s="130">
        <f t="shared" ref="CH929" si="18263">Z929/Z932</f>
        <v>0</v>
      </c>
      <c r="CI929" s="128">
        <f t="shared" ref="CI929" si="18264">AA929/AA932</f>
        <v>0</v>
      </c>
      <c r="CJ929" s="134">
        <f t="shared" ref="CJ929" si="18265">AB929/AB932</f>
        <v>0</v>
      </c>
      <c r="CK929" s="135">
        <f t="shared" ref="CK929" si="18266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2"/>
        <v>0</v>
      </c>
      <c r="AC930" s="159">
        <f t="shared" si="17694"/>
        <v>0</v>
      </c>
      <c r="BI930" s="145" t="s">
        <v>38</v>
      </c>
      <c r="BJ930" s="128">
        <f>B930/B932</f>
        <v>0</v>
      </c>
      <c r="BK930" s="129">
        <f t="shared" ref="BK930" si="18267">C930/C932</f>
        <v>0</v>
      </c>
      <c r="BL930" s="130">
        <f t="shared" ref="BL930" si="18268">D930/D932</f>
        <v>0</v>
      </c>
      <c r="BM930" s="131">
        <f t="shared" ref="BM930" si="18269">E930/E932</f>
        <v>0</v>
      </c>
      <c r="BN930" s="128">
        <f t="shared" ref="BN930" si="18270">F930/F932</f>
        <v>0</v>
      </c>
      <c r="BO930" s="129">
        <f t="shared" ref="BO930" si="18271">G930/G932</f>
        <v>0</v>
      </c>
      <c r="BP930" s="130">
        <f t="shared" ref="BP930" si="18272">H930/H932</f>
        <v>0</v>
      </c>
      <c r="BQ930" s="131">
        <f t="shared" ref="BQ930" si="18273">I930/I932</f>
        <v>0</v>
      </c>
      <c r="BR930" s="128">
        <f t="shared" ref="BR930" si="18274">J930/J932</f>
        <v>0</v>
      </c>
      <c r="BS930" s="129">
        <f t="shared" ref="BS930" si="18275">K930/K932</f>
        <v>0</v>
      </c>
      <c r="BT930" s="130">
        <f t="shared" ref="BT930" si="18276">L930/L932</f>
        <v>0</v>
      </c>
      <c r="BU930" s="128">
        <f t="shared" ref="BU930" si="18277">M930/M932</f>
        <v>0</v>
      </c>
      <c r="BV930" s="132">
        <f t="shared" ref="BV930" si="18278">N930/N932</f>
        <v>0</v>
      </c>
      <c r="BW930" s="133">
        <f t="shared" ref="BW930" si="18279">O930/O932</f>
        <v>0</v>
      </c>
      <c r="BX930" s="128">
        <f t="shared" ref="BX930" si="18280">P930/P932</f>
        <v>0</v>
      </c>
      <c r="BY930" s="129">
        <f t="shared" ref="BY930" si="18281">Q930/Q932</f>
        <v>0</v>
      </c>
      <c r="BZ930" s="130">
        <f t="shared" ref="BZ930" si="18282">R930/R932</f>
        <v>0</v>
      </c>
      <c r="CA930" s="131">
        <f t="shared" ref="CA930" si="18283">S930/S932</f>
        <v>0</v>
      </c>
      <c r="CB930" s="128">
        <f t="shared" ref="CB930" si="18284">T930/T932</f>
        <v>0</v>
      </c>
      <c r="CC930" s="129">
        <f t="shared" ref="CC930" si="18285">U930/U932</f>
        <v>0</v>
      </c>
      <c r="CD930" s="130">
        <f t="shared" ref="CD930" si="18286">V930/V932</f>
        <v>0</v>
      </c>
      <c r="CE930" s="131">
        <f t="shared" ref="CE930" si="18287">W930/W932</f>
        <v>0</v>
      </c>
      <c r="CF930" s="128">
        <f t="shared" ref="CF930" si="18288">X930/X932</f>
        <v>0</v>
      </c>
      <c r="CG930" s="129">
        <f t="shared" ref="CG930" si="18289">Y930/Y932</f>
        <v>0</v>
      </c>
      <c r="CH930" s="130">
        <f t="shared" ref="CH930" si="18290">Z930/Z932</f>
        <v>0</v>
      </c>
      <c r="CI930" s="128">
        <f t="shared" ref="CI930" si="18291">AA930/AA932</f>
        <v>0</v>
      </c>
      <c r="CJ930" s="134">
        <f t="shared" ref="CJ930" si="18292">AB930/AB932</f>
        <v>0</v>
      </c>
      <c r="CK930" s="135">
        <f t="shared" ref="CK930" si="18293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2"/>
        <v>0</v>
      </c>
      <c r="AC931" s="159">
        <f t="shared" si="17694"/>
        <v>0</v>
      </c>
      <c r="BI931" s="136" t="s">
        <v>39</v>
      </c>
      <c r="BJ931" s="128">
        <f>B931/B932</f>
        <v>0</v>
      </c>
      <c r="BK931" s="129">
        <f t="shared" ref="BK931" si="18294">C931/C932</f>
        <v>0</v>
      </c>
      <c r="BL931" s="130">
        <f t="shared" ref="BL931" si="18295">D931/D932</f>
        <v>0</v>
      </c>
      <c r="BM931" s="131">
        <f t="shared" ref="BM931" si="18296">E931/E932</f>
        <v>0</v>
      </c>
      <c r="BN931" s="128">
        <f t="shared" ref="BN931" si="18297">F931/F932</f>
        <v>0</v>
      </c>
      <c r="BO931" s="129">
        <f t="shared" ref="BO931" si="18298">G931/G932</f>
        <v>0</v>
      </c>
      <c r="BP931" s="130">
        <f t="shared" ref="BP931" si="18299">H931/H932</f>
        <v>0</v>
      </c>
      <c r="BQ931" s="131">
        <f t="shared" ref="BQ931" si="18300">I931/I932</f>
        <v>0</v>
      </c>
      <c r="BR931" s="128">
        <f t="shared" ref="BR931" si="18301">J931/J932</f>
        <v>0</v>
      </c>
      <c r="BS931" s="129">
        <f t="shared" ref="BS931" si="18302">K931/K932</f>
        <v>0</v>
      </c>
      <c r="BT931" s="130">
        <f t="shared" ref="BT931" si="18303">L931/L932</f>
        <v>0</v>
      </c>
      <c r="BU931" s="128">
        <f t="shared" ref="BU931" si="18304">M931/M932</f>
        <v>0</v>
      </c>
      <c r="BV931" s="132">
        <f t="shared" ref="BV931" si="18305">N931/N932</f>
        <v>0</v>
      </c>
      <c r="BW931" s="133">
        <f t="shared" ref="BW931" si="18306">O931/O932</f>
        <v>0</v>
      </c>
      <c r="BX931" s="128">
        <f t="shared" ref="BX931" si="18307">P931/P932</f>
        <v>0</v>
      </c>
      <c r="BY931" s="129">
        <f t="shared" ref="BY931" si="18308">Q931/Q932</f>
        <v>0</v>
      </c>
      <c r="BZ931" s="130">
        <f t="shared" ref="BZ931" si="18309">R931/R932</f>
        <v>0</v>
      </c>
      <c r="CA931" s="131">
        <f t="shared" ref="CA931" si="18310">S931/S932</f>
        <v>0</v>
      </c>
      <c r="CB931" s="128">
        <f t="shared" ref="CB931" si="18311">T931/T932</f>
        <v>0</v>
      </c>
      <c r="CC931" s="129">
        <f t="shared" ref="CC931" si="18312">U931/U932</f>
        <v>0</v>
      </c>
      <c r="CD931" s="130">
        <f t="shared" ref="CD931" si="18313">V931/V932</f>
        <v>0</v>
      </c>
      <c r="CE931" s="131">
        <f t="shared" ref="CE931" si="18314">W931/W932</f>
        <v>0</v>
      </c>
      <c r="CF931" s="128">
        <f t="shared" ref="CF931" si="18315">X931/X932</f>
        <v>0</v>
      </c>
      <c r="CG931" s="129">
        <f t="shared" ref="CG931" si="18316">Y931/Y932</f>
        <v>0</v>
      </c>
      <c r="CH931" s="130">
        <f t="shared" ref="CH931" si="18317">Z931/Z932</f>
        <v>0</v>
      </c>
      <c r="CI931" s="128">
        <f t="shared" ref="CI931" si="18318">AA931/AA932</f>
        <v>0</v>
      </c>
      <c r="CJ931" s="134">
        <f t="shared" ref="CJ931" si="18319">AB931/AB932</f>
        <v>0</v>
      </c>
      <c r="CK931" s="135">
        <f t="shared" ref="CK931" si="18320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21">SUM(B909:B931)</f>
        <v>13616</v>
      </c>
      <c r="C932" s="21">
        <f t="shared" si="18321"/>
        <v>15902</v>
      </c>
      <c r="D932" s="20">
        <f t="shared" si="18321"/>
        <v>6025</v>
      </c>
      <c r="E932" s="21">
        <f t="shared" si="18321"/>
        <v>6019</v>
      </c>
      <c r="F932" s="20">
        <f t="shared" si="18321"/>
        <v>13347</v>
      </c>
      <c r="G932" s="21">
        <f t="shared" si="18321"/>
        <v>13826</v>
      </c>
      <c r="H932" s="20">
        <f t="shared" si="18321"/>
        <v>24257</v>
      </c>
      <c r="I932" s="21">
        <f t="shared" si="18321"/>
        <v>26836</v>
      </c>
      <c r="J932" s="20">
        <f t="shared" si="18321"/>
        <v>2902</v>
      </c>
      <c r="K932" s="21">
        <f t="shared" si="18321"/>
        <v>3122</v>
      </c>
      <c r="L932" s="20">
        <f t="shared" si="18321"/>
        <v>9248</v>
      </c>
      <c r="M932" s="21">
        <f t="shared" si="18321"/>
        <v>9974</v>
      </c>
      <c r="N932" s="20">
        <f t="shared" si="18321"/>
        <v>23540</v>
      </c>
      <c r="O932" s="21">
        <f t="shared" si="18321"/>
        <v>22225</v>
      </c>
      <c r="P932" s="20">
        <f t="shared" si="18321"/>
        <v>12287</v>
      </c>
      <c r="Q932" s="21">
        <f t="shared" si="18321"/>
        <v>9572</v>
      </c>
      <c r="R932" s="20">
        <f t="shared" si="18321"/>
        <v>16344</v>
      </c>
      <c r="S932" s="21">
        <f t="shared" si="18321"/>
        <v>14233</v>
      </c>
      <c r="T932" s="20">
        <f t="shared" si="18321"/>
        <v>1826</v>
      </c>
      <c r="U932" s="21">
        <f t="shared" si="18321"/>
        <v>2027</v>
      </c>
      <c r="V932" s="20">
        <f t="shared" si="18321"/>
        <v>12128</v>
      </c>
      <c r="W932" s="21">
        <f t="shared" si="18321"/>
        <v>14489</v>
      </c>
      <c r="X932" s="20">
        <f t="shared" si="18321"/>
        <v>9329</v>
      </c>
      <c r="Y932" s="21">
        <f t="shared" si="18321"/>
        <v>4450</v>
      </c>
      <c r="Z932" s="20">
        <f t="shared" si="18321"/>
        <v>24080</v>
      </c>
      <c r="AA932" s="21">
        <f t="shared" si="18321"/>
        <v>25592</v>
      </c>
      <c r="AB932" s="160">
        <f t="shared" ref="AB932:AC932" si="18322">SUM(AB908:AB931)</f>
        <v>168929</v>
      </c>
      <c r="AC932" s="161">
        <f t="shared" si="18322"/>
        <v>168267</v>
      </c>
      <c r="BI932" s="229" t="s">
        <v>13</v>
      </c>
      <c r="BJ932" s="154">
        <f>SUM(BJ908:BJ931)</f>
        <v>1.0000000000000002</v>
      </c>
      <c r="BK932" s="155">
        <f t="shared" ref="BK932:CK932" si="18323">SUM(BK908:BK931)</f>
        <v>1</v>
      </c>
      <c r="BL932" s="154">
        <f t="shared" si="18323"/>
        <v>1</v>
      </c>
      <c r="BM932" s="155">
        <f t="shared" si="18323"/>
        <v>1</v>
      </c>
      <c r="BN932" s="154">
        <f t="shared" si="18323"/>
        <v>1</v>
      </c>
      <c r="BO932" s="155">
        <f t="shared" si="18323"/>
        <v>1</v>
      </c>
      <c r="BP932" s="154">
        <f t="shared" si="18323"/>
        <v>0.99999999999999978</v>
      </c>
      <c r="BQ932" s="155">
        <f t="shared" si="18323"/>
        <v>0.99999999999999989</v>
      </c>
      <c r="BR932" s="154">
        <f t="shared" si="18323"/>
        <v>1.0000000000000002</v>
      </c>
      <c r="BS932" s="155">
        <f t="shared" si="18323"/>
        <v>1</v>
      </c>
      <c r="BT932" s="154">
        <f t="shared" si="18323"/>
        <v>1</v>
      </c>
      <c r="BU932" s="155">
        <f t="shared" si="18323"/>
        <v>1</v>
      </c>
      <c r="BV932" s="154">
        <f t="shared" si="18323"/>
        <v>0.99999999999999989</v>
      </c>
      <c r="BW932" s="155">
        <f t="shared" si="18323"/>
        <v>1</v>
      </c>
      <c r="BX932" s="154">
        <f t="shared" si="18323"/>
        <v>1</v>
      </c>
      <c r="BY932" s="155">
        <f t="shared" si="18323"/>
        <v>1</v>
      </c>
      <c r="BZ932" s="154">
        <f t="shared" si="18323"/>
        <v>1</v>
      </c>
      <c r="CA932" s="155">
        <f t="shared" si="18323"/>
        <v>1</v>
      </c>
      <c r="CB932" s="154">
        <f t="shared" si="18323"/>
        <v>1</v>
      </c>
      <c r="CC932" s="155">
        <f t="shared" si="18323"/>
        <v>1</v>
      </c>
      <c r="CD932" s="154">
        <f t="shared" si="18323"/>
        <v>1</v>
      </c>
      <c r="CE932" s="155">
        <f t="shared" si="18323"/>
        <v>0.99999999999999989</v>
      </c>
      <c r="CF932" s="154">
        <f t="shared" si="18323"/>
        <v>0.99999999999999978</v>
      </c>
      <c r="CG932" s="155">
        <f t="shared" si="18323"/>
        <v>1</v>
      </c>
      <c r="CH932" s="154">
        <f t="shared" si="18323"/>
        <v>1.0000000000000002</v>
      </c>
      <c r="CI932" s="155">
        <f t="shared" si="18323"/>
        <v>0.99999999999999978</v>
      </c>
      <c r="CJ932" s="154">
        <f t="shared" si="18323"/>
        <v>1</v>
      </c>
      <c r="CK932" s="155">
        <f t="shared" si="18323"/>
        <v>1.0000000000000002</v>
      </c>
    </row>
    <row r="933" spans="1:89" ht="13.5" thickTop="1" x14ac:dyDescent="0.2">
      <c r="A933" s="173"/>
    </row>
    <row r="935" spans="1:89" x14ac:dyDescent="0.2">
      <c r="A935" s="303">
        <f>+A904+1</f>
        <v>44865</v>
      </c>
      <c r="B935" s="303"/>
      <c r="C935" s="303"/>
      <c r="D935" s="303"/>
      <c r="AE935" s="232"/>
      <c r="BI935" s="308">
        <f>+BI873+2</f>
        <v>44865</v>
      </c>
      <c r="BJ935" s="308"/>
      <c r="BK935" s="308"/>
      <c r="BL935" s="308"/>
    </row>
    <row r="936" spans="1:89" ht="13.5" thickBot="1" x14ac:dyDescent="0.25">
      <c r="AE936" s="232" t="s">
        <v>84</v>
      </c>
    </row>
    <row r="937" spans="1:89" ht="14.25" thickTop="1" thickBot="1" x14ac:dyDescent="0.25">
      <c r="A937" s="299" t="s">
        <v>0</v>
      </c>
      <c r="B937" s="301" t="s">
        <v>1</v>
      </c>
      <c r="C937" s="302"/>
      <c r="D937" s="301" t="s">
        <v>2</v>
      </c>
      <c r="E937" s="302"/>
      <c r="F937" s="301" t="s">
        <v>3</v>
      </c>
      <c r="G937" s="302"/>
      <c r="H937" s="301" t="s">
        <v>4</v>
      </c>
      <c r="I937" s="302"/>
      <c r="J937" s="301" t="s">
        <v>5</v>
      </c>
      <c r="K937" s="302"/>
      <c r="L937" s="301" t="s">
        <v>6</v>
      </c>
      <c r="M937" s="302"/>
      <c r="N937" s="301" t="s">
        <v>7</v>
      </c>
      <c r="O937" s="302"/>
      <c r="P937" s="301" t="s">
        <v>8</v>
      </c>
      <c r="Q937" s="302"/>
      <c r="R937" s="301" t="s">
        <v>9</v>
      </c>
      <c r="S937" s="302"/>
      <c r="T937" s="301" t="s">
        <v>10</v>
      </c>
      <c r="U937" s="302"/>
      <c r="V937" s="301" t="s">
        <v>11</v>
      </c>
      <c r="W937" s="302"/>
      <c r="X937" s="301" t="s">
        <v>12</v>
      </c>
      <c r="Y937" s="302"/>
      <c r="Z937" s="304" t="s">
        <v>40</v>
      </c>
      <c r="AA937" s="305"/>
      <c r="AB937" s="306" t="s">
        <v>41</v>
      </c>
      <c r="AC937" s="307"/>
      <c r="AE937" s="299" t="s">
        <v>0</v>
      </c>
      <c r="AF937" s="301" t="s">
        <v>1</v>
      </c>
      <c r="AG937" s="302"/>
      <c r="AH937" s="301" t="s">
        <v>2</v>
      </c>
      <c r="AI937" s="302"/>
      <c r="AJ937" s="301" t="s">
        <v>3</v>
      </c>
      <c r="AK937" s="302"/>
      <c r="AL937" s="301" t="s">
        <v>4</v>
      </c>
      <c r="AM937" s="302"/>
      <c r="AN937" s="301" t="s">
        <v>5</v>
      </c>
      <c r="AO937" s="302"/>
      <c r="AP937" s="301" t="s">
        <v>6</v>
      </c>
      <c r="AQ937" s="302"/>
      <c r="AR937" s="301" t="s">
        <v>7</v>
      </c>
      <c r="AS937" s="302"/>
      <c r="AT937" s="301" t="s">
        <v>8</v>
      </c>
      <c r="AU937" s="302"/>
      <c r="AV937" s="301" t="s">
        <v>9</v>
      </c>
      <c r="AW937" s="302"/>
      <c r="AX937" s="301" t="s">
        <v>10</v>
      </c>
      <c r="AY937" s="302"/>
      <c r="AZ937" s="301" t="s">
        <v>11</v>
      </c>
      <c r="BA937" s="302"/>
      <c r="BB937" s="301" t="s">
        <v>12</v>
      </c>
      <c r="BC937" s="302"/>
      <c r="BD937" s="304" t="s">
        <v>40</v>
      </c>
      <c r="BE937" s="305"/>
      <c r="BF937" s="306" t="s">
        <v>41</v>
      </c>
      <c r="BG937" s="307"/>
      <c r="BI937" s="299" t="s">
        <v>0</v>
      </c>
      <c r="BJ937" s="301" t="s">
        <v>1</v>
      </c>
      <c r="BK937" s="302"/>
      <c r="BL937" s="301" t="s">
        <v>2</v>
      </c>
      <c r="BM937" s="302"/>
      <c r="BN937" s="301" t="s">
        <v>3</v>
      </c>
      <c r="BO937" s="302"/>
      <c r="BP937" s="301" t="s">
        <v>4</v>
      </c>
      <c r="BQ937" s="302"/>
      <c r="BR937" s="301" t="s">
        <v>5</v>
      </c>
      <c r="BS937" s="302"/>
      <c r="BT937" s="301" t="s">
        <v>6</v>
      </c>
      <c r="BU937" s="302"/>
      <c r="BV937" s="301" t="s">
        <v>7</v>
      </c>
      <c r="BW937" s="302"/>
      <c r="BX937" s="301" t="s">
        <v>8</v>
      </c>
      <c r="BY937" s="302"/>
      <c r="BZ937" s="301" t="s">
        <v>9</v>
      </c>
      <c r="CA937" s="302"/>
      <c r="CB937" s="301" t="s">
        <v>10</v>
      </c>
      <c r="CC937" s="302"/>
      <c r="CD937" s="301" t="s">
        <v>11</v>
      </c>
      <c r="CE937" s="302"/>
      <c r="CF937" s="301" t="s">
        <v>12</v>
      </c>
      <c r="CG937" s="302"/>
      <c r="CH937" s="304" t="s">
        <v>40</v>
      </c>
      <c r="CI937" s="305"/>
      <c r="CJ937" s="301" t="s">
        <v>41</v>
      </c>
      <c r="CK937" s="302"/>
    </row>
    <row r="938" spans="1:89" ht="15" thickTop="1" thickBot="1" x14ac:dyDescent="0.3">
      <c r="A938" s="300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0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0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640</v>
      </c>
      <c r="AG939" s="172">
        <f t="shared" ref="AG939:AV941" si="18324">SUMIF($A$9:$A$32,$AE939,C$939:C$962)</f>
        <v>508</v>
      </c>
      <c r="AH939" s="126">
        <f t="shared" si="18324"/>
        <v>352</v>
      </c>
      <c r="AI939" s="166">
        <f t="shared" si="18324"/>
        <v>245</v>
      </c>
      <c r="AJ939" s="125">
        <f t="shared" si="18324"/>
        <v>996</v>
      </c>
      <c r="AK939" s="127">
        <f t="shared" si="18324"/>
        <v>564</v>
      </c>
      <c r="AL939" s="126">
        <f t="shared" si="18324"/>
        <v>1292</v>
      </c>
      <c r="AM939" s="166">
        <f t="shared" si="18324"/>
        <v>1128</v>
      </c>
      <c r="AN939" s="125">
        <f t="shared" si="18324"/>
        <v>93</v>
      </c>
      <c r="AO939" s="127">
        <f t="shared" si="18324"/>
        <v>175</v>
      </c>
      <c r="AP939" s="126">
        <f t="shared" si="18324"/>
        <v>324</v>
      </c>
      <c r="AQ939" s="125">
        <f t="shared" si="18324"/>
        <v>830</v>
      </c>
      <c r="AR939" s="165">
        <f t="shared" si="18324"/>
        <v>1148</v>
      </c>
      <c r="AS939" s="167">
        <f t="shared" si="18324"/>
        <v>1269</v>
      </c>
      <c r="AT939" s="125">
        <f t="shared" si="18324"/>
        <v>654</v>
      </c>
      <c r="AU939" s="127">
        <f t="shared" si="18324"/>
        <v>549</v>
      </c>
      <c r="AV939" s="126">
        <f t="shared" si="18324"/>
        <v>845</v>
      </c>
      <c r="AW939" s="166">
        <f t="shared" ref="AW939:BE941" si="18325">SUMIF($A$9:$A$32,$AE939,S$939:S$962)</f>
        <v>682</v>
      </c>
      <c r="AX939" s="125">
        <f t="shared" si="18325"/>
        <v>143</v>
      </c>
      <c r="AY939" s="127">
        <f t="shared" si="18325"/>
        <v>263</v>
      </c>
      <c r="AZ939" s="126">
        <f t="shared" si="18325"/>
        <v>418</v>
      </c>
      <c r="BA939" s="166">
        <f t="shared" si="18325"/>
        <v>743</v>
      </c>
      <c r="BB939" s="125">
        <f t="shared" si="18325"/>
        <v>584</v>
      </c>
      <c r="BC939" s="127">
        <f t="shared" si="18325"/>
        <v>421</v>
      </c>
      <c r="BD939" s="170">
        <f t="shared" si="18325"/>
        <v>1202</v>
      </c>
      <c r="BE939" s="171">
        <f t="shared" si="18325"/>
        <v>1264</v>
      </c>
      <c r="BF939" s="156">
        <f t="shared" ref="BF939:BG941" si="18326">SUMIF($A$9:$A$32,$AE939,AB$908:AB$931)</f>
        <v>7339</v>
      </c>
      <c r="BG939" s="157">
        <f t="shared" si="18326"/>
        <v>6936</v>
      </c>
      <c r="BI939" s="124" t="s">
        <v>16</v>
      </c>
      <c r="BJ939" s="128">
        <f>B939/B963</f>
        <v>0</v>
      </c>
      <c r="BK939" s="129">
        <f t="shared" ref="BK939" si="18327">C939/C963</f>
        <v>0</v>
      </c>
      <c r="BL939" s="130">
        <f t="shared" ref="BL939" si="18328">D939/D963</f>
        <v>0</v>
      </c>
      <c r="BM939" s="131">
        <f t="shared" ref="BM939" si="18329">E939/E963</f>
        <v>0</v>
      </c>
      <c r="BN939" s="128">
        <f t="shared" ref="BN939" si="18330">F939/F963</f>
        <v>0</v>
      </c>
      <c r="BO939" s="129">
        <f t="shared" ref="BO939" si="18331">G939/G963</f>
        <v>0</v>
      </c>
      <c r="BP939" s="130">
        <f t="shared" ref="BP939" si="18332">H939/H963</f>
        <v>0</v>
      </c>
      <c r="BQ939" s="131">
        <f t="shared" ref="BQ939" si="18333">I939/I963</f>
        <v>0</v>
      </c>
      <c r="BR939" s="128">
        <f t="shared" ref="BR939" si="18334">J939/J963</f>
        <v>0</v>
      </c>
      <c r="BS939" s="129">
        <f t="shared" ref="BS939" si="18335">K939/K963</f>
        <v>0</v>
      </c>
      <c r="BT939" s="130">
        <f t="shared" ref="BT939" si="18336">L939/L963</f>
        <v>0</v>
      </c>
      <c r="BU939" s="128">
        <f t="shared" ref="BU939" si="18337">M939/M963</f>
        <v>0</v>
      </c>
      <c r="BV939" s="132">
        <f t="shared" ref="BV939" si="18338">N939/N963</f>
        <v>0</v>
      </c>
      <c r="BW939" s="133">
        <f t="shared" ref="BW939" si="18339">O939/O963</f>
        <v>0</v>
      </c>
      <c r="BX939" s="128">
        <f t="shared" ref="BX939" si="18340">P939/P963</f>
        <v>0</v>
      </c>
      <c r="BY939" s="129">
        <f t="shared" ref="BY939" si="18341">Q939/Q963</f>
        <v>0</v>
      </c>
      <c r="BZ939" s="130">
        <f t="shared" ref="BZ939" si="18342">R939/R963</f>
        <v>0</v>
      </c>
      <c r="CA939" s="131">
        <f t="shared" ref="CA939" si="18343">S939/S963</f>
        <v>0</v>
      </c>
      <c r="CB939" s="128">
        <f t="shared" ref="CB939" si="18344">T939/T963</f>
        <v>0</v>
      </c>
      <c r="CC939" s="129">
        <f t="shared" ref="CC939" si="18345">U939/U963</f>
        <v>0</v>
      </c>
      <c r="CD939" s="130">
        <f t="shared" ref="CD939" si="18346">V939/V963</f>
        <v>0</v>
      </c>
      <c r="CE939" s="131">
        <f t="shared" ref="CE939" si="18347">W939/W963</f>
        <v>0</v>
      </c>
      <c r="CF939" s="128">
        <f t="shared" ref="CF939" si="18348">X939/X963</f>
        <v>0</v>
      </c>
      <c r="CG939" s="129">
        <f t="shared" ref="CG939" si="18349">Y939/Y963</f>
        <v>0</v>
      </c>
      <c r="CH939" s="130">
        <f t="shared" ref="CH939" si="18350">Z939/Z963</f>
        <v>0</v>
      </c>
      <c r="CI939" s="128">
        <f t="shared" ref="CI939" si="18351">AA939/AA963</f>
        <v>0</v>
      </c>
      <c r="CJ939" s="134">
        <f t="shared" ref="CJ939" si="18352">AB939/AB963</f>
        <v>0</v>
      </c>
      <c r="CK939" s="135">
        <f t="shared" ref="CK939" si="18353">AC939/AC963</f>
        <v>0</v>
      </c>
    </row>
    <row r="940" spans="1:89" x14ac:dyDescent="0.2">
      <c r="A940" s="136" t="s">
        <v>17</v>
      </c>
      <c r="B940" s="175">
        <v>144</v>
      </c>
      <c r="C940" s="176">
        <v>0</v>
      </c>
      <c r="D940" s="177">
        <v>131</v>
      </c>
      <c r="E940" s="178">
        <v>0</v>
      </c>
      <c r="F940" s="175">
        <v>380</v>
      </c>
      <c r="G940" s="179">
        <v>3</v>
      </c>
      <c r="H940" s="177">
        <v>269</v>
      </c>
      <c r="I940" s="178">
        <v>33</v>
      </c>
      <c r="J940" s="175">
        <v>5</v>
      </c>
      <c r="K940" s="179">
        <v>13</v>
      </c>
      <c r="L940" s="177">
        <v>45</v>
      </c>
      <c r="M940" s="175">
        <v>55</v>
      </c>
      <c r="N940" s="180">
        <v>137</v>
      </c>
      <c r="O940" s="181">
        <v>100</v>
      </c>
      <c r="P940" s="175">
        <v>45</v>
      </c>
      <c r="Q940" s="179">
        <v>43</v>
      </c>
      <c r="R940" s="177">
        <v>27</v>
      </c>
      <c r="S940" s="178">
        <v>67</v>
      </c>
      <c r="T940" s="175">
        <v>0</v>
      </c>
      <c r="U940" s="179">
        <v>16</v>
      </c>
      <c r="V940" s="177">
        <v>9</v>
      </c>
      <c r="W940" s="178">
        <v>0</v>
      </c>
      <c r="X940" s="175">
        <v>1</v>
      </c>
      <c r="Y940" s="179">
        <v>0</v>
      </c>
      <c r="Z940" s="177">
        <v>0</v>
      </c>
      <c r="AA940" s="175">
        <v>0</v>
      </c>
      <c r="AB940" s="158">
        <f t="shared" ref="AB940:AB962" si="18354">SUM(B940,D940,F940,H940,J940,L940,N940,P940,R940,T940,V940,X940,Z940)</f>
        <v>1193</v>
      </c>
      <c r="AC940" s="159">
        <f t="shared" ref="AC940:AC962" si="18355">SUM(C940,E940,G940,I940,K940,M940,O940,Q940,S940,U940,W940,Y940,AA940)</f>
        <v>330</v>
      </c>
      <c r="AE940" s="237" t="str">
        <f>$AE$10</f>
        <v>08:00 - 08:59</v>
      </c>
      <c r="AF940" s="125">
        <f>SUMIF($A$9:$A$32,$AE940,B$939:B$962)</f>
        <v>687</v>
      </c>
      <c r="AG940" s="176">
        <f t="shared" si="18324"/>
        <v>526</v>
      </c>
      <c r="AH940" s="177">
        <f t="shared" si="18324"/>
        <v>349</v>
      </c>
      <c r="AI940" s="178">
        <f t="shared" si="18324"/>
        <v>250</v>
      </c>
      <c r="AJ940" s="238">
        <f t="shared" si="18324"/>
        <v>1131</v>
      </c>
      <c r="AK940" s="179">
        <f t="shared" si="18324"/>
        <v>562</v>
      </c>
      <c r="AL940" s="177">
        <f t="shared" si="18324"/>
        <v>1406</v>
      </c>
      <c r="AM940" s="178">
        <f t="shared" si="18324"/>
        <v>1235</v>
      </c>
      <c r="AN940" s="238">
        <f t="shared" si="18324"/>
        <v>69</v>
      </c>
      <c r="AO940" s="179">
        <f t="shared" si="18324"/>
        <v>206</v>
      </c>
      <c r="AP940" s="177">
        <f t="shared" si="18324"/>
        <v>291</v>
      </c>
      <c r="AQ940" s="238">
        <f t="shared" si="18324"/>
        <v>814</v>
      </c>
      <c r="AR940" s="180">
        <f t="shared" si="18324"/>
        <v>1272</v>
      </c>
      <c r="AS940" s="181">
        <f t="shared" si="18324"/>
        <v>1286</v>
      </c>
      <c r="AT940" s="238">
        <f t="shared" si="18324"/>
        <v>705</v>
      </c>
      <c r="AU940" s="179">
        <f t="shared" si="18324"/>
        <v>515</v>
      </c>
      <c r="AV940" s="177">
        <f t="shared" si="18324"/>
        <v>897</v>
      </c>
      <c r="AW940" s="178">
        <f t="shared" si="18325"/>
        <v>760</v>
      </c>
      <c r="AX940" s="238">
        <f t="shared" si="18325"/>
        <v>122</v>
      </c>
      <c r="AY940" s="179">
        <f t="shared" si="18325"/>
        <v>205</v>
      </c>
      <c r="AZ940" s="177">
        <f t="shared" si="18325"/>
        <v>404</v>
      </c>
      <c r="BA940" s="178">
        <f t="shared" si="18325"/>
        <v>912</v>
      </c>
      <c r="BB940" s="238">
        <f t="shared" si="18325"/>
        <v>519</v>
      </c>
      <c r="BC940" s="179">
        <f t="shared" si="18325"/>
        <v>365</v>
      </c>
      <c r="BD940" s="177">
        <f t="shared" si="18325"/>
        <v>1412</v>
      </c>
      <c r="BE940" s="238">
        <f t="shared" si="18325"/>
        <v>1274</v>
      </c>
      <c r="BF940" s="158">
        <f t="shared" si="18326"/>
        <v>8837</v>
      </c>
      <c r="BG940" s="159">
        <f t="shared" si="18326"/>
        <v>8067</v>
      </c>
      <c r="BI940" s="136" t="s">
        <v>17</v>
      </c>
      <c r="BJ940" s="128">
        <f>B940/B963</f>
        <v>9.0457943338149386E-3</v>
      </c>
      <c r="BK940" s="129">
        <f t="shared" ref="BK940" si="18356">C940/C963</f>
        <v>0</v>
      </c>
      <c r="BL940" s="130">
        <f t="shared" ref="BL940" si="18357">D940/D963</f>
        <v>2.137728459530026E-2</v>
      </c>
      <c r="BM940" s="131">
        <f t="shared" ref="BM940" si="18358">E940/E963</f>
        <v>0</v>
      </c>
      <c r="BN940" s="128">
        <f t="shared" ref="BN940" si="18359">F940/F963</f>
        <v>2.3427866831072751E-2</v>
      </c>
      <c r="BO940" s="129">
        <f t="shared" ref="BO940" si="18360">G940/G963</f>
        <v>2.3219814241486067E-4</v>
      </c>
      <c r="BP940" s="130">
        <f t="shared" ref="BP940" si="18361">H940/H963</f>
        <v>1.0168978943787094E-2</v>
      </c>
      <c r="BQ940" s="131">
        <f t="shared" ref="BQ940" si="18362">I940/I963</f>
        <v>1.2420022581859239E-3</v>
      </c>
      <c r="BR940" s="128">
        <f t="shared" ref="BR940" si="18363">J940/J963</f>
        <v>2.0559210526315788E-3</v>
      </c>
      <c r="BS940" s="129">
        <f t="shared" ref="BS940" si="18364">K940/K963</f>
        <v>4.6017699115044244E-3</v>
      </c>
      <c r="BT940" s="130">
        <f t="shared" ref="BT940" si="18365">L940/L963</f>
        <v>4.5372050816696917E-3</v>
      </c>
      <c r="BU940" s="128">
        <f t="shared" ref="BU940" si="18366">M940/M963</f>
        <v>4.5178248726794809E-3</v>
      </c>
      <c r="BV940" s="132">
        <f t="shared" ref="BV940" si="18367">N940/N963</f>
        <v>5.7157161333388964E-3</v>
      </c>
      <c r="BW940" s="133">
        <f t="shared" ref="BW940" si="18368">O940/O963</f>
        <v>4.0086587027980437E-3</v>
      </c>
      <c r="BX940" s="128">
        <f t="shared" ref="BX940" si="18369">P940/P963</f>
        <v>3.5822321286419359E-3</v>
      </c>
      <c r="BY940" s="129">
        <f t="shared" ref="BY940" si="18370">Q940/Q963</f>
        <v>3.6296108719507049E-3</v>
      </c>
      <c r="BZ940" s="130">
        <f t="shared" ref="BZ940" si="18371">R940/R963</f>
        <v>1.6850777008050927E-3</v>
      </c>
      <c r="CA940" s="131">
        <f t="shared" ref="CA940" si="18372">S940/S963</f>
        <v>4.2976266837716484E-3</v>
      </c>
      <c r="CB940" s="128">
        <f t="shared" ref="CB940" si="18373">T940/T963</f>
        <v>0</v>
      </c>
      <c r="CC940" s="129">
        <f t="shared" ref="CC940" si="18374">U940/U963</f>
        <v>5.4813292223364167E-3</v>
      </c>
      <c r="CD940" s="130">
        <f t="shared" ref="CD940" si="18375">V940/V963</f>
        <v>7.3970576148598669E-4</v>
      </c>
      <c r="CE940" s="131">
        <f t="shared" ref="CE940" si="18376">W940/W963</f>
        <v>0</v>
      </c>
      <c r="CF940" s="128">
        <f t="shared" ref="CF940" si="18377">X940/X963</f>
        <v>9.6070708041118269E-5</v>
      </c>
      <c r="CG940" s="129">
        <f t="shared" ref="CG940" si="18378">Y940/Y963</f>
        <v>0</v>
      </c>
      <c r="CH940" s="130">
        <f t="shared" ref="CH940" si="18379">Z940/Z963</f>
        <v>0</v>
      </c>
      <c r="CI940" s="128">
        <f t="shared" ref="CI940" si="18380">AA940/AA963</f>
        <v>0</v>
      </c>
      <c r="CJ940" s="134">
        <f t="shared" ref="CJ940" si="18381">AB940/AB963</f>
        <v>6.5815969061529377E-3</v>
      </c>
      <c r="CK940" s="135">
        <f t="shared" ref="CK940" si="18382">AC940/AC963</f>
        <v>1.8265750058118295E-3</v>
      </c>
    </row>
    <row r="941" spans="1:89" ht="13.5" thickBot="1" x14ac:dyDescent="0.25">
      <c r="A941" s="145" t="s">
        <v>18</v>
      </c>
      <c r="B941" s="182">
        <v>543</v>
      </c>
      <c r="C941" s="183">
        <v>111</v>
      </c>
      <c r="D941" s="184">
        <v>317</v>
      </c>
      <c r="E941" s="185">
        <v>80</v>
      </c>
      <c r="F941" s="182">
        <v>1104</v>
      </c>
      <c r="G941" s="186">
        <v>196</v>
      </c>
      <c r="H941" s="184">
        <v>976</v>
      </c>
      <c r="I941" s="185">
        <v>464</v>
      </c>
      <c r="J941" s="182">
        <v>27</v>
      </c>
      <c r="K941" s="186">
        <v>110</v>
      </c>
      <c r="L941" s="184">
        <v>193</v>
      </c>
      <c r="M941" s="182">
        <v>515</v>
      </c>
      <c r="N941" s="187">
        <v>803</v>
      </c>
      <c r="O941" s="188">
        <v>975</v>
      </c>
      <c r="P941" s="182">
        <v>392</v>
      </c>
      <c r="Q941" s="186">
        <v>458</v>
      </c>
      <c r="R941" s="184">
        <v>459</v>
      </c>
      <c r="S941" s="185">
        <v>394</v>
      </c>
      <c r="T941" s="182">
        <v>47</v>
      </c>
      <c r="U941" s="186">
        <v>172</v>
      </c>
      <c r="V941" s="184">
        <v>219</v>
      </c>
      <c r="W941" s="185">
        <v>647</v>
      </c>
      <c r="X941" s="182">
        <v>360</v>
      </c>
      <c r="Y941" s="186">
        <v>354</v>
      </c>
      <c r="Z941" s="184">
        <v>990</v>
      </c>
      <c r="AA941" s="182">
        <v>701</v>
      </c>
      <c r="AB941" s="158">
        <f t="shared" si="18354"/>
        <v>6430</v>
      </c>
      <c r="AC941" s="159">
        <f t="shared" si="18355"/>
        <v>5177</v>
      </c>
      <c r="AE941" s="235">
        <f>$AE$11</f>
        <v>0</v>
      </c>
      <c r="AF941" s="125">
        <f>SUMIF($A$9:$A$32,$AE941,B$939:B$962)</f>
        <v>0</v>
      </c>
      <c r="AG941" s="183">
        <f t="shared" si="18324"/>
        <v>0</v>
      </c>
      <c r="AH941" s="184">
        <f t="shared" si="18324"/>
        <v>0</v>
      </c>
      <c r="AI941" s="185">
        <f t="shared" si="18324"/>
        <v>0</v>
      </c>
      <c r="AJ941" s="182">
        <f t="shared" si="18324"/>
        <v>0</v>
      </c>
      <c r="AK941" s="186">
        <f t="shared" si="18324"/>
        <v>0</v>
      </c>
      <c r="AL941" s="184">
        <f t="shared" si="18324"/>
        <v>0</v>
      </c>
      <c r="AM941" s="185">
        <f t="shared" si="18324"/>
        <v>0</v>
      </c>
      <c r="AN941" s="182">
        <f t="shared" si="18324"/>
        <v>0</v>
      </c>
      <c r="AO941" s="186">
        <f t="shared" si="18324"/>
        <v>0</v>
      </c>
      <c r="AP941" s="184">
        <f t="shared" si="18324"/>
        <v>0</v>
      </c>
      <c r="AQ941" s="182">
        <f t="shared" si="18324"/>
        <v>0</v>
      </c>
      <c r="AR941" s="187">
        <f t="shared" si="18324"/>
        <v>0</v>
      </c>
      <c r="AS941" s="188">
        <f t="shared" si="18324"/>
        <v>0</v>
      </c>
      <c r="AT941" s="182">
        <f t="shared" si="18324"/>
        <v>0</v>
      </c>
      <c r="AU941" s="186">
        <f t="shared" si="18324"/>
        <v>0</v>
      </c>
      <c r="AV941" s="184">
        <f t="shared" si="18324"/>
        <v>0</v>
      </c>
      <c r="AW941" s="185">
        <f t="shared" si="18325"/>
        <v>0</v>
      </c>
      <c r="AX941" s="182">
        <f t="shared" si="18325"/>
        <v>0</v>
      </c>
      <c r="AY941" s="186">
        <f t="shared" si="18325"/>
        <v>0</v>
      </c>
      <c r="AZ941" s="184">
        <f t="shared" si="18325"/>
        <v>0</v>
      </c>
      <c r="BA941" s="185">
        <f t="shared" si="18325"/>
        <v>0</v>
      </c>
      <c r="BB941" s="182">
        <f t="shared" si="18325"/>
        <v>0</v>
      </c>
      <c r="BC941" s="186">
        <f t="shared" si="18325"/>
        <v>0</v>
      </c>
      <c r="BD941" s="184">
        <f t="shared" si="18325"/>
        <v>0</v>
      </c>
      <c r="BE941" s="182">
        <f t="shared" si="18325"/>
        <v>0</v>
      </c>
      <c r="BF941" s="158">
        <f t="shared" si="18326"/>
        <v>0</v>
      </c>
      <c r="BG941" s="159">
        <f t="shared" si="18326"/>
        <v>0</v>
      </c>
      <c r="BI941" s="145" t="s">
        <v>18</v>
      </c>
      <c r="BJ941" s="128">
        <f>B941/B963</f>
        <v>3.4110182800427165E-2</v>
      </c>
      <c r="BK941" s="129">
        <f t="shared" ref="BK941" si="18383">C941/C963</f>
        <v>7.2350410637465777E-3</v>
      </c>
      <c r="BL941" s="130">
        <f t="shared" ref="BL941" si="18384">D941/D963</f>
        <v>5.1729765013054832E-2</v>
      </c>
      <c r="BM941" s="131">
        <f t="shared" ref="BM941" si="18385">E941/E963</f>
        <v>1.3240648791790799E-2</v>
      </c>
      <c r="BN941" s="128">
        <f t="shared" ref="BN941" si="18386">F941/F963</f>
        <v>6.8064118372379773E-2</v>
      </c>
      <c r="BO941" s="129">
        <f t="shared" ref="BO941" si="18387">G941/G963</f>
        <v>1.5170278637770897E-2</v>
      </c>
      <c r="BP941" s="130">
        <f t="shared" ref="BP941" si="18388">H941/H963</f>
        <v>3.6895626204967301E-2</v>
      </c>
      <c r="BQ941" s="131">
        <f t="shared" ref="BQ941" si="18389">I941/I963</f>
        <v>1.7463304478735415E-2</v>
      </c>
      <c r="BR941" s="128">
        <f t="shared" ref="BR941" si="18390">J941/J963</f>
        <v>1.1101973684210526E-2</v>
      </c>
      <c r="BS941" s="129">
        <f t="shared" ref="BS941" si="18391">K941/K963</f>
        <v>3.8938053097345132E-2</v>
      </c>
      <c r="BT941" s="130">
        <f t="shared" ref="BT941" si="18392">L941/L963</f>
        <v>1.9459568461383345E-2</v>
      </c>
      <c r="BU941" s="128">
        <f t="shared" ref="BU941" si="18393">M941/M963</f>
        <v>4.2303269262362414E-2</v>
      </c>
      <c r="BV941" s="132">
        <f t="shared" ref="BV941" si="18394">N941/N963</f>
        <v>3.3501606241395136E-2</v>
      </c>
      <c r="BW941" s="133">
        <f t="shared" ref="BW941" si="18395">O941/O963</f>
        <v>3.9084422352280927E-2</v>
      </c>
      <c r="BX941" s="128">
        <f t="shared" ref="BX941" si="18396">P941/P963</f>
        <v>3.1205222098391976E-2</v>
      </c>
      <c r="BY941" s="129">
        <f t="shared" ref="BY941" si="18397">Q941/Q963</f>
        <v>3.8659576264033088E-2</v>
      </c>
      <c r="BZ941" s="130">
        <f t="shared" ref="BZ941" si="18398">R941/R963</f>
        <v>2.8646320913686577E-2</v>
      </c>
      <c r="CA941" s="131">
        <f t="shared" ref="CA941" si="18399">S941/S963</f>
        <v>2.5272610647851187E-2</v>
      </c>
      <c r="CB941" s="128">
        <f t="shared" ref="CB941" si="18400">T941/T963</f>
        <v>2.3175542406311637E-2</v>
      </c>
      <c r="CC941" s="129">
        <f t="shared" ref="CC941" si="18401">U941/U963</f>
        <v>5.8924289140116479E-2</v>
      </c>
      <c r="CD941" s="130">
        <f t="shared" ref="CD941" si="18402">V941/V963</f>
        <v>1.7999506862825677E-2</v>
      </c>
      <c r="CE941" s="131">
        <f t="shared" ref="CE941" si="18403">W941/W963</f>
        <v>3.8590003578671123E-2</v>
      </c>
      <c r="CF941" s="128">
        <f t="shared" ref="CF941" si="18404">X941/X963</f>
        <v>3.4585454894802574E-2</v>
      </c>
      <c r="CG941" s="129">
        <f t="shared" ref="CG941" si="18405">Y941/Y963</f>
        <v>5.7729941291585124E-2</v>
      </c>
      <c r="CH941" s="130">
        <f t="shared" ref="CH941" si="18406">Z941/Z963</f>
        <v>3.6619197336785647E-2</v>
      </c>
      <c r="CI941" s="128">
        <f t="shared" ref="CI941" si="18407">AA941/AA963</f>
        <v>2.6360320385063737E-2</v>
      </c>
      <c r="CJ941" s="134">
        <f t="shared" ref="CJ941" si="18408">AB941/AB963</f>
        <v>3.5473317775828489E-2</v>
      </c>
      <c r="CK941" s="135">
        <f t="shared" ref="CK941" si="18409">AC941/AC963</f>
        <v>2.8655087288144976E-2</v>
      </c>
    </row>
    <row r="942" spans="1:89" ht="14.25" thickTop="1" thickBot="1" x14ac:dyDescent="0.25">
      <c r="A942" s="136" t="s">
        <v>19</v>
      </c>
      <c r="B942" s="175">
        <v>601</v>
      </c>
      <c r="C942" s="176">
        <v>424</v>
      </c>
      <c r="D942" s="177">
        <v>318</v>
      </c>
      <c r="E942" s="178">
        <v>229</v>
      </c>
      <c r="F942" s="175">
        <v>1159</v>
      </c>
      <c r="G942" s="179">
        <v>472</v>
      </c>
      <c r="H942" s="177">
        <v>1214</v>
      </c>
      <c r="I942" s="178">
        <v>880</v>
      </c>
      <c r="J942" s="175">
        <v>55</v>
      </c>
      <c r="K942" s="179">
        <v>160</v>
      </c>
      <c r="L942" s="177">
        <v>342</v>
      </c>
      <c r="M942" s="175">
        <v>667</v>
      </c>
      <c r="N942" s="180">
        <v>1082</v>
      </c>
      <c r="O942" s="181">
        <v>1312</v>
      </c>
      <c r="P942" s="175">
        <v>630</v>
      </c>
      <c r="Q942" s="179">
        <v>586</v>
      </c>
      <c r="R942" s="177">
        <v>708</v>
      </c>
      <c r="S942" s="178">
        <v>635</v>
      </c>
      <c r="T942" s="175">
        <v>110</v>
      </c>
      <c r="U942" s="179">
        <v>239</v>
      </c>
      <c r="V942" s="177">
        <v>358</v>
      </c>
      <c r="W942" s="178">
        <v>807</v>
      </c>
      <c r="X942" s="175">
        <v>564</v>
      </c>
      <c r="Y942" s="179">
        <v>429</v>
      </c>
      <c r="Z942" s="177">
        <v>1077</v>
      </c>
      <c r="AA942" s="175">
        <v>850</v>
      </c>
      <c r="AB942" s="158">
        <f t="shared" si="18354"/>
        <v>8218</v>
      </c>
      <c r="AC942" s="159">
        <f t="shared" si="18355"/>
        <v>7690</v>
      </c>
      <c r="AE942" s="229" t="s">
        <v>13</v>
      </c>
      <c r="AF942" s="20">
        <f t="shared" ref="AF942:BG942" si="18410">SUM(AF939:AF941)</f>
        <v>1327</v>
      </c>
      <c r="AG942" s="21">
        <f t="shared" si="18410"/>
        <v>1034</v>
      </c>
      <c r="AH942" s="20">
        <f t="shared" si="18410"/>
        <v>701</v>
      </c>
      <c r="AI942" s="21">
        <f t="shared" si="18410"/>
        <v>495</v>
      </c>
      <c r="AJ942" s="20">
        <f t="shared" si="18410"/>
        <v>2127</v>
      </c>
      <c r="AK942" s="21">
        <f t="shared" si="18410"/>
        <v>1126</v>
      </c>
      <c r="AL942" s="20">
        <f t="shared" si="18410"/>
        <v>2698</v>
      </c>
      <c r="AM942" s="21">
        <f t="shared" si="18410"/>
        <v>2363</v>
      </c>
      <c r="AN942" s="20">
        <f t="shared" si="18410"/>
        <v>162</v>
      </c>
      <c r="AO942" s="21">
        <f t="shared" si="18410"/>
        <v>381</v>
      </c>
      <c r="AP942" s="20">
        <f t="shared" si="18410"/>
        <v>615</v>
      </c>
      <c r="AQ942" s="21">
        <f t="shared" si="18410"/>
        <v>1644</v>
      </c>
      <c r="AR942" s="20">
        <f t="shared" si="18410"/>
        <v>2420</v>
      </c>
      <c r="AS942" s="21">
        <f t="shared" si="18410"/>
        <v>2555</v>
      </c>
      <c r="AT942" s="20">
        <f t="shared" si="18410"/>
        <v>1359</v>
      </c>
      <c r="AU942" s="21">
        <f t="shared" si="18410"/>
        <v>1064</v>
      </c>
      <c r="AV942" s="20">
        <f t="shared" si="18410"/>
        <v>1742</v>
      </c>
      <c r="AW942" s="21">
        <f t="shared" si="18410"/>
        <v>1442</v>
      </c>
      <c r="AX942" s="20">
        <f t="shared" si="18410"/>
        <v>265</v>
      </c>
      <c r="AY942" s="21">
        <f t="shared" si="18410"/>
        <v>468</v>
      </c>
      <c r="AZ942" s="20">
        <f t="shared" si="18410"/>
        <v>822</v>
      </c>
      <c r="BA942" s="21">
        <f t="shared" si="18410"/>
        <v>1655</v>
      </c>
      <c r="BB942" s="20">
        <f t="shared" si="18410"/>
        <v>1103</v>
      </c>
      <c r="BC942" s="21">
        <f t="shared" si="18410"/>
        <v>786</v>
      </c>
      <c r="BD942" s="20">
        <f t="shared" si="18410"/>
        <v>2614</v>
      </c>
      <c r="BE942" s="21">
        <f t="shared" si="18410"/>
        <v>2538</v>
      </c>
      <c r="BF942" s="160">
        <f t="shared" si="18410"/>
        <v>16176</v>
      </c>
      <c r="BG942" s="161">
        <f t="shared" si="18410"/>
        <v>15003</v>
      </c>
      <c r="BI942" s="136" t="s">
        <v>19</v>
      </c>
      <c r="BJ942" s="128">
        <f>B942/B963</f>
        <v>3.775362774043596E-2</v>
      </c>
      <c r="BK942" s="129">
        <f t="shared" ref="BK942" si="18411">C942/C963</f>
        <v>2.7636553252509452E-2</v>
      </c>
      <c r="BL942" s="130">
        <f t="shared" ref="BL942" si="18412">D942/D963</f>
        <v>5.1892950391644911E-2</v>
      </c>
      <c r="BM942" s="131">
        <f t="shared" ref="BM942" si="18413">E942/E963</f>
        <v>3.7901357166501157E-2</v>
      </c>
      <c r="BN942" s="128">
        <f t="shared" ref="BN942" si="18414">F942/F963</f>
        <v>7.1454993834771885E-2</v>
      </c>
      <c r="BO942" s="129">
        <f t="shared" ref="BO942" si="18415">G942/G963</f>
        <v>3.6532507739938082E-2</v>
      </c>
      <c r="BP942" s="130">
        <f t="shared" ref="BP942" si="18416">H942/H963</f>
        <v>4.589271538199826E-2</v>
      </c>
      <c r="BQ942" s="131">
        <f t="shared" ref="BQ942" si="18417">I942/I963</f>
        <v>3.3120060218291308E-2</v>
      </c>
      <c r="BR942" s="128">
        <f t="shared" ref="BR942" si="18418">J942/J963</f>
        <v>2.2615131578947369E-2</v>
      </c>
      <c r="BS942" s="129">
        <f t="shared" ref="BS942" si="18419">K942/K963</f>
        <v>5.663716814159292E-2</v>
      </c>
      <c r="BT942" s="130">
        <f t="shared" ref="BT942" si="18420">L942/L963</f>
        <v>3.4482758620689655E-2</v>
      </c>
      <c r="BU942" s="128">
        <f t="shared" ref="BU942" si="18421">M942/M963</f>
        <v>5.4788894365040253E-2</v>
      </c>
      <c r="BV942" s="132">
        <f t="shared" ref="BV942" si="18422">N942/N963</f>
        <v>4.514164128666194E-2</v>
      </c>
      <c r="BW942" s="133">
        <f t="shared" ref="BW942" si="18423">O942/O963</f>
        <v>5.2593602180710332E-2</v>
      </c>
      <c r="BX942" s="128">
        <f t="shared" ref="BX942" si="18424">P942/P963</f>
        <v>5.0151249800987105E-2</v>
      </c>
      <c r="BY942" s="129">
        <f t="shared" ref="BY942" si="18425">Q942/Q963</f>
        <v>4.9463999324723562E-2</v>
      </c>
      <c r="BZ942" s="130">
        <f t="shared" ref="BZ942" si="18426">R942/R963</f>
        <v>4.4186481932222431E-2</v>
      </c>
      <c r="CA942" s="131">
        <f t="shared" ref="CA942" si="18427">S942/S963</f>
        <v>4.073123797305965E-2</v>
      </c>
      <c r="CB942" s="128">
        <f t="shared" ref="CB942" si="18428">T942/T963</f>
        <v>5.4240631163708086E-2</v>
      </c>
      <c r="CC942" s="129">
        <f t="shared" ref="CC942" si="18429">U942/U963</f>
        <v>8.1877355258650225E-2</v>
      </c>
      <c r="CD942" s="130">
        <f t="shared" ref="CD942" si="18430">V942/V963</f>
        <v>2.9423851401331469E-2</v>
      </c>
      <c r="CE942" s="131">
        <f t="shared" ref="CE942" si="18431">W942/W963</f>
        <v>4.8133126565668614E-2</v>
      </c>
      <c r="CF942" s="128">
        <f t="shared" ref="CF942" si="18432">X942/X963</f>
        <v>5.4183879335190699E-2</v>
      </c>
      <c r="CG942" s="129">
        <f t="shared" ref="CG942" si="18433">Y942/Y963</f>
        <v>6.9960861056751464E-2</v>
      </c>
      <c r="CH942" s="130">
        <f t="shared" ref="CH942" si="18434">Z942/Z963</f>
        <v>3.983724801183651E-2</v>
      </c>
      <c r="CI942" s="128">
        <f t="shared" ref="CI942" si="18435">AA942/AA963</f>
        <v>3.1963298612416799E-2</v>
      </c>
      <c r="CJ942" s="134">
        <f t="shared" ref="CJ942" si="18436">AB942/AB963</f>
        <v>4.5337437866525436E-2</v>
      </c>
      <c r="CK942" s="135">
        <f t="shared" ref="CK942" si="18437">AC942/AC963</f>
        <v>4.2564732711190816E-2</v>
      </c>
    </row>
    <row r="943" spans="1:89" ht="13.5" thickTop="1" x14ac:dyDescent="0.2">
      <c r="A943" s="145" t="s">
        <v>20</v>
      </c>
      <c r="B943" s="182">
        <v>640</v>
      </c>
      <c r="C943" s="183">
        <v>508</v>
      </c>
      <c r="D943" s="184">
        <v>352</v>
      </c>
      <c r="E943" s="185">
        <v>245</v>
      </c>
      <c r="F943" s="182">
        <v>996</v>
      </c>
      <c r="G943" s="186">
        <v>564</v>
      </c>
      <c r="H943" s="184">
        <v>1292</v>
      </c>
      <c r="I943" s="185">
        <v>1128</v>
      </c>
      <c r="J943" s="182">
        <v>93</v>
      </c>
      <c r="K943" s="186">
        <v>175</v>
      </c>
      <c r="L943" s="184">
        <v>324</v>
      </c>
      <c r="M943" s="182">
        <v>830</v>
      </c>
      <c r="N943" s="187">
        <v>1148</v>
      </c>
      <c r="O943" s="188">
        <v>1269</v>
      </c>
      <c r="P943" s="182">
        <v>654</v>
      </c>
      <c r="Q943" s="186">
        <v>549</v>
      </c>
      <c r="R943" s="184">
        <v>845</v>
      </c>
      <c r="S943" s="185">
        <v>682</v>
      </c>
      <c r="T943" s="182">
        <v>143</v>
      </c>
      <c r="U943" s="186">
        <v>263</v>
      </c>
      <c r="V943" s="184">
        <v>418</v>
      </c>
      <c r="W943" s="185">
        <v>743</v>
      </c>
      <c r="X943" s="182">
        <v>584</v>
      </c>
      <c r="Y943" s="186">
        <v>421</v>
      </c>
      <c r="Z943" s="184">
        <v>1202</v>
      </c>
      <c r="AA943" s="182">
        <v>1264</v>
      </c>
      <c r="AB943" s="158">
        <f t="shared" si="18354"/>
        <v>8691</v>
      </c>
      <c r="AC943" s="159">
        <f t="shared" si="18355"/>
        <v>8641</v>
      </c>
      <c r="BI943" s="145" t="s">
        <v>20</v>
      </c>
      <c r="BJ943" s="128">
        <f>B943/B963</f>
        <v>4.0203530372510836E-2</v>
      </c>
      <c r="BK943" s="129">
        <f t="shared" ref="BK943" si="18438">C943/C963</f>
        <v>3.3111719462912269E-2</v>
      </c>
      <c r="BL943" s="130">
        <f t="shared" ref="BL943" si="18439">D943/D963</f>
        <v>5.7441253263707574E-2</v>
      </c>
      <c r="BM943" s="131">
        <f t="shared" ref="BM943" si="18440">E943/E963</f>
        <v>4.0549486924859317E-2</v>
      </c>
      <c r="BN943" s="128">
        <f t="shared" ref="BN943" si="18441">F943/F963</f>
        <v>6.1405672009864368E-2</v>
      </c>
      <c r="BO943" s="129">
        <f t="shared" ref="BO943" si="18442">G943/G963</f>
        <v>4.3653250773993811E-2</v>
      </c>
      <c r="BP943" s="130">
        <f t="shared" ref="BP943" si="18443">H943/H963</f>
        <v>4.88413412467395E-2</v>
      </c>
      <c r="BQ943" s="131">
        <f t="shared" ref="BQ943" si="18444">I943/I963</f>
        <v>4.2453895370718857E-2</v>
      </c>
      <c r="BR943" s="128">
        <f t="shared" ref="BR943" si="18445">J943/J963</f>
        <v>3.8240131578947366E-2</v>
      </c>
      <c r="BS943" s="129">
        <f t="shared" ref="BS943" si="18446">K943/K963</f>
        <v>6.1946902654867256E-2</v>
      </c>
      <c r="BT943" s="130">
        <f t="shared" ref="BT943" si="18447">L943/L963</f>
        <v>3.2667876588021776E-2</v>
      </c>
      <c r="BU943" s="128">
        <f t="shared" ref="BU943" si="18448">M943/M963</f>
        <v>6.8178084442253983E-2</v>
      </c>
      <c r="BV943" s="132">
        <f t="shared" ref="BV943" si="18449">N943/N963</f>
        <v>4.7895197964036879E-2</v>
      </c>
      <c r="BW943" s="133">
        <f t="shared" ref="BW943" si="18450">O943/O963</f>
        <v>5.0869878938507175E-2</v>
      </c>
      <c r="BX943" s="128">
        <f t="shared" ref="BX943" si="18451">P943/P963</f>
        <v>5.2061773602929469E-2</v>
      </c>
      <c r="BY943" s="129">
        <f t="shared" ref="BY943" si="18452">Q943/Q963</f>
        <v>4.6340845783742722E-2</v>
      </c>
      <c r="BZ943" s="130">
        <f t="shared" ref="BZ943" si="18453">R943/R963</f>
        <v>5.2736691006677903E-2</v>
      </c>
      <c r="CA943" s="131">
        <f t="shared" ref="CA943" si="18454">S943/S963</f>
        <v>4.3745991019884543E-2</v>
      </c>
      <c r="CB943" s="128">
        <f t="shared" ref="CB943" si="18455">T943/T963</f>
        <v>7.0512820512820512E-2</v>
      </c>
      <c r="CC943" s="129">
        <f t="shared" ref="CC943" si="18456">U943/U963</f>
        <v>9.0099349092154848E-2</v>
      </c>
      <c r="CD943" s="130">
        <f t="shared" ref="CD943" si="18457">V943/V963</f>
        <v>3.435522314457138E-2</v>
      </c>
      <c r="CE943" s="131">
        <f t="shared" ref="CE943" si="18458">W943/W963</f>
        <v>4.4315877370869616E-2</v>
      </c>
      <c r="CF943" s="128">
        <f t="shared" ref="CF943" si="18459">X943/X963</f>
        <v>5.6105293496013064E-2</v>
      </c>
      <c r="CG943" s="129">
        <f t="shared" ref="CG943" si="18460">Y943/Y963</f>
        <v>6.8656229615133721E-2</v>
      </c>
      <c r="CH943" s="130">
        <f t="shared" ref="CH943" si="18461">Z943/Z963</f>
        <v>4.4460884039208434E-2</v>
      </c>
      <c r="CI943" s="128">
        <f t="shared" ref="CI943" si="18462">AA943/AA963</f>
        <v>4.7531305230699809E-2</v>
      </c>
      <c r="CJ943" s="134">
        <f t="shared" ref="CJ943" si="18463">AB943/AB963</f>
        <v>4.7946905877095713E-2</v>
      </c>
      <c r="CK943" s="135">
        <f t="shared" ref="CK943" si="18464">AC943/AC963</f>
        <v>4.7828589773393999E-2</v>
      </c>
    </row>
    <row r="944" spans="1:89" ht="13.5" thickBot="1" x14ac:dyDescent="0.25">
      <c r="A944" s="136" t="s">
        <v>21</v>
      </c>
      <c r="B944" s="175">
        <v>687</v>
      </c>
      <c r="C944" s="176">
        <v>526</v>
      </c>
      <c r="D944" s="177">
        <v>349</v>
      </c>
      <c r="E944" s="178">
        <v>250</v>
      </c>
      <c r="F944" s="175">
        <v>1131</v>
      </c>
      <c r="G944" s="179">
        <v>562</v>
      </c>
      <c r="H944" s="177">
        <v>1406</v>
      </c>
      <c r="I944" s="178">
        <v>1235</v>
      </c>
      <c r="J944" s="175">
        <v>69</v>
      </c>
      <c r="K944" s="179">
        <v>206</v>
      </c>
      <c r="L944" s="177">
        <v>291</v>
      </c>
      <c r="M944" s="175">
        <v>814</v>
      </c>
      <c r="N944" s="180">
        <v>1272</v>
      </c>
      <c r="O944" s="181">
        <v>1286</v>
      </c>
      <c r="P944" s="175">
        <v>705</v>
      </c>
      <c r="Q944" s="179">
        <v>515</v>
      </c>
      <c r="R944" s="177">
        <v>897</v>
      </c>
      <c r="S944" s="178">
        <v>760</v>
      </c>
      <c r="T944" s="175">
        <v>122</v>
      </c>
      <c r="U944" s="179">
        <v>205</v>
      </c>
      <c r="V944" s="177">
        <v>404</v>
      </c>
      <c r="W944" s="178">
        <v>912</v>
      </c>
      <c r="X944" s="175">
        <v>519</v>
      </c>
      <c r="Y944" s="179">
        <v>365</v>
      </c>
      <c r="Z944" s="177">
        <v>1412</v>
      </c>
      <c r="AA944" s="175">
        <v>1274</v>
      </c>
      <c r="AB944" s="158">
        <f t="shared" si="18354"/>
        <v>9264</v>
      </c>
      <c r="AC944" s="159">
        <f t="shared" si="18355"/>
        <v>8910</v>
      </c>
      <c r="AE944" s="232" t="s">
        <v>85</v>
      </c>
      <c r="BI944" s="136" t="s">
        <v>21</v>
      </c>
      <c r="BJ944" s="128">
        <f>B944/B963</f>
        <v>4.3155977134242102E-2</v>
      </c>
      <c r="BK944" s="129">
        <f t="shared" ref="BK944" si="18465">C944/C963</f>
        <v>3.4284969365141443E-2</v>
      </c>
      <c r="BL944" s="130">
        <f t="shared" ref="BL944" si="18466">D944/D963</f>
        <v>5.6951697127937337E-2</v>
      </c>
      <c r="BM944" s="131">
        <f t="shared" ref="BM944" si="18467">E944/E963</f>
        <v>4.137702747434624E-2</v>
      </c>
      <c r="BN944" s="128">
        <f t="shared" ref="BN944" si="18468">F944/F963</f>
        <v>6.9728729963008634E-2</v>
      </c>
      <c r="BO944" s="129">
        <f t="shared" ref="BO944" si="18469">G944/G963</f>
        <v>4.3498452012383899E-2</v>
      </c>
      <c r="BP944" s="130">
        <f t="shared" ref="BP944" si="18470">H944/H963</f>
        <v>5.3150871356745927E-2</v>
      </c>
      <c r="BQ944" s="131">
        <f t="shared" ref="BQ944" si="18471">I944/I963</f>
        <v>4.6480993601806547E-2</v>
      </c>
      <c r="BR944" s="128">
        <f t="shared" ref="BR944" si="18472">J944/J963</f>
        <v>2.8371710526315791E-2</v>
      </c>
      <c r="BS944" s="129">
        <f t="shared" ref="BS944" si="18473">K944/K963</f>
        <v>7.2920353982300887E-2</v>
      </c>
      <c r="BT944" s="130">
        <f t="shared" ref="BT944" si="18474">L944/L963</f>
        <v>2.9340592861464006E-2</v>
      </c>
      <c r="BU944" s="128">
        <f t="shared" ref="BU944" si="18475">M944/M963</f>
        <v>6.6863808115656315E-2</v>
      </c>
      <c r="BV944" s="132">
        <f t="shared" ref="BV944" si="18476">N944/N963</f>
        <v>5.3068546873044346E-2</v>
      </c>
      <c r="BW944" s="133">
        <f t="shared" ref="BW944" si="18477">O944/O963</f>
        <v>5.1551350917982845E-2</v>
      </c>
      <c r="BX944" s="128">
        <f t="shared" ref="BX944" si="18478">P944/P963</f>
        <v>5.6121636682056997E-2</v>
      </c>
      <c r="BY944" s="129">
        <f t="shared" ref="BY944" si="18479">Q944/Q963</f>
        <v>4.3470920908246814E-2</v>
      </c>
      <c r="BZ944" s="130">
        <f t="shared" ref="BZ944" si="18480">R944/R963</f>
        <v>5.5982025837858079E-2</v>
      </c>
      <c r="CA944" s="131">
        <f t="shared" ref="CA944" si="18481">S944/S963</f>
        <v>4.8749198203976905E-2</v>
      </c>
      <c r="CB944" s="128">
        <f t="shared" ref="CB944" si="18482">T944/T963</f>
        <v>6.0157790927021698E-2</v>
      </c>
      <c r="CC944" s="129">
        <f t="shared" ref="CC944" si="18483">U944/U963</f>
        <v>7.0229530661185341E-2</v>
      </c>
      <c r="CD944" s="130">
        <f t="shared" ref="CD944" si="18484">V944/V963</f>
        <v>3.3204569737815402E-2</v>
      </c>
      <c r="CE944" s="131">
        <f t="shared" ref="CE944" si="18485">W944/W963</f>
        <v>5.4395801025885718E-2</v>
      </c>
      <c r="CF944" s="128">
        <f t="shared" ref="CF944" si="18486">X944/X963</f>
        <v>4.9860697473340376E-2</v>
      </c>
      <c r="CG944" s="129">
        <f t="shared" ref="CG944" si="18487">Y944/Y963</f>
        <v>5.9523809523809521E-2</v>
      </c>
      <c r="CH944" s="130">
        <f t="shared" ref="CH944" si="18488">Z944/Z963</f>
        <v>5.2228592565193271E-2</v>
      </c>
      <c r="CI944" s="128">
        <f t="shared" ref="CI944" si="18489">AA944/AA963</f>
        <v>4.7907344037904712E-2</v>
      </c>
      <c r="CJ944" s="134">
        <f t="shared" ref="CJ944" si="18490">AB944/AB963</f>
        <v>5.1108058456496915E-2</v>
      </c>
      <c r="CK944" s="135">
        <f t="shared" ref="CK944" si="18491">AC944/AC963</f>
        <v>4.9317525156919395E-2</v>
      </c>
    </row>
    <row r="945" spans="1:89" ht="14.25" thickTop="1" thickBot="1" x14ac:dyDescent="0.25">
      <c r="A945" s="145" t="s">
        <v>22</v>
      </c>
      <c r="B945" s="182">
        <v>898</v>
      </c>
      <c r="C945" s="183">
        <v>850</v>
      </c>
      <c r="D945" s="184">
        <v>432</v>
      </c>
      <c r="E945" s="185">
        <v>287</v>
      </c>
      <c r="F945" s="182">
        <v>1186</v>
      </c>
      <c r="G945" s="186">
        <v>537</v>
      </c>
      <c r="H945" s="184">
        <v>1761</v>
      </c>
      <c r="I945" s="185">
        <v>1391</v>
      </c>
      <c r="J945" s="182">
        <v>124</v>
      </c>
      <c r="K945" s="186">
        <v>350</v>
      </c>
      <c r="L945" s="184">
        <v>322</v>
      </c>
      <c r="M945" s="182">
        <v>912</v>
      </c>
      <c r="N945" s="187">
        <v>1190</v>
      </c>
      <c r="O945" s="188">
        <v>1825</v>
      </c>
      <c r="P945" s="182">
        <v>806</v>
      </c>
      <c r="Q945" s="186">
        <v>442</v>
      </c>
      <c r="R945" s="184">
        <v>1108</v>
      </c>
      <c r="S945" s="185">
        <v>798</v>
      </c>
      <c r="T945" s="182">
        <v>110</v>
      </c>
      <c r="U945" s="186">
        <v>146</v>
      </c>
      <c r="V945" s="184">
        <v>360</v>
      </c>
      <c r="W945" s="185">
        <v>1290</v>
      </c>
      <c r="X945" s="182">
        <v>662</v>
      </c>
      <c r="Y945" s="186">
        <v>361</v>
      </c>
      <c r="Z945" s="184">
        <v>1679</v>
      </c>
      <c r="AA945" s="182">
        <v>1442</v>
      </c>
      <c r="AB945" s="158">
        <f t="shared" si="18354"/>
        <v>10638</v>
      </c>
      <c r="AC945" s="159">
        <f t="shared" si="18355"/>
        <v>10631</v>
      </c>
      <c r="AE945" s="299" t="s">
        <v>0</v>
      </c>
      <c r="AF945" s="301" t="s">
        <v>1</v>
      </c>
      <c r="AG945" s="302"/>
      <c r="AH945" s="301" t="s">
        <v>2</v>
      </c>
      <c r="AI945" s="302"/>
      <c r="AJ945" s="301" t="s">
        <v>3</v>
      </c>
      <c r="AK945" s="302"/>
      <c r="AL945" s="301" t="s">
        <v>4</v>
      </c>
      <c r="AM945" s="302"/>
      <c r="AN945" s="301" t="s">
        <v>5</v>
      </c>
      <c r="AO945" s="302"/>
      <c r="AP945" s="301" t="s">
        <v>6</v>
      </c>
      <c r="AQ945" s="302"/>
      <c r="AR945" s="301" t="s">
        <v>7</v>
      </c>
      <c r="AS945" s="302"/>
      <c r="AT945" s="301" t="s">
        <v>8</v>
      </c>
      <c r="AU945" s="302"/>
      <c r="AV945" s="301" t="s">
        <v>9</v>
      </c>
      <c r="AW945" s="302"/>
      <c r="AX945" s="301" t="s">
        <v>10</v>
      </c>
      <c r="AY945" s="302"/>
      <c r="AZ945" s="301" t="s">
        <v>11</v>
      </c>
      <c r="BA945" s="302"/>
      <c r="BB945" s="301" t="s">
        <v>12</v>
      </c>
      <c r="BC945" s="302"/>
      <c r="BD945" s="304" t="s">
        <v>40</v>
      </c>
      <c r="BE945" s="305"/>
      <c r="BF945" s="306" t="s">
        <v>41</v>
      </c>
      <c r="BG945" s="307"/>
      <c r="BI945" s="145" t="s">
        <v>22</v>
      </c>
      <c r="BJ945" s="128">
        <f>B945/B963</f>
        <v>5.6410578553929266E-2</v>
      </c>
      <c r="BK945" s="129">
        <f t="shared" ref="BK945" si="18492">C945/C963</f>
        <v>5.5403467605266592E-2</v>
      </c>
      <c r="BL945" s="130">
        <f t="shared" ref="BL945" si="18493">D945/D963</f>
        <v>7.0496083550913843E-2</v>
      </c>
      <c r="BM945" s="131">
        <f t="shared" ref="BM945" si="18494">E945/E963</f>
        <v>4.750082754054949E-2</v>
      </c>
      <c r="BN945" s="128">
        <f t="shared" ref="BN945" si="18495">F945/F963</f>
        <v>7.3119605425400747E-2</v>
      </c>
      <c r="BO945" s="129">
        <f t="shared" ref="BO945" si="18496">G945/G963</f>
        <v>4.1563467492260059E-2</v>
      </c>
      <c r="BP945" s="130">
        <f t="shared" ref="BP945" si="18497">H945/H963</f>
        <v>6.657089933088875E-2</v>
      </c>
      <c r="BQ945" s="131">
        <f t="shared" ref="BQ945" si="18498">I945/I963</f>
        <v>5.235227700414001E-2</v>
      </c>
      <c r="BR945" s="128">
        <f t="shared" ref="BR945" si="18499">J945/J963</f>
        <v>5.0986842105263157E-2</v>
      </c>
      <c r="BS945" s="129">
        <f t="shared" ref="BS945" si="18500">K945/K963</f>
        <v>0.12389380530973451</v>
      </c>
      <c r="BT945" s="130">
        <f t="shared" ref="BT945" si="18501">L945/L963</f>
        <v>3.2466223028836456E-2</v>
      </c>
      <c r="BU945" s="128">
        <f t="shared" ref="BU945" si="18502">M945/M963</f>
        <v>7.4913750616067032E-2</v>
      </c>
      <c r="BV945" s="132">
        <f t="shared" ref="BV945" si="18503">N945/N963</f>
        <v>4.964746130418457E-2</v>
      </c>
      <c r="BW945" s="133">
        <f t="shared" ref="BW945" si="18504">O945/O963</f>
        <v>7.3158021326064304E-2</v>
      </c>
      <c r="BX945" s="128">
        <f t="shared" ref="BX945" si="18505">P945/P963</f>
        <v>6.4161757681897788E-2</v>
      </c>
      <c r="BY945" s="129">
        <f t="shared" ref="BY945" si="18506">Q945/Q963</f>
        <v>3.7309023381446781E-2</v>
      </c>
      <c r="BZ945" s="130">
        <f t="shared" ref="BZ945" si="18507">R945/R963</f>
        <v>6.9150596018223806E-2</v>
      </c>
      <c r="CA945" s="131">
        <f t="shared" ref="CA945" si="18508">S945/S963</f>
        <v>5.1186658114175755E-2</v>
      </c>
      <c r="CB945" s="128">
        <f t="shared" ref="CB945" si="18509">T945/T963</f>
        <v>5.4240631163708086E-2</v>
      </c>
      <c r="CC945" s="129">
        <f t="shared" ref="CC945" si="18510">U945/U963</f>
        <v>5.0017129153819805E-2</v>
      </c>
      <c r="CD945" s="130">
        <f t="shared" ref="CD945" si="18511">V945/V963</f>
        <v>2.9588230459439466E-2</v>
      </c>
      <c r="CE945" s="131">
        <f t="shared" ref="CE945" si="18512">W945/W963</f>
        <v>7.6941429082667309E-2</v>
      </c>
      <c r="CF945" s="128">
        <f t="shared" ref="CF945" si="18513">X945/X963</f>
        <v>6.3598808723220296E-2</v>
      </c>
      <c r="CG945" s="129">
        <f t="shared" ref="CG945" si="18514">Y945/Y963</f>
        <v>5.8871493803000649E-2</v>
      </c>
      <c r="CH945" s="130">
        <f t="shared" ref="CH945" si="18515">Z945/Z963</f>
        <v>6.2104679119659702E-2</v>
      </c>
      <c r="CI945" s="128">
        <f t="shared" ref="CI945" si="18516">AA945/AA963</f>
        <v>5.4224795998947091E-2</v>
      </c>
      <c r="CJ945" s="134">
        <f t="shared" ref="CJ945" si="18517">AB945/AB963</f>
        <v>5.8688204432233826E-2</v>
      </c>
      <c r="CK945" s="135">
        <f t="shared" ref="CK945" si="18518">AC945/AC963</f>
        <v>5.8843390566016847E-2</v>
      </c>
    </row>
    <row r="946" spans="1:89" ht="15" thickTop="1" thickBot="1" x14ac:dyDescent="0.3">
      <c r="A946" s="136" t="s">
        <v>23</v>
      </c>
      <c r="B946" s="175">
        <v>937</v>
      </c>
      <c r="C946" s="176">
        <v>876</v>
      </c>
      <c r="D946" s="177">
        <v>320</v>
      </c>
      <c r="E946" s="178">
        <v>299</v>
      </c>
      <c r="F946" s="175">
        <v>1084</v>
      </c>
      <c r="G946" s="179">
        <v>497</v>
      </c>
      <c r="H946" s="177">
        <v>1666</v>
      </c>
      <c r="I946" s="178">
        <v>1252</v>
      </c>
      <c r="J946" s="175">
        <v>104</v>
      </c>
      <c r="K946" s="179">
        <v>284</v>
      </c>
      <c r="L946" s="177">
        <v>239</v>
      </c>
      <c r="M946" s="175">
        <v>764</v>
      </c>
      <c r="N946" s="180">
        <v>1147</v>
      </c>
      <c r="O946" s="181">
        <v>1516</v>
      </c>
      <c r="P946" s="175">
        <v>835</v>
      </c>
      <c r="Q946" s="179">
        <v>465</v>
      </c>
      <c r="R946" s="177">
        <v>1097</v>
      </c>
      <c r="S946" s="178">
        <v>715</v>
      </c>
      <c r="T946" s="175">
        <v>108</v>
      </c>
      <c r="U946" s="179">
        <v>149</v>
      </c>
      <c r="V946" s="177">
        <v>438</v>
      </c>
      <c r="W946" s="178">
        <v>1172</v>
      </c>
      <c r="X946" s="175">
        <v>591</v>
      </c>
      <c r="Y946" s="179">
        <v>374</v>
      </c>
      <c r="Z946" s="177">
        <v>1687</v>
      </c>
      <c r="AA946" s="175">
        <v>1592</v>
      </c>
      <c r="AB946" s="158">
        <f t="shared" si="18354"/>
        <v>10253</v>
      </c>
      <c r="AC946" s="159">
        <f t="shared" si="18355"/>
        <v>9955</v>
      </c>
      <c r="AE946" s="300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>
        <f>B946/B963</f>
        <v>5.8860481186004149E-2</v>
      </c>
      <c r="BK946" s="129">
        <f t="shared" ref="BK946" si="18519">C946/C963</f>
        <v>5.709816190848651E-2</v>
      </c>
      <c r="BL946" s="130">
        <f t="shared" ref="BL946" si="18520">D946/D963</f>
        <v>5.2219321148825062E-2</v>
      </c>
      <c r="BM946" s="131">
        <f t="shared" ref="BM946" si="18521">E946/E963</f>
        <v>4.9486924859318104E-2</v>
      </c>
      <c r="BN946" s="128">
        <f t="shared" ref="BN946" si="18522">F946/F963</f>
        <v>6.6831072749691744E-2</v>
      </c>
      <c r="BO946" s="129">
        <f t="shared" ref="BO946" si="18523">G946/G963</f>
        <v>3.8467492260061922E-2</v>
      </c>
      <c r="BP946" s="130">
        <f t="shared" ref="BP946" si="18524">H946/H963</f>
        <v>6.2979624239216728E-2</v>
      </c>
      <c r="BQ946" s="131">
        <f t="shared" ref="BQ946" si="18525">I946/I963</f>
        <v>4.7120812946932628E-2</v>
      </c>
      <c r="BR946" s="128">
        <f t="shared" ref="BR946" si="18526">J946/J963</f>
        <v>4.2763157894736843E-2</v>
      </c>
      <c r="BS946" s="129">
        <f t="shared" ref="BS946" si="18527">K946/K963</f>
        <v>0.10053097345132743</v>
      </c>
      <c r="BT946" s="130">
        <f t="shared" ref="BT946" si="18528">L946/L963</f>
        <v>2.4097600322645695E-2</v>
      </c>
      <c r="BU946" s="128">
        <f t="shared" ref="BU946" si="18529">M946/M963</f>
        <v>6.2756694595038603E-2</v>
      </c>
      <c r="BV946" s="132">
        <f t="shared" ref="BV946" si="18530">N946/N963</f>
        <v>4.7853477408319078E-2</v>
      </c>
      <c r="BW946" s="133">
        <f t="shared" ref="BW946" si="18531">O946/O963</f>
        <v>6.0771265934418346E-2</v>
      </c>
      <c r="BX946" s="128">
        <f t="shared" ref="BX946" si="18532">P946/P963</f>
        <v>6.647030727591148E-2</v>
      </c>
      <c r="BY946" s="129">
        <f t="shared" ref="BY946" si="18533">Q946/Q963</f>
        <v>3.9250443150164599E-2</v>
      </c>
      <c r="BZ946" s="130">
        <f t="shared" ref="BZ946" si="18534">R946/R963</f>
        <v>6.846408288085877E-2</v>
      </c>
      <c r="CA946" s="131">
        <f t="shared" ref="CA946" si="18535">S946/S963</f>
        <v>4.5862732520846695E-2</v>
      </c>
      <c r="CB946" s="128">
        <f t="shared" ref="CB946" si="18536">T946/T963</f>
        <v>5.3254437869822487E-2</v>
      </c>
      <c r="CC946" s="129">
        <f t="shared" ref="CC946" si="18537">U946/U963</f>
        <v>5.1044878383007877E-2</v>
      </c>
      <c r="CD946" s="130">
        <f t="shared" ref="CD946" si="18538">V946/V963</f>
        <v>3.5999013725651355E-2</v>
      </c>
      <c r="CE946" s="131">
        <f t="shared" ref="CE946" si="18539">W946/W963</f>
        <v>6.9903375879756646E-2</v>
      </c>
      <c r="CF946" s="128">
        <f t="shared" ref="CF946" si="18540">X946/X963</f>
        <v>5.6777788452300894E-2</v>
      </c>
      <c r="CG946" s="129">
        <f t="shared" ref="CG946" si="18541">Y946/Y963</f>
        <v>6.0991519895629481E-2</v>
      </c>
      <c r="CH946" s="130">
        <f t="shared" ref="CH946" si="18542">Z946/Z963</f>
        <v>6.2400591825411501E-2</v>
      </c>
      <c r="CI946" s="128">
        <f t="shared" ref="CI946" si="18543">AA946/AA963</f>
        <v>5.9865378107020646E-2</v>
      </c>
      <c r="CJ946" s="134">
        <f t="shared" ref="CJ946" si="18544">AB946/AB963</f>
        <v>5.6564218842234761E-2</v>
      </c>
      <c r="CK946" s="135">
        <f t="shared" ref="CK946" si="18545">AC946/AC963</f>
        <v>5.5101679341990194E-2</v>
      </c>
    </row>
    <row r="947" spans="1:89" ht="13.5" thickTop="1" x14ac:dyDescent="0.2">
      <c r="A947" s="145" t="s">
        <v>24</v>
      </c>
      <c r="B947" s="189">
        <v>894</v>
      </c>
      <c r="C947" s="183">
        <v>1180</v>
      </c>
      <c r="D947" s="184">
        <v>423</v>
      </c>
      <c r="E947" s="185">
        <v>299</v>
      </c>
      <c r="F947" s="182">
        <v>1077</v>
      </c>
      <c r="G947" s="186">
        <v>556</v>
      </c>
      <c r="H947" s="184">
        <v>1836</v>
      </c>
      <c r="I947" s="185">
        <v>1408</v>
      </c>
      <c r="J947" s="182">
        <v>119</v>
      </c>
      <c r="K947" s="186">
        <v>219</v>
      </c>
      <c r="L947" s="184">
        <v>384</v>
      </c>
      <c r="M947" s="182">
        <v>862</v>
      </c>
      <c r="N947" s="187">
        <v>1308</v>
      </c>
      <c r="O947" s="190">
        <v>1591</v>
      </c>
      <c r="P947" s="182">
        <v>821</v>
      </c>
      <c r="Q947" s="186">
        <v>552</v>
      </c>
      <c r="R947" s="184">
        <v>1044</v>
      </c>
      <c r="S947" s="185">
        <v>860</v>
      </c>
      <c r="T947" s="182">
        <v>81</v>
      </c>
      <c r="U947" s="186">
        <v>119</v>
      </c>
      <c r="V947" s="184">
        <v>496</v>
      </c>
      <c r="W947" s="191">
        <v>1218</v>
      </c>
      <c r="X947" s="182">
        <v>616</v>
      </c>
      <c r="Y947" s="186">
        <v>304</v>
      </c>
      <c r="Z947" s="184">
        <v>1717</v>
      </c>
      <c r="AA947" s="182">
        <v>1538</v>
      </c>
      <c r="AB947" s="158">
        <f t="shared" si="18354"/>
        <v>10816</v>
      </c>
      <c r="AC947" s="159">
        <f t="shared" si="18355"/>
        <v>10706</v>
      </c>
      <c r="AE947" s="235" t="str">
        <f>$AE$17</f>
        <v>17:00 - 17:59</v>
      </c>
      <c r="AF947" s="125">
        <f t="shared" ref="AF947:AU949" si="18546">SUMIF($A$9:$A$32,$AE947,B$939:B$962)</f>
        <v>1214</v>
      </c>
      <c r="AG947" s="172">
        <f t="shared" si="18546"/>
        <v>1172</v>
      </c>
      <c r="AH947" s="126">
        <f t="shared" si="18546"/>
        <v>417</v>
      </c>
      <c r="AI947" s="166">
        <f t="shared" si="18546"/>
        <v>415</v>
      </c>
      <c r="AJ947" s="125">
        <f t="shared" si="18546"/>
        <v>867</v>
      </c>
      <c r="AK947" s="127">
        <f t="shared" si="18546"/>
        <v>1116</v>
      </c>
      <c r="AL947" s="126">
        <f t="shared" si="18546"/>
        <v>1672</v>
      </c>
      <c r="AM947" s="166">
        <f t="shared" si="18546"/>
        <v>2054</v>
      </c>
      <c r="AN947" s="125">
        <f t="shared" si="18546"/>
        <v>199</v>
      </c>
      <c r="AO947" s="127">
        <f t="shared" si="18546"/>
        <v>128</v>
      </c>
      <c r="AP947" s="126">
        <f t="shared" si="18546"/>
        <v>932</v>
      </c>
      <c r="AQ947" s="125">
        <f t="shared" si="18546"/>
        <v>578</v>
      </c>
      <c r="AR947" s="165">
        <f t="shared" si="18546"/>
        <v>1779</v>
      </c>
      <c r="AS947" s="167">
        <f t="shared" si="18546"/>
        <v>1434</v>
      </c>
      <c r="AT947" s="125">
        <f t="shared" si="18546"/>
        <v>825</v>
      </c>
      <c r="AU947" s="127">
        <f t="shared" si="18546"/>
        <v>839</v>
      </c>
      <c r="AV947" s="126">
        <f t="shared" ref="AP947:BE949" si="18547">SUMIF($A$9:$A$32,$AE947,R$939:R$962)</f>
        <v>978</v>
      </c>
      <c r="AW947" s="166">
        <f t="shared" si="18547"/>
        <v>1337</v>
      </c>
      <c r="AX947" s="125">
        <f t="shared" si="18547"/>
        <v>180</v>
      </c>
      <c r="AY947" s="127">
        <f t="shared" si="18547"/>
        <v>131</v>
      </c>
      <c r="AZ947" s="126">
        <f t="shared" si="18547"/>
        <v>999</v>
      </c>
      <c r="BA947" s="166">
        <f t="shared" si="18547"/>
        <v>1048</v>
      </c>
      <c r="BB947" s="125">
        <f t="shared" si="18547"/>
        <v>752</v>
      </c>
      <c r="BC947" s="127">
        <f t="shared" si="18547"/>
        <v>390</v>
      </c>
      <c r="BD947" s="170">
        <f t="shared" si="18547"/>
        <v>2027</v>
      </c>
      <c r="BE947" s="171">
        <f t="shared" si="18547"/>
        <v>1930</v>
      </c>
      <c r="BF947" s="156">
        <f>AF947+AH947+AJ947+AL947+AN947+AP947+AR947+AT947+AV947+AX947+AZ947+BB947+BD947</f>
        <v>12841</v>
      </c>
      <c r="BG947" s="157">
        <f>AG947+AI947+AK947+AM947+AO947+AQ947+AS947+AU947+AW947+AY947+BA947+BC947+BE947</f>
        <v>12572</v>
      </c>
      <c r="BI947" s="145" t="s">
        <v>24</v>
      </c>
      <c r="BJ947" s="128">
        <f>B947/B963</f>
        <v>5.6159306489101071E-2</v>
      </c>
      <c r="BK947" s="129">
        <f t="shared" ref="BK947" si="18548">C947/C963</f>
        <v>7.6913049146134796E-2</v>
      </c>
      <c r="BL947" s="130">
        <f t="shared" ref="BL947" si="18549">D947/D963</f>
        <v>6.9027415143603138E-2</v>
      </c>
      <c r="BM947" s="131">
        <f t="shared" ref="BM947" si="18550">E947/E963</f>
        <v>4.9486924859318104E-2</v>
      </c>
      <c r="BN947" s="128">
        <f t="shared" ref="BN947" si="18551">F947/F963</f>
        <v>6.6399506781750925E-2</v>
      </c>
      <c r="BO947" s="129">
        <f t="shared" ref="BO947" si="18552">G947/G963</f>
        <v>4.3034055727554178E-2</v>
      </c>
      <c r="BP947" s="130">
        <f t="shared" ref="BP947" si="18553">H947/H963</f>
        <v>6.940611650852456E-2</v>
      </c>
      <c r="BQ947" s="131">
        <f t="shared" ref="BQ947" si="18554">I947/I963</f>
        <v>5.2992096349266091E-2</v>
      </c>
      <c r="BR947" s="128">
        <f t="shared" ref="BR947" si="18555">J947/J963</f>
        <v>4.8930921052631582E-2</v>
      </c>
      <c r="BS947" s="129">
        <f t="shared" ref="BS947" si="18556">K947/K963</f>
        <v>7.7522123893805306E-2</v>
      </c>
      <c r="BT947" s="130">
        <f t="shared" ref="BT947" si="18557">L947/L963</f>
        <v>3.871748336358137E-2</v>
      </c>
      <c r="BU947" s="128">
        <f t="shared" ref="BU947" si="18558">M947/M963</f>
        <v>7.0806637095449321E-2</v>
      </c>
      <c r="BV947" s="132">
        <f t="shared" ref="BV947" si="18559">N947/N963</f>
        <v>5.457048687888523E-2</v>
      </c>
      <c r="BW947" s="133">
        <f t="shared" ref="BW947" si="18560">O947/O963</f>
        <v>6.3777759961516883E-2</v>
      </c>
      <c r="BX947" s="128">
        <f t="shared" ref="BX947" si="18561">P947/P963</f>
        <v>6.5355835058111766E-2</v>
      </c>
      <c r="BY947" s="129">
        <f t="shared" ref="BY947" si="18562">Q947/Q963</f>
        <v>4.6594074449227654E-2</v>
      </c>
      <c r="BZ947" s="130">
        <f t="shared" ref="BZ947" si="18563">R947/R963</f>
        <v>6.5156337764463584E-2</v>
      </c>
      <c r="CA947" s="131">
        <f t="shared" ref="CA947" si="18564">S947/S963</f>
        <v>5.5163566388710714E-2</v>
      </c>
      <c r="CB947" s="128">
        <f t="shared" ref="CB947" si="18565">T947/T963</f>
        <v>3.9940828402366867E-2</v>
      </c>
      <c r="CC947" s="129">
        <f t="shared" ref="CC947" si="18566">U947/U963</f>
        <v>4.0767386091127102E-2</v>
      </c>
      <c r="CD947" s="130">
        <f t="shared" ref="CD947" si="18567">V947/V963</f>
        <v>4.0766006410783269E-2</v>
      </c>
      <c r="CE947" s="131">
        <f t="shared" ref="CE947" si="18568">W947/W963</f>
        <v>7.2647023738518432E-2</v>
      </c>
      <c r="CF947" s="128">
        <f t="shared" ref="CF947" si="18569">X947/X963</f>
        <v>5.9179556153328851E-2</v>
      </c>
      <c r="CG947" s="129">
        <f t="shared" ref="CG947" si="18570">Y947/Y963</f>
        <v>4.9575994781474231E-2</v>
      </c>
      <c r="CH947" s="130">
        <f t="shared" ref="CH947" si="18571">Z947/Z963</f>
        <v>6.3510264471980771E-2</v>
      </c>
      <c r="CI947" s="128">
        <f t="shared" ref="CI947" si="18572">AA947/AA963</f>
        <v>5.7834768548114167E-2</v>
      </c>
      <c r="CJ947" s="134">
        <f t="shared" ref="CJ947" si="18573">AB947/AB963</f>
        <v>5.9670202964752873E-2</v>
      </c>
      <c r="CK947" s="135">
        <f t="shared" ref="CK947" si="18574">AC947/AC963</f>
        <v>5.9258521249155899E-2</v>
      </c>
    </row>
    <row r="948" spans="1:89" x14ac:dyDescent="0.2">
      <c r="A948" s="136" t="s">
        <v>25</v>
      </c>
      <c r="B948" s="192">
        <v>1028</v>
      </c>
      <c r="C948" s="176">
        <v>1053</v>
      </c>
      <c r="D948" s="177">
        <v>380</v>
      </c>
      <c r="E948" s="178">
        <v>300</v>
      </c>
      <c r="F948" s="175">
        <v>1115</v>
      </c>
      <c r="G948" s="179">
        <v>618</v>
      </c>
      <c r="H948" s="177">
        <v>1788</v>
      </c>
      <c r="I948" s="178">
        <v>1528</v>
      </c>
      <c r="J948" s="175">
        <v>107</v>
      </c>
      <c r="K948" s="176">
        <v>176</v>
      </c>
      <c r="L948" s="177">
        <v>346</v>
      </c>
      <c r="M948" s="175">
        <v>953</v>
      </c>
      <c r="N948" s="180">
        <v>1251</v>
      </c>
      <c r="O948" s="193">
        <v>1426</v>
      </c>
      <c r="P948" s="175">
        <v>870</v>
      </c>
      <c r="Q948" s="176">
        <v>631</v>
      </c>
      <c r="R948" s="177">
        <v>994</v>
      </c>
      <c r="S948" s="178">
        <v>857</v>
      </c>
      <c r="T948" s="184">
        <v>82</v>
      </c>
      <c r="U948" s="175">
        <v>145</v>
      </c>
      <c r="V948" s="177">
        <v>562</v>
      </c>
      <c r="W948" s="194">
        <v>1094</v>
      </c>
      <c r="X948" s="175">
        <v>637</v>
      </c>
      <c r="Y948" s="179">
        <v>235</v>
      </c>
      <c r="Z948" s="177">
        <v>1737</v>
      </c>
      <c r="AA948" s="175">
        <v>1846</v>
      </c>
      <c r="AB948" s="158">
        <f t="shared" si="18354"/>
        <v>10897</v>
      </c>
      <c r="AC948" s="159">
        <f t="shared" si="18355"/>
        <v>10862</v>
      </c>
      <c r="AE948" s="237" t="str">
        <f>$AE$18</f>
        <v>18:00 - 18:59</v>
      </c>
      <c r="AF948" s="125">
        <f t="shared" si="18546"/>
        <v>1215</v>
      </c>
      <c r="AG948" s="176">
        <f t="shared" si="18546"/>
        <v>1231</v>
      </c>
      <c r="AH948" s="177">
        <f t="shared" si="18546"/>
        <v>378</v>
      </c>
      <c r="AI948" s="178">
        <f t="shared" si="18546"/>
        <v>519</v>
      </c>
      <c r="AJ948" s="238">
        <f t="shared" si="18546"/>
        <v>798</v>
      </c>
      <c r="AK948" s="179">
        <f t="shared" si="18546"/>
        <v>1027</v>
      </c>
      <c r="AL948" s="177">
        <f t="shared" si="18546"/>
        <v>1613</v>
      </c>
      <c r="AM948" s="178">
        <f t="shared" si="18546"/>
        <v>2095</v>
      </c>
      <c r="AN948" s="238">
        <f t="shared" si="18546"/>
        <v>214</v>
      </c>
      <c r="AO948" s="179">
        <f t="shared" si="18546"/>
        <v>134</v>
      </c>
      <c r="AP948" s="177">
        <f t="shared" si="18547"/>
        <v>975</v>
      </c>
      <c r="AQ948" s="238">
        <f t="shared" si="18547"/>
        <v>573</v>
      </c>
      <c r="AR948" s="180">
        <f t="shared" si="18547"/>
        <v>1826</v>
      </c>
      <c r="AS948" s="181">
        <f t="shared" si="18547"/>
        <v>1517</v>
      </c>
      <c r="AT948" s="238">
        <f t="shared" si="18547"/>
        <v>653</v>
      </c>
      <c r="AU948" s="179">
        <f t="shared" si="18547"/>
        <v>868</v>
      </c>
      <c r="AV948" s="177">
        <f t="shared" si="18547"/>
        <v>968</v>
      </c>
      <c r="AW948" s="178">
        <f t="shared" si="18547"/>
        <v>1186</v>
      </c>
      <c r="AX948" s="238">
        <f t="shared" si="18547"/>
        <v>175</v>
      </c>
      <c r="AY948" s="179">
        <f t="shared" si="18547"/>
        <v>168</v>
      </c>
      <c r="AZ948" s="177">
        <f t="shared" si="18547"/>
        <v>1142</v>
      </c>
      <c r="BA948" s="178">
        <f t="shared" si="18547"/>
        <v>1032</v>
      </c>
      <c r="BB948" s="238">
        <f t="shared" si="18547"/>
        <v>763</v>
      </c>
      <c r="BC948" s="179">
        <f t="shared" si="18547"/>
        <v>382</v>
      </c>
      <c r="BD948" s="177">
        <f t="shared" si="18547"/>
        <v>1929</v>
      </c>
      <c r="BE948" s="238">
        <f t="shared" si="18547"/>
        <v>1938</v>
      </c>
      <c r="BF948" s="158">
        <f>SUM(AF948,AH948,AJ948,AL948,AN948,AP948,AR948,AT948,AV948,AX948,AZ948,BB948,BD948)</f>
        <v>12649</v>
      </c>
      <c r="BG948" s="159">
        <f>SUM(AG948,AI948,AK948,AM948,AO948,AQ948,AS948,AU948,AW948,AY948,BA948,BC948,BE948)</f>
        <v>12670</v>
      </c>
      <c r="BI948" s="136" t="s">
        <v>25</v>
      </c>
      <c r="BJ948" s="128">
        <f>B948/B963</f>
        <v>6.4576920660845527E-2</v>
      </c>
      <c r="BK948" s="129">
        <f t="shared" ref="BK948" si="18575">C948/C963</f>
        <v>6.863511928040672E-2</v>
      </c>
      <c r="BL948" s="130">
        <f t="shared" ref="BL948" si="18576">D948/D963</f>
        <v>6.2010443864229763E-2</v>
      </c>
      <c r="BM948" s="131">
        <f t="shared" ref="BM948" si="18577">E948/E963</f>
        <v>4.9652432969215489E-2</v>
      </c>
      <c r="BN948" s="128">
        <f t="shared" ref="BN948" si="18578">F948/F963</f>
        <v>6.8742293464858203E-2</v>
      </c>
      <c r="BO948" s="129">
        <f t="shared" ref="BO948" si="18579">G948/G963</f>
        <v>4.7832817337461302E-2</v>
      </c>
      <c r="BP948" s="130">
        <f t="shared" ref="BP948" si="18580">H948/H963</f>
        <v>6.7591577514837631E-2</v>
      </c>
      <c r="BQ948" s="131">
        <f t="shared" ref="BQ948" si="18581">I948/I963</f>
        <v>5.7508468197214904E-2</v>
      </c>
      <c r="BR948" s="128">
        <f t="shared" ref="BR948" si="18582">J948/J963</f>
        <v>4.3996710526315791E-2</v>
      </c>
      <c r="BS948" s="129">
        <f t="shared" ref="BS948" si="18583">K948/K963</f>
        <v>6.2300884955752214E-2</v>
      </c>
      <c r="BT948" s="130">
        <f t="shared" ref="BT948" si="18584">L948/L963</f>
        <v>3.4886065739060293E-2</v>
      </c>
      <c r="BU948" s="128">
        <f t="shared" ref="BU948" si="18585">M948/M963</f>
        <v>7.8281583702973556E-2</v>
      </c>
      <c r="BV948" s="132">
        <f t="shared" ref="BV948" si="18586">N948/N963</f>
        <v>5.21924152029705E-2</v>
      </c>
      <c r="BW948" s="133">
        <f t="shared" ref="BW948" si="18587">O948/O963</f>
        <v>5.7163473101900106E-2</v>
      </c>
      <c r="BX948" s="128">
        <f t="shared" ref="BX948" si="18588">P948/P963</f>
        <v>6.9256487820410759E-2</v>
      </c>
      <c r="BY948" s="129">
        <f t="shared" ref="BY948" si="18589">Q948/Q963</f>
        <v>5.3262429306997552E-2</v>
      </c>
      <c r="BZ948" s="130">
        <f t="shared" ref="BZ948" si="18590">R948/R963</f>
        <v>6.2035823503713415E-2</v>
      </c>
      <c r="CA948" s="131">
        <f t="shared" ref="CA948" si="18591">S948/S963</f>
        <v>5.4971135343168699E-2</v>
      </c>
      <c r="CB948" s="128">
        <f t="shared" ref="CB948" si="18592">T948/T963</f>
        <v>4.0433925049309663E-2</v>
      </c>
      <c r="CC948" s="129">
        <f t="shared" ref="CC948" si="18593">U948/U963</f>
        <v>4.9674546077423776E-2</v>
      </c>
      <c r="CD948" s="130">
        <f t="shared" ref="CD948" si="18594">V948/V963</f>
        <v>4.619051532834717E-2</v>
      </c>
      <c r="CE948" s="131">
        <f t="shared" ref="CE948" si="18595">W948/W963</f>
        <v>6.5251103423595372E-2</v>
      </c>
      <c r="CF948" s="128">
        <f t="shared" ref="CF948" si="18596">X948/X963</f>
        <v>6.1197041022192332E-2</v>
      </c>
      <c r="CG948" s="129">
        <f t="shared" ref="CG948" si="18597">Y948/Y963</f>
        <v>3.8323548597521198E-2</v>
      </c>
      <c r="CH948" s="130">
        <f t="shared" ref="CH948" si="18598">Z948/Z963</f>
        <v>6.425004623636027E-2</v>
      </c>
      <c r="CI948" s="128">
        <f t="shared" ref="CI948" si="18599">AA948/AA963</f>
        <v>6.9416763810025192E-2</v>
      </c>
      <c r="CJ948" s="134">
        <f t="shared" ref="CJ948" si="18600">AB948/AB963</f>
        <v>6.0117067465505922E-2</v>
      </c>
      <c r="CK948" s="135">
        <f t="shared" ref="CK948" si="18601">AC948/AC963</f>
        <v>6.0121993070085131E-2</v>
      </c>
    </row>
    <row r="949" spans="1:89" ht="13.5" thickBot="1" x14ac:dyDescent="0.25">
      <c r="A949" s="145" t="s">
        <v>26</v>
      </c>
      <c r="B949" s="189">
        <v>929</v>
      </c>
      <c r="C949" s="183">
        <v>1030</v>
      </c>
      <c r="D949" s="184">
        <v>330</v>
      </c>
      <c r="E949" s="185">
        <v>324</v>
      </c>
      <c r="F949" s="182">
        <v>884</v>
      </c>
      <c r="G949" s="186">
        <v>637</v>
      </c>
      <c r="H949" s="184">
        <v>1574</v>
      </c>
      <c r="I949" s="185">
        <v>1449</v>
      </c>
      <c r="J949" s="182">
        <v>108</v>
      </c>
      <c r="K949" s="183">
        <v>166</v>
      </c>
      <c r="L949" s="184">
        <v>433</v>
      </c>
      <c r="M949" s="182">
        <v>686</v>
      </c>
      <c r="N949" s="187">
        <v>1169</v>
      </c>
      <c r="O949" s="190">
        <v>1396</v>
      </c>
      <c r="P949" s="182">
        <v>795</v>
      </c>
      <c r="Q949" s="183">
        <v>565</v>
      </c>
      <c r="R949" s="184">
        <v>1079</v>
      </c>
      <c r="S949" s="185">
        <v>867</v>
      </c>
      <c r="T949" s="182">
        <v>88</v>
      </c>
      <c r="U949" s="186">
        <v>142</v>
      </c>
      <c r="V949" s="184">
        <v>555</v>
      </c>
      <c r="W949" s="191">
        <v>998</v>
      </c>
      <c r="X949" s="182">
        <v>586</v>
      </c>
      <c r="Y949" s="186">
        <v>337</v>
      </c>
      <c r="Z949" s="184">
        <v>1563</v>
      </c>
      <c r="AA949" s="182">
        <v>1648</v>
      </c>
      <c r="AB949" s="158">
        <f t="shared" si="18354"/>
        <v>10093</v>
      </c>
      <c r="AC949" s="159">
        <f t="shared" si="18355"/>
        <v>10245</v>
      </c>
      <c r="AE949" s="235">
        <f>$AE$19</f>
        <v>0</v>
      </c>
      <c r="AF949" s="125">
        <f t="shared" si="18546"/>
        <v>0</v>
      </c>
      <c r="AG949" s="183">
        <f t="shared" si="18546"/>
        <v>0</v>
      </c>
      <c r="AH949" s="184">
        <f t="shared" si="18546"/>
        <v>0</v>
      </c>
      <c r="AI949" s="185">
        <f t="shared" si="18546"/>
        <v>0</v>
      </c>
      <c r="AJ949" s="182">
        <f t="shared" si="18546"/>
        <v>0</v>
      </c>
      <c r="AK949" s="186">
        <f t="shared" si="18546"/>
        <v>0</v>
      </c>
      <c r="AL949" s="184">
        <f t="shared" si="18546"/>
        <v>0</v>
      </c>
      <c r="AM949" s="185">
        <f t="shared" si="18546"/>
        <v>0</v>
      </c>
      <c r="AN949" s="182">
        <f t="shared" si="18546"/>
        <v>0</v>
      </c>
      <c r="AO949" s="186">
        <f t="shared" si="18546"/>
        <v>0</v>
      </c>
      <c r="AP949" s="184">
        <f t="shared" si="18547"/>
        <v>0</v>
      </c>
      <c r="AQ949" s="182">
        <f t="shared" si="18547"/>
        <v>0</v>
      </c>
      <c r="AR949" s="187">
        <f t="shared" si="18547"/>
        <v>0</v>
      </c>
      <c r="AS949" s="188">
        <f t="shared" si="18547"/>
        <v>0</v>
      </c>
      <c r="AT949" s="182">
        <f t="shared" si="18547"/>
        <v>0</v>
      </c>
      <c r="AU949" s="186">
        <f t="shared" si="18547"/>
        <v>0</v>
      </c>
      <c r="AV949" s="184">
        <f t="shared" si="18547"/>
        <v>0</v>
      </c>
      <c r="AW949" s="185">
        <f t="shared" si="18547"/>
        <v>0</v>
      </c>
      <c r="AX949" s="182">
        <f t="shared" si="18547"/>
        <v>0</v>
      </c>
      <c r="AY949" s="186">
        <f t="shared" si="18547"/>
        <v>0</v>
      </c>
      <c r="AZ949" s="184">
        <f t="shared" si="18547"/>
        <v>0</v>
      </c>
      <c r="BA949" s="185">
        <f t="shared" si="18547"/>
        <v>0</v>
      </c>
      <c r="BB949" s="182">
        <f t="shared" si="18547"/>
        <v>0</v>
      </c>
      <c r="BC949" s="186">
        <f t="shared" si="18547"/>
        <v>0</v>
      </c>
      <c r="BD949" s="184">
        <f t="shared" si="18547"/>
        <v>0</v>
      </c>
      <c r="BE949" s="182">
        <f t="shared" si="18547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>
        <f>B949/B963</f>
        <v>5.8357937056347758E-2</v>
      </c>
      <c r="BK949" s="129">
        <f t="shared" ref="BK949" si="18602">C949/C963</f>
        <v>6.713596662755833E-2</v>
      </c>
      <c r="BL949" s="130">
        <f t="shared" ref="BL949" si="18603">D949/D963</f>
        <v>5.3851174934725847E-2</v>
      </c>
      <c r="BM949" s="131">
        <f t="shared" ref="BM949" si="18604">E949/E963</f>
        <v>5.3624627606752732E-2</v>
      </c>
      <c r="BN949" s="128">
        <f t="shared" ref="BN949" si="18605">F949/F963</f>
        <v>5.4500616522811345E-2</v>
      </c>
      <c r="BO949" s="129">
        <f t="shared" ref="BO949" si="18606">G949/G963</f>
        <v>4.9303405572755421E-2</v>
      </c>
      <c r="BP949" s="130">
        <f t="shared" ref="BP949" si="18607">H949/H963</f>
        <v>5.9501757834650136E-2</v>
      </c>
      <c r="BQ949" s="131">
        <f t="shared" ref="BQ949" si="18608">I949/I963</f>
        <v>5.4535190063981935E-2</v>
      </c>
      <c r="BR949" s="128">
        <f t="shared" ref="BR949" si="18609">J949/J963</f>
        <v>4.4407894736842105E-2</v>
      </c>
      <c r="BS949" s="129">
        <f t="shared" ref="BS949" si="18610">K949/K963</f>
        <v>5.8761061946902657E-2</v>
      </c>
      <c r="BT949" s="130">
        <f t="shared" ref="BT949" si="18611">L949/L963</f>
        <v>4.3657995563621696E-2</v>
      </c>
      <c r="BU949" s="128">
        <f t="shared" ref="BU949" si="18612">M949/M963</f>
        <v>5.6349597502874979E-2</v>
      </c>
      <c r="BV949" s="132">
        <f t="shared" ref="BV949" si="18613">N949/N963</f>
        <v>4.8771329634110724E-2</v>
      </c>
      <c r="BW949" s="133">
        <f t="shared" ref="BW949" si="18614">O949/O963</f>
        <v>5.5960875491060692E-2</v>
      </c>
      <c r="BX949" s="128">
        <f t="shared" ref="BX949" si="18615">P949/P963</f>
        <v>6.3286100939340867E-2</v>
      </c>
      <c r="BY949" s="129">
        <f t="shared" ref="BY949" si="18616">Q949/Q963</f>
        <v>4.769139866632903E-2</v>
      </c>
      <c r="BZ949" s="130">
        <f t="shared" ref="BZ949" si="18617">R949/R963</f>
        <v>6.7340697746988698E-2</v>
      </c>
      <c r="CA949" s="131">
        <f t="shared" ref="CA949" si="18618">S949/S963</f>
        <v>5.5612572161642081E-2</v>
      </c>
      <c r="CB949" s="128">
        <f t="shared" ref="CB949" si="18619">T949/T963</f>
        <v>4.3392504930966469E-2</v>
      </c>
      <c r="CC949" s="129">
        <f t="shared" ref="CC949" si="18620">U949/U963</f>
        <v>4.8646796848235696E-2</v>
      </c>
      <c r="CD949" s="130">
        <f t="shared" ref="CD949" si="18621">V949/V963</f>
        <v>4.5615188624969182E-2</v>
      </c>
      <c r="CE949" s="131">
        <f t="shared" ref="CE949" si="18622">W949/W963</f>
        <v>5.9525229631396871E-2</v>
      </c>
      <c r="CF949" s="128">
        <f t="shared" ref="CF949" si="18623">X949/X963</f>
        <v>5.6297434912095302E-2</v>
      </c>
      <c r="CG949" s="129">
        <f t="shared" ref="CG949" si="18624">Y949/Y963</f>
        <v>5.495759947814742E-2</v>
      </c>
      <c r="CH949" s="130">
        <f t="shared" ref="CH949" si="18625">Z949/Z963</f>
        <v>5.7813944886258552E-2</v>
      </c>
      <c r="CI949" s="128">
        <f t="shared" ref="CI949" si="18626">AA949/AA963</f>
        <v>6.1971195427368106E-2</v>
      </c>
      <c r="CJ949" s="134">
        <f t="shared" ref="CJ949" si="18627">AB949/AB963</f>
        <v>5.568152353210528E-2</v>
      </c>
      <c r="CK949" s="135">
        <f t="shared" ref="CK949" si="18628">AC949/AC963</f>
        <v>5.6706851316794524E-2</v>
      </c>
    </row>
    <row r="950" spans="1:89" ht="14.25" thickTop="1" thickBot="1" x14ac:dyDescent="0.25">
      <c r="A950" s="136" t="s">
        <v>27</v>
      </c>
      <c r="B950" s="192">
        <v>932</v>
      </c>
      <c r="C950" s="176">
        <v>1025</v>
      </c>
      <c r="D950" s="177">
        <v>388</v>
      </c>
      <c r="E950" s="178">
        <v>374</v>
      </c>
      <c r="F950" s="175">
        <v>802</v>
      </c>
      <c r="G950" s="179">
        <v>715</v>
      </c>
      <c r="H950" s="177">
        <v>1567</v>
      </c>
      <c r="I950" s="178">
        <v>1616</v>
      </c>
      <c r="J950" s="175">
        <v>187</v>
      </c>
      <c r="K950" s="176">
        <v>114</v>
      </c>
      <c r="L950" s="177">
        <v>516</v>
      </c>
      <c r="M950" s="175">
        <v>674</v>
      </c>
      <c r="N950" s="180">
        <v>1305</v>
      </c>
      <c r="O950" s="193">
        <v>1236</v>
      </c>
      <c r="P950" s="175">
        <v>889</v>
      </c>
      <c r="Q950" s="176">
        <v>633</v>
      </c>
      <c r="R950" s="177">
        <v>1056</v>
      </c>
      <c r="S950" s="178">
        <v>924</v>
      </c>
      <c r="T950" s="175">
        <v>122</v>
      </c>
      <c r="U950" s="179">
        <v>108</v>
      </c>
      <c r="V950" s="177">
        <v>727</v>
      </c>
      <c r="W950" s="194">
        <v>909</v>
      </c>
      <c r="X950" s="175">
        <v>520</v>
      </c>
      <c r="Y950" s="179">
        <v>287</v>
      </c>
      <c r="Z950" s="177">
        <v>1729</v>
      </c>
      <c r="AA950" s="175">
        <v>1890</v>
      </c>
      <c r="AB950" s="158">
        <f t="shared" si="18354"/>
        <v>10740</v>
      </c>
      <c r="AC950" s="159">
        <f t="shared" si="18355"/>
        <v>10505</v>
      </c>
      <c r="AE950" s="229" t="s">
        <v>13</v>
      </c>
      <c r="AF950" s="20">
        <f t="shared" ref="AF950:BG950" si="18629">SUM(AF947:AF949)</f>
        <v>2429</v>
      </c>
      <c r="AG950" s="21">
        <f t="shared" si="18629"/>
        <v>2403</v>
      </c>
      <c r="AH950" s="20">
        <f t="shared" si="18629"/>
        <v>795</v>
      </c>
      <c r="AI950" s="21">
        <f t="shared" si="18629"/>
        <v>934</v>
      </c>
      <c r="AJ950" s="20">
        <f t="shared" si="18629"/>
        <v>1665</v>
      </c>
      <c r="AK950" s="21">
        <f t="shared" si="18629"/>
        <v>2143</v>
      </c>
      <c r="AL950" s="20">
        <f t="shared" si="18629"/>
        <v>3285</v>
      </c>
      <c r="AM950" s="21">
        <f t="shared" si="18629"/>
        <v>4149</v>
      </c>
      <c r="AN950" s="20">
        <f t="shared" si="18629"/>
        <v>413</v>
      </c>
      <c r="AO950" s="21">
        <f t="shared" si="18629"/>
        <v>262</v>
      </c>
      <c r="AP950" s="20">
        <f t="shared" si="18629"/>
        <v>1907</v>
      </c>
      <c r="AQ950" s="21">
        <f t="shared" si="18629"/>
        <v>1151</v>
      </c>
      <c r="AR950" s="20">
        <f t="shared" si="18629"/>
        <v>3605</v>
      </c>
      <c r="AS950" s="21">
        <f t="shared" si="18629"/>
        <v>2951</v>
      </c>
      <c r="AT950" s="20">
        <f t="shared" si="18629"/>
        <v>1478</v>
      </c>
      <c r="AU950" s="21">
        <f t="shared" si="18629"/>
        <v>1707</v>
      </c>
      <c r="AV950" s="20">
        <f t="shared" si="18629"/>
        <v>1946</v>
      </c>
      <c r="AW950" s="21">
        <f t="shared" si="18629"/>
        <v>2523</v>
      </c>
      <c r="AX950" s="20">
        <f t="shared" si="18629"/>
        <v>355</v>
      </c>
      <c r="AY950" s="21">
        <f t="shared" si="18629"/>
        <v>299</v>
      </c>
      <c r="AZ950" s="20">
        <f t="shared" si="18629"/>
        <v>2141</v>
      </c>
      <c r="BA950" s="21">
        <f t="shared" si="18629"/>
        <v>2080</v>
      </c>
      <c r="BB950" s="20">
        <f t="shared" si="18629"/>
        <v>1515</v>
      </c>
      <c r="BC950" s="21">
        <f t="shared" si="18629"/>
        <v>772</v>
      </c>
      <c r="BD950" s="20">
        <f t="shared" si="18629"/>
        <v>3956</v>
      </c>
      <c r="BE950" s="21">
        <f t="shared" si="18629"/>
        <v>3868</v>
      </c>
      <c r="BF950" s="160">
        <f t="shared" si="18629"/>
        <v>25490</v>
      </c>
      <c r="BG950" s="161">
        <f t="shared" si="18629"/>
        <v>25242</v>
      </c>
      <c r="BI950" s="136" t="s">
        <v>27</v>
      </c>
      <c r="BJ950" s="128">
        <f>B950/B963</f>
        <v>5.8546391104968905E-2</v>
      </c>
      <c r="BK950" s="129">
        <f t="shared" ref="BK950" si="18630">C950/C963</f>
        <v>6.6810063876939121E-2</v>
      </c>
      <c r="BL950" s="130">
        <f t="shared" ref="BL950" si="18631">D950/D963</f>
        <v>6.3315926892950389E-2</v>
      </c>
      <c r="BM950" s="131">
        <f t="shared" ref="BM950" si="18632">E950/E963</f>
        <v>6.1900033101621982E-2</v>
      </c>
      <c r="BN950" s="128">
        <f t="shared" ref="BN950" si="18633">F950/F963</f>
        <v>4.9445129469790385E-2</v>
      </c>
      <c r="BO950" s="129">
        <f t="shared" ref="BO950" si="18634">G950/G963</f>
        <v>5.5340557275541796E-2</v>
      </c>
      <c r="BP950" s="130">
        <f t="shared" ref="BP950" si="18635">H950/H963</f>
        <v>5.923713756473746E-2</v>
      </c>
      <c r="BQ950" s="131">
        <f t="shared" ref="BQ950" si="18636">I950/I963</f>
        <v>6.0820474219044032E-2</v>
      </c>
      <c r="BR950" s="128">
        <f t="shared" ref="BR950" si="18637">J950/J963</f>
        <v>7.6891447368421059E-2</v>
      </c>
      <c r="BS950" s="129">
        <f t="shared" ref="BS950" si="18638">K950/K963</f>
        <v>4.0353982300884952E-2</v>
      </c>
      <c r="BT950" s="130">
        <f t="shared" ref="BT950" si="18639">L950/L963</f>
        <v>5.2026618269812461E-2</v>
      </c>
      <c r="BU950" s="128">
        <f t="shared" ref="BU950" si="18640">M950/M963</f>
        <v>5.5363890257926728E-2</v>
      </c>
      <c r="BV950" s="132">
        <f t="shared" ref="BV950" si="18641">N950/N963</f>
        <v>5.4445325211731822E-2</v>
      </c>
      <c r="BW950" s="133">
        <f t="shared" ref="BW950" si="18642">O950/O963</f>
        <v>4.9547021566583818E-2</v>
      </c>
      <c r="BX950" s="128">
        <f t="shared" ref="BX950" si="18643">P950/P963</f>
        <v>7.0768985830281808E-2</v>
      </c>
      <c r="BY950" s="129">
        <f t="shared" ref="BY950" si="18644">Q950/Q963</f>
        <v>5.3431248417320838E-2</v>
      </c>
      <c r="BZ950" s="130">
        <f t="shared" ref="BZ950" si="18645">R950/R963</f>
        <v>6.5905261187043623E-2</v>
      </c>
      <c r="CA950" s="131">
        <f t="shared" ref="CA950" si="18646">S950/S963</f>
        <v>5.9268762026940348E-2</v>
      </c>
      <c r="CB950" s="128">
        <f t="shared" ref="CB950" si="18647">T950/T963</f>
        <v>6.0157790927021698E-2</v>
      </c>
      <c r="CC950" s="129">
        <f t="shared" ref="CC950" si="18648">U950/U963</f>
        <v>3.6998972250770812E-2</v>
      </c>
      <c r="CD950" s="130">
        <f t="shared" ref="CD950" si="18649">V950/V963</f>
        <v>5.9751787622256927E-2</v>
      </c>
      <c r="CE950" s="131">
        <f t="shared" ref="CE950" si="18650">W950/W963</f>
        <v>5.4216867469879519E-2</v>
      </c>
      <c r="CF950" s="128">
        <f t="shared" ref="CF950" si="18651">X950/X963</f>
        <v>4.9956768181381499E-2</v>
      </c>
      <c r="CG950" s="129">
        <f t="shared" ref="CG950" si="18652">Y950/Y963</f>
        <v>4.6803652968036527E-2</v>
      </c>
      <c r="CH950" s="130">
        <f t="shared" ref="CH950" si="18653">Z950/Z963</f>
        <v>6.395413353060847E-2</v>
      </c>
      <c r="CI950" s="128">
        <f t="shared" ref="CI950" si="18654">AA950/AA963</f>
        <v>7.1071334561726776E-2</v>
      </c>
      <c r="CJ950" s="134">
        <f t="shared" ref="CJ950" si="18655">AB950/AB963</f>
        <v>5.9250922692441373E-2</v>
      </c>
      <c r="CK950" s="135">
        <f t="shared" ref="CK950" si="18656">AC950/AC963</f>
        <v>5.8145971018343241E-2</v>
      </c>
    </row>
    <row r="951" spans="1:89" ht="13.5" thickTop="1" x14ac:dyDescent="0.2">
      <c r="A951" s="145" t="s">
        <v>28</v>
      </c>
      <c r="B951" s="189">
        <v>1096</v>
      </c>
      <c r="C951" s="183">
        <v>1224</v>
      </c>
      <c r="D951" s="184">
        <v>389</v>
      </c>
      <c r="E951" s="185">
        <v>423</v>
      </c>
      <c r="F951" s="182">
        <v>751</v>
      </c>
      <c r="G951" s="186">
        <v>970</v>
      </c>
      <c r="H951" s="184">
        <v>1705</v>
      </c>
      <c r="I951" s="185">
        <v>1961</v>
      </c>
      <c r="J951" s="182">
        <v>145</v>
      </c>
      <c r="K951" s="183">
        <v>148</v>
      </c>
      <c r="L951" s="184">
        <v>832</v>
      </c>
      <c r="M951" s="182">
        <v>645</v>
      </c>
      <c r="N951" s="187">
        <v>1869</v>
      </c>
      <c r="O951" s="190">
        <v>1330</v>
      </c>
      <c r="P951" s="182">
        <v>1026</v>
      </c>
      <c r="Q951" s="183">
        <v>726</v>
      </c>
      <c r="R951" s="184">
        <v>1036</v>
      </c>
      <c r="S951" s="185">
        <v>1080</v>
      </c>
      <c r="T951" s="182">
        <v>160</v>
      </c>
      <c r="U951" s="186">
        <v>88</v>
      </c>
      <c r="V951" s="184">
        <v>942</v>
      </c>
      <c r="W951" s="191">
        <v>1039</v>
      </c>
      <c r="X951" s="182">
        <v>727</v>
      </c>
      <c r="Y951" s="186">
        <v>307</v>
      </c>
      <c r="Z951" s="184">
        <v>1722</v>
      </c>
      <c r="AA951" s="182">
        <v>1961</v>
      </c>
      <c r="AB951" s="158">
        <f t="shared" si="18354"/>
        <v>12400</v>
      </c>
      <c r="AC951" s="159">
        <f t="shared" si="18355"/>
        <v>11902</v>
      </c>
      <c r="BI951" s="145" t="s">
        <v>28</v>
      </c>
      <c r="BJ951" s="128">
        <f>B951/B963</f>
        <v>6.8848545762924804E-2</v>
      </c>
      <c r="BK951" s="129">
        <f t="shared" ref="BK951" si="18657">C951/C963</f>
        <v>7.9780993351583882E-2</v>
      </c>
      <c r="BL951" s="130">
        <f t="shared" ref="BL951" si="18658">D951/D963</f>
        <v>6.3479112271540475E-2</v>
      </c>
      <c r="BM951" s="131">
        <f t="shared" ref="BM951" si="18659">E951/E963</f>
        <v>7.0009930486593847E-2</v>
      </c>
      <c r="BN951" s="128">
        <f t="shared" ref="BN951" si="18660">F951/F963</f>
        <v>4.6300863131935883E-2</v>
      </c>
      <c r="BO951" s="129">
        <f t="shared" ref="BO951" si="18661">G951/G963</f>
        <v>7.507739938080496E-2</v>
      </c>
      <c r="BP951" s="130">
        <f t="shared" ref="BP951" si="18662">H951/H963</f>
        <v>6.4453937171587344E-2</v>
      </c>
      <c r="BQ951" s="131">
        <f t="shared" ref="BQ951" si="18663">I951/I963</f>
        <v>7.3805043281896882E-2</v>
      </c>
      <c r="BR951" s="128">
        <f t="shared" ref="BR951" si="18664">J951/J963</f>
        <v>5.9621710526315791E-2</v>
      </c>
      <c r="BS951" s="129">
        <f t="shared" ref="BS951" si="18665">K951/K963</f>
        <v>5.2389380530973452E-2</v>
      </c>
      <c r="BT951" s="130">
        <f t="shared" ref="BT951" si="18666">L951/L963</f>
        <v>8.3887880621092967E-2</v>
      </c>
      <c r="BU951" s="128">
        <f t="shared" ref="BU951" si="18667">M951/M963</f>
        <v>5.2981764415968455E-2</v>
      </c>
      <c r="BV951" s="132">
        <f t="shared" ref="BV951" si="18668">N951/N963</f>
        <v>7.7975718636572239E-2</v>
      </c>
      <c r="BW951" s="133">
        <f t="shared" ref="BW951" si="18669">O951/O963</f>
        <v>5.3315160747213985E-2</v>
      </c>
      <c r="BX951" s="128">
        <f t="shared" ref="BX951" si="18670">P951/P963</f>
        <v>8.1674892533036142E-2</v>
      </c>
      <c r="BY951" s="129">
        <f t="shared" ref="BY951" si="18671">Q951/Q963</f>
        <v>6.1281337047353758E-2</v>
      </c>
      <c r="BZ951" s="130">
        <f t="shared" ref="BZ951" si="18672">R951/R963</f>
        <v>6.4657055482743558E-2</v>
      </c>
      <c r="CA951" s="131">
        <f t="shared" ref="CA951" si="18673">S951/S963</f>
        <v>6.9275176395125079E-2</v>
      </c>
      <c r="CB951" s="128">
        <f t="shared" ref="CB951" si="18674">T951/T963</f>
        <v>7.8895463510848127E-2</v>
      </c>
      <c r="CC951" s="129">
        <f t="shared" ref="CC951" si="18675">U951/U963</f>
        <v>3.014731072285029E-2</v>
      </c>
      <c r="CD951" s="130">
        <f t="shared" ref="CD951" si="18676">V951/V963</f>
        <v>7.7422536368866604E-2</v>
      </c>
      <c r="CE951" s="131">
        <f t="shared" ref="CE951" si="18677">W951/W963</f>
        <v>6.1970654896814983E-2</v>
      </c>
      <c r="CF951" s="128">
        <f t="shared" ref="CF951" si="18678">X951/X963</f>
        <v>6.9843404745892984E-2</v>
      </c>
      <c r="CG951" s="129">
        <f t="shared" ref="CG951" si="18679">Y951/Y963</f>
        <v>5.0065231572080884E-2</v>
      </c>
      <c r="CH951" s="130">
        <f t="shared" ref="CH951" si="18680">Z951/Z963</f>
        <v>6.3695209913075646E-2</v>
      </c>
      <c r="CI951" s="128">
        <f t="shared" ref="CI951" si="18681">AA951/AA963</f>
        <v>7.3741210092881579E-2</v>
      </c>
      <c r="CJ951" s="134">
        <f t="shared" ref="CJ951" si="18682">AB951/AB963</f>
        <v>6.8408886535034727E-2</v>
      </c>
      <c r="CK951" s="135">
        <f t="shared" ref="CK951" si="18683">AC951/AC963</f>
        <v>6.5878471876279987E-2</v>
      </c>
    </row>
    <row r="952" spans="1:89" x14ac:dyDescent="0.2">
      <c r="A952" s="136" t="s">
        <v>29</v>
      </c>
      <c r="B952" s="192">
        <v>1064</v>
      </c>
      <c r="C952" s="176">
        <v>1307</v>
      </c>
      <c r="D952" s="177">
        <v>392</v>
      </c>
      <c r="E952" s="178">
        <v>428</v>
      </c>
      <c r="F952" s="175">
        <v>753</v>
      </c>
      <c r="G952" s="179">
        <v>1090</v>
      </c>
      <c r="H952" s="177">
        <v>1766</v>
      </c>
      <c r="I952" s="178">
        <v>1951</v>
      </c>
      <c r="J952" s="175">
        <v>201</v>
      </c>
      <c r="K952" s="176">
        <v>158</v>
      </c>
      <c r="L952" s="177">
        <v>841</v>
      </c>
      <c r="M952" s="175">
        <v>513</v>
      </c>
      <c r="N952" s="180">
        <v>1768</v>
      </c>
      <c r="O952" s="193">
        <v>1336</v>
      </c>
      <c r="P952" s="175">
        <v>955</v>
      </c>
      <c r="Q952" s="176">
        <v>791</v>
      </c>
      <c r="R952" s="177">
        <v>1006</v>
      </c>
      <c r="S952" s="178">
        <v>1219</v>
      </c>
      <c r="T952" s="175">
        <v>150</v>
      </c>
      <c r="U952" s="179">
        <v>124</v>
      </c>
      <c r="V952" s="177">
        <v>949</v>
      </c>
      <c r="W952" s="194">
        <v>1003</v>
      </c>
      <c r="X952" s="175">
        <v>885</v>
      </c>
      <c r="Y952" s="179">
        <v>312</v>
      </c>
      <c r="Z952" s="177">
        <v>1865</v>
      </c>
      <c r="AA952" s="175">
        <v>2351</v>
      </c>
      <c r="AB952" s="158">
        <f t="shared" si="18354"/>
        <v>12595</v>
      </c>
      <c r="AC952" s="159">
        <f t="shared" si="18355"/>
        <v>12583</v>
      </c>
      <c r="BI952" s="136" t="s">
        <v>29</v>
      </c>
      <c r="BJ952" s="128">
        <f>B952/B963</f>
        <v>6.683836924429927E-2</v>
      </c>
      <c r="BK952" s="129">
        <f t="shared" ref="BK952" si="18684">C952/C963</f>
        <v>8.5190979011862858E-2</v>
      </c>
      <c r="BL952" s="130">
        <f t="shared" ref="BL952" si="18685">D952/D963</f>
        <v>6.3968668407310705E-2</v>
      </c>
      <c r="BM952" s="131">
        <f t="shared" ref="BM952" si="18686">E952/E963</f>
        <v>7.0837471036080762E-2</v>
      </c>
      <c r="BN952" s="128">
        <f t="shared" ref="BN952" si="18687">F952/F963</f>
        <v>4.6424167694204682E-2</v>
      </c>
      <c r="BO952" s="129">
        <f t="shared" ref="BO952" si="18688">G952/G963</f>
        <v>8.4365325077399383E-2</v>
      </c>
      <c r="BP952" s="130">
        <f t="shared" ref="BP952" si="18689">H952/H963</f>
        <v>6.6759913809397803E-2</v>
      </c>
      <c r="BQ952" s="131">
        <f t="shared" ref="BQ952" si="18690">I952/I963</f>
        <v>7.3428678961234478E-2</v>
      </c>
      <c r="BR952" s="128">
        <f t="shared" ref="BR952" si="18691">J952/J963</f>
        <v>8.2648026315789477E-2</v>
      </c>
      <c r="BS952" s="129">
        <f t="shared" ref="BS952" si="18692">K952/K963</f>
        <v>5.5929203539823009E-2</v>
      </c>
      <c r="BT952" s="130">
        <f t="shared" ref="BT952" si="18693">L952/L963</f>
        <v>8.4795321637426896E-2</v>
      </c>
      <c r="BU952" s="128">
        <f t="shared" ref="BU952" si="18694">M952/M963</f>
        <v>4.2138984721537702E-2</v>
      </c>
      <c r="BV952" s="132">
        <f t="shared" ref="BV952" si="18695">N952/N963</f>
        <v>7.3761942509074224E-2</v>
      </c>
      <c r="BW952" s="133">
        <f t="shared" ref="BW952" si="18696">O952/O963</f>
        <v>5.3555680269381865E-2</v>
      </c>
      <c r="BX952" s="128">
        <f t="shared" ref="BX952" si="18697">P952/P963</f>
        <v>7.6022926285623307E-2</v>
      </c>
      <c r="BY952" s="129">
        <f t="shared" ref="BY952" si="18698">Q952/Q963</f>
        <v>6.6767958132860641E-2</v>
      </c>
      <c r="BZ952" s="130">
        <f t="shared" ref="BZ952" si="18699">R952/R963</f>
        <v>6.2784746926293447E-2</v>
      </c>
      <c r="CA952" s="131">
        <f t="shared" ref="CA952" si="18700">S952/S963</f>
        <v>7.8191148171905062E-2</v>
      </c>
      <c r="CB952" s="128">
        <f t="shared" ref="CB952" si="18701">T952/T963</f>
        <v>7.3964497041420121E-2</v>
      </c>
      <c r="CC952" s="129">
        <f t="shared" ref="CC952" si="18702">U952/U963</f>
        <v>4.2480301473107225E-2</v>
      </c>
      <c r="CD952" s="130">
        <f t="shared" ref="CD952" si="18703">V952/V963</f>
        <v>7.79978630722446E-2</v>
      </c>
      <c r="CE952" s="131">
        <f t="shared" ref="CE952" si="18704">W952/W963</f>
        <v>5.9823452224740545E-2</v>
      </c>
      <c r="CF952" s="128">
        <f t="shared" ref="CF952" si="18705">X952/X963</f>
        <v>8.5022576616389664E-2</v>
      </c>
      <c r="CG952" s="129">
        <f t="shared" ref="CG952" si="18706">Y952/Y963</f>
        <v>5.0880626223091974E-2</v>
      </c>
      <c r="CH952" s="130">
        <f t="shared" ref="CH952" si="18707">Z952/Z963</f>
        <v>6.8984649528389119E-2</v>
      </c>
      <c r="CI952" s="128">
        <f t="shared" ref="CI952" si="18708">AA952/AA963</f>
        <v>8.8406723573872817E-2</v>
      </c>
      <c r="CJ952" s="134">
        <f t="shared" ref="CJ952" si="18709">AB952/AB963</f>
        <v>6.9484671444255033E-2</v>
      </c>
      <c r="CK952" s="135">
        <f t="shared" ref="CK952" si="18710">AC952/AC963</f>
        <v>6.9647858479182576E-2</v>
      </c>
    </row>
    <row r="953" spans="1:89" x14ac:dyDescent="0.2">
      <c r="A953" s="145" t="s">
        <v>30</v>
      </c>
      <c r="B953" s="189">
        <v>1214</v>
      </c>
      <c r="C953" s="183">
        <v>1172</v>
      </c>
      <c r="D953" s="184">
        <v>417</v>
      </c>
      <c r="E953" s="185">
        <v>415</v>
      </c>
      <c r="F953" s="182">
        <v>867</v>
      </c>
      <c r="G953" s="186">
        <v>1116</v>
      </c>
      <c r="H953" s="184">
        <v>1672</v>
      </c>
      <c r="I953" s="185">
        <v>2054</v>
      </c>
      <c r="J953" s="182">
        <v>199</v>
      </c>
      <c r="K953" s="183">
        <v>128</v>
      </c>
      <c r="L953" s="184">
        <v>932</v>
      </c>
      <c r="M953" s="182">
        <v>578</v>
      </c>
      <c r="N953" s="187">
        <v>1779</v>
      </c>
      <c r="O953" s="190">
        <v>1434</v>
      </c>
      <c r="P953" s="182">
        <v>825</v>
      </c>
      <c r="Q953" s="183">
        <v>839</v>
      </c>
      <c r="R953" s="184">
        <v>978</v>
      </c>
      <c r="S953" s="185">
        <v>1337</v>
      </c>
      <c r="T953" s="182">
        <v>180</v>
      </c>
      <c r="U953" s="186">
        <v>131</v>
      </c>
      <c r="V953" s="184">
        <v>999</v>
      </c>
      <c r="W953" s="191">
        <v>1048</v>
      </c>
      <c r="X953" s="182">
        <v>752</v>
      </c>
      <c r="Y953" s="186">
        <v>390</v>
      </c>
      <c r="Z953" s="184">
        <v>2027</v>
      </c>
      <c r="AA953" s="182">
        <v>1930</v>
      </c>
      <c r="AB953" s="158">
        <f t="shared" si="18354"/>
        <v>12841</v>
      </c>
      <c r="AC953" s="159">
        <f t="shared" si="18355"/>
        <v>12572</v>
      </c>
      <c r="BI953" s="145" t="s">
        <v>30</v>
      </c>
      <c r="BJ953" s="128">
        <f>B953/B963</f>
        <v>7.6261071675356493E-2</v>
      </c>
      <c r="BK953" s="129">
        <f t="shared" ref="BK953" si="18711">C953/C963</f>
        <v>7.6391604745144046E-2</v>
      </c>
      <c r="BL953" s="130">
        <f t="shared" ref="BL953" si="18712">D953/D963</f>
        <v>6.8048302872062663E-2</v>
      </c>
      <c r="BM953" s="131">
        <f t="shared" ref="BM953" si="18713">E953/E963</f>
        <v>6.868586560741477E-2</v>
      </c>
      <c r="BN953" s="128">
        <f t="shared" ref="BN953" si="18714">F953/F963</f>
        <v>5.3452527743526511E-2</v>
      </c>
      <c r="BO953" s="129">
        <f t="shared" ref="BO953" si="18715">G953/G963</f>
        <v>8.637770897832818E-2</v>
      </c>
      <c r="BP953" s="130">
        <f t="shared" ref="BP953" si="18716">H953/H963</f>
        <v>6.3206441613427589E-2</v>
      </c>
      <c r="BQ953" s="131">
        <f t="shared" ref="BQ953" si="18717">I953/I963</f>
        <v>7.7305231464057211E-2</v>
      </c>
      <c r="BR953" s="128">
        <f t="shared" ref="BR953" si="18718">J953/J963</f>
        <v>8.1825657894736836E-2</v>
      </c>
      <c r="BS953" s="129">
        <f t="shared" ref="BS953" si="18719">K953/K963</f>
        <v>4.5309734513274337E-2</v>
      </c>
      <c r="BT953" s="130">
        <f t="shared" ref="BT953" si="18720">L953/L963</f>
        <v>9.3970558580358937E-2</v>
      </c>
      <c r="BU953" s="128">
        <f t="shared" ref="BU953" si="18721">M953/M963</f>
        <v>4.7478232298340729E-2</v>
      </c>
      <c r="BV953" s="132">
        <f t="shared" ref="BV953" si="18722">N953/N963</f>
        <v>7.422086862197004E-2</v>
      </c>
      <c r="BW953" s="133">
        <f t="shared" ref="BW953" si="18723">O953/O963</f>
        <v>5.7484165798123946E-2</v>
      </c>
      <c r="BX953" s="128">
        <f t="shared" ref="BX953" si="18724">P953/P963</f>
        <v>6.5674255691768824E-2</v>
      </c>
      <c r="BY953" s="129">
        <f t="shared" ref="BY953" si="18725">Q953/Q963</f>
        <v>7.0819616780619571E-2</v>
      </c>
      <c r="BZ953" s="130">
        <f t="shared" ref="BZ953" si="18726">R953/R963</f>
        <v>6.1037258940273356E-2</v>
      </c>
      <c r="CA953" s="131">
        <f t="shared" ref="CA953" si="18727">S953/S963</f>
        <v>8.576010262989095E-2</v>
      </c>
      <c r="CB953" s="128">
        <f t="shared" ref="CB953" si="18728">T953/T963</f>
        <v>8.8757396449704137E-2</v>
      </c>
      <c r="CC953" s="129">
        <f t="shared" ref="CC953" si="18729">U953/U963</f>
        <v>4.4878383007879413E-2</v>
      </c>
      <c r="CD953" s="130">
        <f t="shared" ref="CD953" si="18730">V953/V963</f>
        <v>8.210733952494452E-2</v>
      </c>
      <c r="CE953" s="131">
        <f t="shared" ref="CE953" si="18731">W953/W963</f>
        <v>6.2507455564833586E-2</v>
      </c>
      <c r="CF953" s="128">
        <f t="shared" ref="CF953" si="18732">X953/X963</f>
        <v>7.2245172446920927E-2</v>
      </c>
      <c r="CG953" s="129">
        <f t="shared" ref="CG953" si="18733">Y953/Y963</f>
        <v>6.3600782778864967E-2</v>
      </c>
      <c r="CH953" s="130">
        <f t="shared" ref="CH953" si="18734">Z953/Z963</f>
        <v>7.4976881819863145E-2</v>
      </c>
      <c r="CI953" s="128">
        <f t="shared" ref="CI953" si="18735">AA953/AA963</f>
        <v>7.2575489790546385E-2</v>
      </c>
      <c r="CJ953" s="134">
        <f t="shared" ref="CJ953" si="18736">AB953/AB963</f>
        <v>7.084181548357911E-2</v>
      </c>
      <c r="CK953" s="135">
        <f t="shared" ref="CK953" si="18737">AC953/AC963</f>
        <v>6.9586972645655512E-2</v>
      </c>
    </row>
    <row r="954" spans="1:89" x14ac:dyDescent="0.2">
      <c r="A954" s="136" t="s">
        <v>31</v>
      </c>
      <c r="B954" s="192">
        <v>1215</v>
      </c>
      <c r="C954" s="176">
        <v>1231</v>
      </c>
      <c r="D954" s="177">
        <v>378</v>
      </c>
      <c r="E954" s="178">
        <v>519</v>
      </c>
      <c r="F954" s="175">
        <v>798</v>
      </c>
      <c r="G954" s="179">
        <v>1027</v>
      </c>
      <c r="H954" s="177">
        <v>1613</v>
      </c>
      <c r="I954" s="178">
        <v>2095</v>
      </c>
      <c r="J954" s="175">
        <v>214</v>
      </c>
      <c r="K954" s="176">
        <v>134</v>
      </c>
      <c r="L954" s="177">
        <v>975</v>
      </c>
      <c r="M954" s="175">
        <v>573</v>
      </c>
      <c r="N954" s="180">
        <v>1826</v>
      </c>
      <c r="O954" s="193">
        <v>1517</v>
      </c>
      <c r="P954" s="175">
        <v>653</v>
      </c>
      <c r="Q954" s="176">
        <v>868</v>
      </c>
      <c r="R954" s="177">
        <v>968</v>
      </c>
      <c r="S954" s="178">
        <v>1186</v>
      </c>
      <c r="T954" s="175">
        <v>175</v>
      </c>
      <c r="U954" s="179">
        <v>168</v>
      </c>
      <c r="V954" s="177">
        <v>1142</v>
      </c>
      <c r="W954" s="194">
        <v>1032</v>
      </c>
      <c r="X954" s="175">
        <v>763</v>
      </c>
      <c r="Y954" s="179">
        <v>382</v>
      </c>
      <c r="Z954" s="177">
        <v>1929</v>
      </c>
      <c r="AA954" s="175">
        <v>1938</v>
      </c>
      <c r="AB954" s="158">
        <f t="shared" si="18354"/>
        <v>12649</v>
      </c>
      <c r="AC954" s="159">
        <f t="shared" si="18355"/>
        <v>12670</v>
      </c>
      <c r="BI954" s="136" t="s">
        <v>31</v>
      </c>
      <c r="BJ954" s="128">
        <f>B954/B963</f>
        <v>7.6323889691563535E-2</v>
      </c>
      <c r="BK954" s="129">
        <f t="shared" ref="BK954" si="18738">C954/C963</f>
        <v>8.0237257202450785E-2</v>
      </c>
      <c r="BL954" s="130">
        <f t="shared" ref="BL954" si="18739">D954/D963</f>
        <v>6.1684073107049611E-2</v>
      </c>
      <c r="BM954" s="131">
        <f t="shared" ref="BM954" si="18740">E954/E963</f>
        <v>8.5898709036742807E-2</v>
      </c>
      <c r="BN954" s="128">
        <f t="shared" ref="BN954" si="18741">F954/F963</f>
        <v>4.9198520345252773E-2</v>
      </c>
      <c r="BO954" s="129">
        <f t="shared" ref="BO954" si="18742">G954/G963</f>
        <v>7.9489164086687311E-2</v>
      </c>
      <c r="BP954" s="130">
        <f t="shared" ref="BP954" si="18743">H954/H963</f>
        <v>6.0976070767020753E-2</v>
      </c>
      <c r="BQ954" s="131">
        <f t="shared" ref="BQ954" si="18744">I954/I963</f>
        <v>7.8848325178773049E-2</v>
      </c>
      <c r="BR954" s="128">
        <f t="shared" ref="BR954" si="18745">J954/J963</f>
        <v>8.7993421052631582E-2</v>
      </c>
      <c r="BS954" s="129">
        <f t="shared" ref="BS954" si="18746">K954/K963</f>
        <v>4.7433628318584067E-2</v>
      </c>
      <c r="BT954" s="130">
        <f t="shared" ref="BT954" si="18747">L954/L963</f>
        <v>9.8306110102843319E-2</v>
      </c>
      <c r="BU954" s="128">
        <f t="shared" ref="BU954" si="18748">M954/M963</f>
        <v>4.7067520946278953E-2</v>
      </c>
      <c r="BV954" s="132">
        <f t="shared" ref="BV954" si="18749">N954/N963</f>
        <v>7.6181734740706747E-2</v>
      </c>
      <c r="BW954" s="133">
        <f t="shared" ref="BW954" si="18750">O954/O963</f>
        <v>6.0811352521446323E-2</v>
      </c>
      <c r="BX954" s="128">
        <f t="shared" ref="BX954" si="18751">P954/P963</f>
        <v>5.1982168444515205E-2</v>
      </c>
      <c r="BY954" s="129">
        <f t="shared" ref="BY954" si="18752">Q954/Q963</f>
        <v>7.3267493880307247E-2</v>
      </c>
      <c r="BZ954" s="130">
        <f t="shared" ref="BZ954" si="18753">R954/R963</f>
        <v>6.0413156088123324E-2</v>
      </c>
      <c r="CA954" s="131">
        <f t="shared" ref="CA954" si="18754">S954/S963</f>
        <v>7.607440667094291E-2</v>
      </c>
      <c r="CB954" s="128">
        <f t="shared" ref="CB954" si="18755">T954/T963</f>
        <v>8.6291913214990135E-2</v>
      </c>
      <c r="CC954" s="129">
        <f t="shared" ref="CC954" si="18756">U954/U963</f>
        <v>5.7553956834532377E-2</v>
      </c>
      <c r="CD954" s="130">
        <f t="shared" ref="CD954" si="18757">V954/V963</f>
        <v>9.3860442179666312E-2</v>
      </c>
      <c r="CE954" s="131">
        <f t="shared" ref="CE954" si="18758">W954/W963</f>
        <v>6.1553143266133842E-2</v>
      </c>
      <c r="CF954" s="128">
        <f t="shared" ref="CF954" si="18759">X954/X963</f>
        <v>7.3301950235373239E-2</v>
      </c>
      <c r="CG954" s="129">
        <f t="shared" ref="CG954" si="18760">Y954/Y963</f>
        <v>6.2296151337247224E-2</v>
      </c>
      <c r="CH954" s="130">
        <f t="shared" ref="CH954" si="18761">Z954/Z963</f>
        <v>7.1351951174403558E-2</v>
      </c>
      <c r="CI954" s="128">
        <f t="shared" ref="CI954" si="18762">AA954/AA963</f>
        <v>7.2876320836310307E-2</v>
      </c>
      <c r="CJ954" s="134">
        <f t="shared" ref="CJ954" si="18763">AB954/AB963</f>
        <v>6.9782581111423728E-2</v>
      </c>
      <c r="CK954" s="135">
        <f t="shared" ref="CK954" si="18764">AC954/AC963</f>
        <v>7.0129410071623877E-2</v>
      </c>
    </row>
    <row r="955" spans="1:89" x14ac:dyDescent="0.2">
      <c r="A955" s="145" t="s">
        <v>32</v>
      </c>
      <c r="B955" s="189">
        <v>1455</v>
      </c>
      <c r="C955" s="183">
        <v>1050</v>
      </c>
      <c r="D955" s="184">
        <v>387</v>
      </c>
      <c r="E955" s="185">
        <v>549</v>
      </c>
      <c r="F955" s="182">
        <v>927</v>
      </c>
      <c r="G955" s="186">
        <v>1094</v>
      </c>
      <c r="H955" s="184">
        <v>1870</v>
      </c>
      <c r="I955" s="185">
        <v>2137</v>
      </c>
      <c r="J955" s="182">
        <v>214</v>
      </c>
      <c r="K955" s="183">
        <v>120</v>
      </c>
      <c r="L955" s="184">
        <v>1024</v>
      </c>
      <c r="M955" s="182">
        <v>814</v>
      </c>
      <c r="N955" s="187">
        <v>1711</v>
      </c>
      <c r="O955" s="190">
        <v>1974</v>
      </c>
      <c r="P955" s="182">
        <v>640</v>
      </c>
      <c r="Q955" s="183">
        <v>1102</v>
      </c>
      <c r="R955" s="184">
        <v>1043</v>
      </c>
      <c r="S955" s="185">
        <v>1268</v>
      </c>
      <c r="T955" s="182">
        <v>154</v>
      </c>
      <c r="U955" s="186">
        <v>208</v>
      </c>
      <c r="V955" s="184">
        <v>1195</v>
      </c>
      <c r="W955" s="191">
        <v>1122</v>
      </c>
      <c r="X955" s="182">
        <v>794</v>
      </c>
      <c r="Y955" s="186">
        <v>441</v>
      </c>
      <c r="Z955" s="184">
        <v>1904</v>
      </c>
      <c r="AA955" s="182">
        <v>1603</v>
      </c>
      <c r="AB955" s="158">
        <f t="shared" si="18354"/>
        <v>13318</v>
      </c>
      <c r="AC955" s="159">
        <f t="shared" si="18355"/>
        <v>13482</v>
      </c>
      <c r="BI955" s="145" t="s">
        <v>32</v>
      </c>
      <c r="BJ955" s="128">
        <f>B955/B963</f>
        <v>9.1400213581255108E-2</v>
      </c>
      <c r="BK955" s="129">
        <f t="shared" ref="BK955" si="18765">C955/C963</f>
        <v>6.8439577630035192E-2</v>
      </c>
      <c r="BL955" s="130">
        <f t="shared" ref="BL955" si="18766">D955/D963</f>
        <v>6.3152741514360317E-2</v>
      </c>
      <c r="BM955" s="131">
        <f t="shared" ref="BM955" si="18767">E955/E963</f>
        <v>9.0863952333664344E-2</v>
      </c>
      <c r="BN955" s="128">
        <f t="shared" ref="BN955" si="18768">F955/F963</f>
        <v>5.715166461159063E-2</v>
      </c>
      <c r="BO955" s="129">
        <f t="shared" ref="BO955" si="18769">G955/G963</f>
        <v>8.4674922600619193E-2</v>
      </c>
      <c r="BP955" s="130">
        <f t="shared" ref="BP955" si="18770">H955/H963</f>
        <v>7.0691414962386123E-2</v>
      </c>
      <c r="BQ955" s="131">
        <f t="shared" ref="BQ955" si="18771">I955/I963</f>
        <v>8.0429055325555138E-2</v>
      </c>
      <c r="BR955" s="128">
        <f t="shared" ref="BR955" si="18772">J955/J963</f>
        <v>8.7993421052631582E-2</v>
      </c>
      <c r="BS955" s="129">
        <f t="shared" ref="BS955" si="18773">K955/K963</f>
        <v>4.247787610619469E-2</v>
      </c>
      <c r="BT955" s="130">
        <f t="shared" ref="BT955" si="18774">L955/L963</f>
        <v>0.10324662230288364</v>
      </c>
      <c r="BU955" s="128">
        <f t="shared" ref="BU955" si="18775">M955/M963</f>
        <v>6.6863808115656315E-2</v>
      </c>
      <c r="BV955" s="132">
        <f t="shared" ref="BV955" si="18776">N955/N963</f>
        <v>7.1383870833159502E-2</v>
      </c>
      <c r="BW955" s="133">
        <f t="shared" ref="BW955" si="18777">O955/O963</f>
        <v>7.9130922793233388E-2</v>
      </c>
      <c r="BX955" s="128">
        <f t="shared" ref="BX955" si="18778">P955/P963</f>
        <v>5.0947301385129755E-2</v>
      </c>
      <c r="BY955" s="129">
        <f t="shared" ref="BY955" si="18779">Q955/Q963</f>
        <v>9.3019329788132016E-2</v>
      </c>
      <c r="BZ955" s="130">
        <f t="shared" ref="BZ955" si="18780">R955/R963</f>
        <v>6.5093927479248581E-2</v>
      </c>
      <c r="CA955" s="131">
        <f t="shared" ref="CA955" si="18781">S955/S963</f>
        <v>8.1334188582424638E-2</v>
      </c>
      <c r="CB955" s="128">
        <f t="shared" ref="CB955" si="18782">T955/T963</f>
        <v>7.5936883629191321E-2</v>
      </c>
      <c r="CC955" s="129">
        <f t="shared" ref="CC955" si="18783">U955/U963</f>
        <v>7.1257279890373421E-2</v>
      </c>
      <c r="CD955" s="130">
        <f t="shared" ref="CD955" si="18784">V955/V963</f>
        <v>9.8216487219528234E-2</v>
      </c>
      <c r="CE955" s="131">
        <f t="shared" ref="CE955" si="18785">W955/W963</f>
        <v>6.6921149946319938E-2</v>
      </c>
      <c r="CF955" s="128">
        <f t="shared" ref="CF955" si="18786">X955/X963</f>
        <v>7.6280142184647903E-2</v>
      </c>
      <c r="CG955" s="129">
        <f t="shared" ref="CG955" si="18787">Y955/Y963</f>
        <v>7.1917808219178078E-2</v>
      </c>
      <c r="CH955" s="130">
        <f t="shared" ref="CH955" si="18788">Z955/Z963</f>
        <v>7.042722396892917E-2</v>
      </c>
      <c r="CI955" s="128">
        <f t="shared" ref="CI955" si="18789">AA955/AA963</f>
        <v>6.0279020794946035E-2</v>
      </c>
      <c r="CJ955" s="134">
        <f t="shared" ref="CJ955" si="18790">AB955/AB963</f>
        <v>7.3473350876902627E-2</v>
      </c>
      <c r="CK955" s="135">
        <f t="shared" ref="CK955" si="18791">AC955/AC963</f>
        <v>7.462389160107602E-2</v>
      </c>
    </row>
    <row r="956" spans="1:89" x14ac:dyDescent="0.2">
      <c r="A956" s="136" t="s">
        <v>33</v>
      </c>
      <c r="B956" s="192">
        <v>1195</v>
      </c>
      <c r="C956" s="176">
        <v>824</v>
      </c>
      <c r="D956" s="177">
        <v>286</v>
      </c>
      <c r="E956" s="178">
        <v>434</v>
      </c>
      <c r="F956" s="175">
        <v>842</v>
      </c>
      <c r="G956" s="179">
        <v>870</v>
      </c>
      <c r="H956" s="177">
        <v>1595</v>
      </c>
      <c r="I956" s="178">
        <v>1862</v>
      </c>
      <c r="J956" s="175">
        <v>203</v>
      </c>
      <c r="K956" s="176">
        <v>65</v>
      </c>
      <c r="L956" s="177">
        <v>779</v>
      </c>
      <c r="M956" s="175">
        <v>826</v>
      </c>
      <c r="N956" s="180">
        <v>1403</v>
      </c>
      <c r="O956" s="193">
        <v>1788</v>
      </c>
      <c r="P956" s="175">
        <v>531</v>
      </c>
      <c r="Q956" s="176">
        <v>1108</v>
      </c>
      <c r="R956" s="177">
        <v>861</v>
      </c>
      <c r="S956" s="178">
        <v>1013</v>
      </c>
      <c r="T956" s="175">
        <v>86</v>
      </c>
      <c r="U956" s="179">
        <v>261</v>
      </c>
      <c r="V956" s="177">
        <v>1121</v>
      </c>
      <c r="W956" s="194">
        <v>1004</v>
      </c>
      <c r="X956" s="175">
        <v>482</v>
      </c>
      <c r="Y956" s="179">
        <v>484</v>
      </c>
      <c r="Z956" s="177">
        <v>1636</v>
      </c>
      <c r="AA956" s="175">
        <v>1428</v>
      </c>
      <c r="AB956" s="158">
        <f t="shared" si="18354"/>
        <v>11020</v>
      </c>
      <c r="AC956" s="159">
        <f t="shared" si="18355"/>
        <v>11967</v>
      </c>
      <c r="BI956" s="136" t="s">
        <v>33</v>
      </c>
      <c r="BJ956" s="128">
        <f>B956/B963</f>
        <v>7.5067529367422572E-2</v>
      </c>
      <c r="BK956" s="129">
        <f t="shared" ref="BK956" si="18792">C956/C963</f>
        <v>5.3708773302046667E-2</v>
      </c>
      <c r="BL956" s="130">
        <f t="shared" ref="BL956" si="18793">D956/D963</f>
        <v>4.6671018276762399E-2</v>
      </c>
      <c r="BM956" s="131">
        <f t="shared" ref="BM956" si="18794">E956/E963</f>
        <v>7.1830519695465084E-2</v>
      </c>
      <c r="BN956" s="128">
        <f t="shared" ref="BN956" si="18795">F956/F963</f>
        <v>5.1911220715166462E-2</v>
      </c>
      <c r="BO956" s="129">
        <f t="shared" ref="BO956" si="18796">G956/G963</f>
        <v>6.7337461300309598E-2</v>
      </c>
      <c r="BP956" s="130">
        <f t="shared" ref="BP956" si="18797">H956/H963</f>
        <v>6.0295618644388163E-2</v>
      </c>
      <c r="BQ956" s="131">
        <f t="shared" ref="BQ956" si="18798">I956/I963</f>
        <v>7.0079036507339099E-2</v>
      </c>
      <c r="BR956" s="128">
        <f t="shared" ref="BR956" si="18799">J956/J963</f>
        <v>8.3470394736842105E-2</v>
      </c>
      <c r="BS956" s="129">
        <f t="shared" ref="BS956" si="18800">K956/K963</f>
        <v>2.3008849557522124E-2</v>
      </c>
      <c r="BT956" s="130">
        <f t="shared" ref="BT956" si="18801">L956/L963</f>
        <v>7.8544061302681989E-2</v>
      </c>
      <c r="BU956" s="128">
        <f t="shared" ref="BU956" si="18802">M956/M963</f>
        <v>6.7849515360604573E-2</v>
      </c>
      <c r="BV956" s="132">
        <f t="shared" ref="BV956" si="18803">N956/N963</f>
        <v>5.8533939672076429E-2</v>
      </c>
      <c r="BW956" s="133">
        <f t="shared" ref="BW956" si="18804">O956/O963</f>
        <v>7.167481760602902E-2</v>
      </c>
      <c r="BX956" s="128">
        <f t="shared" ref="BX956" si="18805">P956/P963</f>
        <v>4.2270339117974842E-2</v>
      </c>
      <c r="BY956" s="129">
        <f t="shared" ref="BY956" si="18806">Q956/Q963</f>
        <v>9.352578711910188E-2</v>
      </c>
      <c r="BZ956" s="130">
        <f t="shared" ref="BZ956" si="18807">R956/R963</f>
        <v>5.3735255570117955E-2</v>
      </c>
      <c r="CA956" s="131">
        <f t="shared" ref="CA956" si="18808">S956/S963</f>
        <v>6.497754971135343E-2</v>
      </c>
      <c r="CB956" s="128">
        <f t="shared" ref="CB956" si="18809">T956/T963</f>
        <v>4.2406311637080869E-2</v>
      </c>
      <c r="CC956" s="129">
        <f t="shared" ref="CC956" si="18810">U956/U963</f>
        <v>8.9414182939362791E-2</v>
      </c>
      <c r="CD956" s="130">
        <f t="shared" ref="CD956" si="18811">V956/V963</f>
        <v>9.2134462069532339E-2</v>
      </c>
      <c r="CE956" s="131">
        <f t="shared" ref="CE956" si="18812">W956/W963</f>
        <v>5.9883096743409282E-2</v>
      </c>
      <c r="CF956" s="128">
        <f t="shared" ref="CF956" si="18813">X956/X963</f>
        <v>4.6306081275819005E-2</v>
      </c>
      <c r="CG956" s="129">
        <f t="shared" ref="CG956" si="18814">Y956/Y963</f>
        <v>7.8930202217873446E-2</v>
      </c>
      <c r="CH956" s="130">
        <f t="shared" ref="CH956" si="18815">Z956/Z963</f>
        <v>6.0514148326243758E-2</v>
      </c>
      <c r="CI956" s="128">
        <f t="shared" ref="CI956" si="18816">AA956/AA963</f>
        <v>5.3698341668860228E-2</v>
      </c>
      <c r="CJ956" s="134">
        <f t="shared" ref="CJ956" si="18817">AB956/AB963</f>
        <v>6.079563948516796E-2</v>
      </c>
      <c r="CK956" s="135">
        <f t="shared" ref="CK956" si="18818">AC956/AC963</f>
        <v>6.6238251801667161E-2</v>
      </c>
    </row>
    <row r="957" spans="1:89" x14ac:dyDescent="0.2">
      <c r="A957" s="145" t="s">
        <v>34</v>
      </c>
      <c r="B957" s="189">
        <v>447</v>
      </c>
      <c r="C957" s="183">
        <v>658</v>
      </c>
      <c r="D957" s="184">
        <v>135</v>
      </c>
      <c r="E957" s="185">
        <v>366</v>
      </c>
      <c r="F957" s="182">
        <v>355</v>
      </c>
      <c r="G957" s="186">
        <v>843</v>
      </c>
      <c r="H957" s="184">
        <v>821</v>
      </c>
      <c r="I957" s="185">
        <v>1443</v>
      </c>
      <c r="J957" s="182">
        <v>216</v>
      </c>
      <c r="K957" s="183">
        <v>62</v>
      </c>
      <c r="L957" s="184">
        <v>634</v>
      </c>
      <c r="M957" s="182">
        <v>420</v>
      </c>
      <c r="N957" s="187">
        <v>1428</v>
      </c>
      <c r="O957" s="190">
        <v>1355</v>
      </c>
      <c r="P957" s="182">
        <v>432</v>
      </c>
      <c r="Q957" s="183">
        <v>813</v>
      </c>
      <c r="R957" s="184">
        <v>662</v>
      </c>
      <c r="S957" s="185">
        <v>842</v>
      </c>
      <c r="T957" s="182">
        <v>92</v>
      </c>
      <c r="U957" s="186">
        <v>227</v>
      </c>
      <c r="V957" s="184">
        <v>1131</v>
      </c>
      <c r="W957" s="191">
        <v>693</v>
      </c>
      <c r="X957" s="182">
        <v>311</v>
      </c>
      <c r="Y957" s="186">
        <v>325</v>
      </c>
      <c r="Z957" s="184">
        <v>1133</v>
      </c>
      <c r="AA957" s="182">
        <v>1257</v>
      </c>
      <c r="AB957" s="158">
        <f t="shared" si="18354"/>
        <v>7797</v>
      </c>
      <c r="AC957" s="159">
        <f t="shared" si="18355"/>
        <v>9304</v>
      </c>
      <c r="BI957" s="145" t="s">
        <v>34</v>
      </c>
      <c r="BJ957" s="128">
        <f>B957/B963</f>
        <v>2.8079653244550536E-2</v>
      </c>
      <c r="BK957" s="129">
        <f t="shared" ref="BK957" si="18819">C957/C963</f>
        <v>4.2888801981488721E-2</v>
      </c>
      <c r="BL957" s="130">
        <f t="shared" ref="BL957" si="18820">D957/D963</f>
        <v>2.2030026109660573E-2</v>
      </c>
      <c r="BM957" s="131">
        <f t="shared" ref="BM957" si="18821">E957/E963</f>
        <v>6.0575968222442898E-2</v>
      </c>
      <c r="BN957" s="128">
        <f t="shared" ref="BN957" si="18822">F957/F963</f>
        <v>2.1886559802712702E-2</v>
      </c>
      <c r="BO957" s="129">
        <f t="shared" ref="BO957" si="18823">G957/G963</f>
        <v>6.5247678018575853E-2</v>
      </c>
      <c r="BP957" s="130">
        <f t="shared" ref="BP957" si="18824">H957/H963</f>
        <v>3.1036177371186632E-2</v>
      </c>
      <c r="BQ957" s="131">
        <f t="shared" ref="BQ957" si="18825">I957/I963</f>
        <v>5.4309371471584496E-2</v>
      </c>
      <c r="BR957" s="128">
        <f t="shared" ref="BR957" si="18826">J957/J963</f>
        <v>8.8815789473684209E-2</v>
      </c>
      <c r="BS957" s="129">
        <f t="shared" ref="BS957" si="18827">K957/K963</f>
        <v>2.1946902654867255E-2</v>
      </c>
      <c r="BT957" s="130">
        <f t="shared" ref="BT957" si="18828">L957/L963</f>
        <v>6.3924178261746317E-2</v>
      </c>
      <c r="BU957" s="128">
        <f t="shared" ref="BU957" si="18829">M957/M963</f>
        <v>3.4499753573188761E-2</v>
      </c>
      <c r="BV957" s="132">
        <f t="shared" ref="BV957" si="18830">N957/N963</f>
        <v>5.9576953565021483E-2</v>
      </c>
      <c r="BW957" s="133">
        <f t="shared" ref="BW957" si="18831">O957/O963</f>
        <v>5.4317325422913496E-2</v>
      </c>
      <c r="BX957" s="128">
        <f t="shared" ref="BX957" si="18832">P957/P963</f>
        <v>3.4389428434962586E-2</v>
      </c>
      <c r="BY957" s="129">
        <f t="shared" ref="BY957" si="18833">Q957/Q963</f>
        <v>6.862496834641682E-2</v>
      </c>
      <c r="BZ957" s="130">
        <f t="shared" ref="BZ957" si="18834">R957/R963</f>
        <v>4.1315608812332275E-2</v>
      </c>
      <c r="CA957" s="131">
        <f t="shared" ref="CA957" si="18835">S957/S963</f>
        <v>5.4008980115458627E-2</v>
      </c>
      <c r="CB957" s="128">
        <f t="shared" ref="CB957" si="18836">T957/T963</f>
        <v>4.5364891518737675E-2</v>
      </c>
      <c r="CC957" s="129">
        <f t="shared" ref="CC957" si="18837">U957/U963</f>
        <v>7.7766358341897907E-2</v>
      </c>
      <c r="CD957" s="130">
        <f t="shared" ref="CD957" si="18838">V957/V963</f>
        <v>9.2956357360072323E-2</v>
      </c>
      <c r="CE957" s="131">
        <f t="shared" ref="CE957" si="18839">W957/W963</f>
        <v>4.1333651437432901E-2</v>
      </c>
      <c r="CF957" s="128">
        <f t="shared" ref="CF957" si="18840">X957/X963</f>
        <v>2.9877990200787779E-2</v>
      </c>
      <c r="CG957" s="129">
        <f t="shared" ref="CG957" si="18841">Y957/Y963</f>
        <v>5.3000652315720806E-2</v>
      </c>
      <c r="CH957" s="130">
        <f t="shared" ref="CH957" si="18842">Z957/Z963</f>
        <v>4.1908636952099128E-2</v>
      </c>
      <c r="CI957" s="128">
        <f t="shared" ref="CI957" si="18843">AA957/AA963</f>
        <v>4.7268078065656374E-2</v>
      </c>
      <c r="CJ957" s="134">
        <f t="shared" ref="CJ957" si="18844">AB957/AB963</f>
        <v>4.3014845831747243E-2</v>
      </c>
      <c r="CK957" s="135">
        <f t="shared" ref="CK957" si="18845">AC957/AC963</f>
        <v>5.1498345012343218E-2</v>
      </c>
    </row>
    <row r="958" spans="1:89" x14ac:dyDescent="0.2">
      <c r="A958" s="136" t="s">
        <v>35</v>
      </c>
      <c r="B958" s="192">
        <v>0</v>
      </c>
      <c r="C958" s="176">
        <v>293</v>
      </c>
      <c r="D958" s="177">
        <v>4</v>
      </c>
      <c r="E958" s="178">
        <v>221</v>
      </c>
      <c r="F958" s="175">
        <v>9</v>
      </c>
      <c r="G958" s="179">
        <v>553</v>
      </c>
      <c r="H958" s="177">
        <v>62</v>
      </c>
      <c r="I958" s="178">
        <v>683</v>
      </c>
      <c r="J958" s="175">
        <v>42</v>
      </c>
      <c r="K958" s="176">
        <v>37</v>
      </c>
      <c r="L958" s="177">
        <v>466</v>
      </c>
      <c r="M958" s="175">
        <v>73</v>
      </c>
      <c r="N958" s="180">
        <v>373</v>
      </c>
      <c r="O958" s="193">
        <v>280</v>
      </c>
      <c r="P958" s="175">
        <v>58</v>
      </c>
      <c r="Q958" s="176">
        <v>161</v>
      </c>
      <c r="R958" s="177">
        <v>155</v>
      </c>
      <c r="S958" s="178">
        <v>86</v>
      </c>
      <c r="T958" s="175">
        <v>18</v>
      </c>
      <c r="U958" s="179">
        <v>8</v>
      </c>
      <c r="V958" s="177">
        <v>142</v>
      </c>
      <c r="W958" s="194">
        <v>35</v>
      </c>
      <c r="X958" s="175">
        <v>55</v>
      </c>
      <c r="Y958" s="179">
        <v>24</v>
      </c>
      <c r="Z958" s="177">
        <v>26</v>
      </c>
      <c r="AA958" s="175">
        <v>80</v>
      </c>
      <c r="AB958" s="158">
        <f t="shared" si="18354"/>
        <v>1410</v>
      </c>
      <c r="AC958" s="159">
        <f t="shared" si="18355"/>
        <v>2534</v>
      </c>
      <c r="BI958" s="136" t="s">
        <v>35</v>
      </c>
      <c r="BJ958" s="128">
        <f>B958/B963</f>
        <v>0</v>
      </c>
      <c r="BK958" s="129">
        <f t="shared" ref="BK958" si="18846">C958/C963</f>
        <v>1.9097901186286011E-2</v>
      </c>
      <c r="BL958" s="130">
        <f t="shared" ref="BL958" si="18847">D958/D963</f>
        <v>6.5274151436031332E-4</v>
      </c>
      <c r="BM958" s="131">
        <f t="shared" ref="BM958" si="18848">E958/E963</f>
        <v>3.657729228732208E-2</v>
      </c>
      <c r="BN958" s="128">
        <f t="shared" ref="BN958" si="18849">F958/F963</f>
        <v>5.5487053020961781E-4</v>
      </c>
      <c r="BO958" s="129">
        <f t="shared" ref="BO958" si="18850">G958/G963</f>
        <v>4.2801857585139318E-2</v>
      </c>
      <c r="BP958" s="130">
        <f t="shared" ref="BP958" si="18851">H958/H963</f>
        <v>2.3437795335122672E-3</v>
      </c>
      <c r="BQ958" s="131">
        <f t="shared" ref="BQ958" si="18852">I958/I963</f>
        <v>2.5705683101242001E-2</v>
      </c>
      <c r="BR958" s="128">
        <f t="shared" ref="BR958" si="18853">J958/J963</f>
        <v>1.7269736842105265E-2</v>
      </c>
      <c r="BS958" s="129">
        <f t="shared" ref="BS958" si="18854">K958/K963</f>
        <v>1.3097345132743363E-2</v>
      </c>
      <c r="BT958" s="130">
        <f t="shared" ref="BT958" si="18855">L958/L963</f>
        <v>4.6985279290179469E-2</v>
      </c>
      <c r="BU958" s="128">
        <f t="shared" ref="BU958" si="18856">M958/M963</f>
        <v>5.9963857401018564E-3</v>
      </c>
      <c r="BV958" s="132">
        <f t="shared" ref="BV958" si="18857">N958/N963</f>
        <v>1.5561767282740207E-2</v>
      </c>
      <c r="BW958" s="133">
        <f t="shared" ref="BW958" si="18858">O958/O963</f>
        <v>1.1224244367834523E-2</v>
      </c>
      <c r="BX958" s="128">
        <f t="shared" ref="BX958" si="18859">P958/P963</f>
        <v>4.617099188027384E-3</v>
      </c>
      <c r="BY958" s="129">
        <f t="shared" ref="BY958" si="18860">Q958/Q963</f>
        <v>1.3589938381024732E-2</v>
      </c>
      <c r="BZ958" s="130">
        <f t="shared" ref="BZ958" si="18861">R958/R963</f>
        <v>9.6735942083255328E-3</v>
      </c>
      <c r="CA958" s="131">
        <f t="shared" ref="CA958" si="18862">S958/S963</f>
        <v>5.5163566388710715E-3</v>
      </c>
      <c r="CB958" s="128">
        <f t="shared" ref="CB958" si="18863">T958/T963</f>
        <v>8.8757396449704144E-3</v>
      </c>
      <c r="CC958" s="129">
        <f t="shared" ref="CC958" si="18864">U958/U963</f>
        <v>2.7406646111682084E-3</v>
      </c>
      <c r="CD958" s="130">
        <f t="shared" ref="CD958" si="18865">V958/V963</f>
        <v>1.167091312566779E-2</v>
      </c>
      <c r="CE958" s="131">
        <f t="shared" ref="CE958" si="18866">W958/W963</f>
        <v>2.087558153405702E-3</v>
      </c>
      <c r="CF958" s="128">
        <f t="shared" ref="CF958" si="18867">X958/X963</f>
        <v>5.2838889422615045E-3</v>
      </c>
      <c r="CG958" s="129">
        <f t="shared" ref="CG958" si="18868">Y958/Y963</f>
        <v>3.9138943248532287E-3</v>
      </c>
      <c r="CH958" s="130">
        <f t="shared" ref="CH958" si="18869">Z958/Z963</f>
        <v>9.6171629369336048E-4</v>
      </c>
      <c r="CI958" s="128">
        <f t="shared" ref="CI958" si="18870">AA958/AA963</f>
        <v>3.0083104576392283E-3</v>
      </c>
      <c r="CJ958" s="134">
        <f t="shared" ref="CJ958" si="18871">AB958/AB963</f>
        <v>7.7787524205160455E-3</v>
      </c>
      <c r="CK958" s="135">
        <f t="shared" ref="CK958" si="18872">AC958/AC963</f>
        <v>1.4025882014324776E-2</v>
      </c>
    </row>
    <row r="959" spans="1:89" x14ac:dyDescent="0.2">
      <c r="A959" s="145" t="s">
        <v>36</v>
      </c>
      <c r="B959" s="189"/>
      <c r="C959" s="183"/>
      <c r="D959" s="184"/>
      <c r="E959" s="185"/>
      <c r="F959" s="182"/>
      <c r="G959" s="186"/>
      <c r="H959" s="184"/>
      <c r="I959" s="185"/>
      <c r="J959" s="182"/>
      <c r="K959" s="186"/>
      <c r="L959" s="184"/>
      <c r="M959" s="182"/>
      <c r="N959" s="187"/>
      <c r="O959" s="190"/>
      <c r="P959" s="182"/>
      <c r="Q959" s="186"/>
      <c r="R959" s="184"/>
      <c r="S959" s="185"/>
      <c r="T959" s="182"/>
      <c r="U959" s="186"/>
      <c r="V959" s="184"/>
      <c r="W959" s="185"/>
      <c r="X959" s="182"/>
      <c r="Y959" s="186"/>
      <c r="Z959" s="184"/>
      <c r="AA959" s="182"/>
      <c r="AB959" s="158">
        <f t="shared" si="18354"/>
        <v>0</v>
      </c>
      <c r="AC959" s="159">
        <f t="shared" si="18355"/>
        <v>0</v>
      </c>
      <c r="BI959" s="145" t="s">
        <v>36</v>
      </c>
      <c r="BJ959" s="128">
        <f>B959/B963</f>
        <v>0</v>
      </c>
      <c r="BK959" s="129">
        <f t="shared" ref="BK959" si="18873">C959/C963</f>
        <v>0</v>
      </c>
      <c r="BL959" s="130">
        <f t="shared" ref="BL959" si="18874">D959/D963</f>
        <v>0</v>
      </c>
      <c r="BM959" s="131">
        <f t="shared" ref="BM959" si="18875">E959/E963</f>
        <v>0</v>
      </c>
      <c r="BN959" s="128">
        <f t="shared" ref="BN959" si="18876">F959/F963</f>
        <v>0</v>
      </c>
      <c r="BO959" s="129">
        <f t="shared" ref="BO959" si="18877">G959/G963</f>
        <v>0</v>
      </c>
      <c r="BP959" s="130">
        <f t="shared" ref="BP959" si="18878">H959/H963</f>
        <v>0</v>
      </c>
      <c r="BQ959" s="131">
        <f t="shared" ref="BQ959" si="18879">I959/I963</f>
        <v>0</v>
      </c>
      <c r="BR959" s="128">
        <f t="shared" ref="BR959" si="18880">J959/J963</f>
        <v>0</v>
      </c>
      <c r="BS959" s="129">
        <f t="shared" ref="BS959" si="18881">K959/K963</f>
        <v>0</v>
      </c>
      <c r="BT959" s="130">
        <f t="shared" ref="BT959" si="18882">L959/L963</f>
        <v>0</v>
      </c>
      <c r="BU959" s="128">
        <f t="shared" ref="BU959" si="18883">M959/M963</f>
        <v>0</v>
      </c>
      <c r="BV959" s="132">
        <f t="shared" ref="BV959" si="18884">N959/N963</f>
        <v>0</v>
      </c>
      <c r="BW959" s="133">
        <f t="shared" ref="BW959" si="18885">O959/O963</f>
        <v>0</v>
      </c>
      <c r="BX959" s="128">
        <f t="shared" ref="BX959" si="18886">P959/P963</f>
        <v>0</v>
      </c>
      <c r="BY959" s="129">
        <f t="shared" ref="BY959" si="18887">Q959/Q963</f>
        <v>0</v>
      </c>
      <c r="BZ959" s="130">
        <f t="shared" ref="BZ959" si="18888">R959/R963</f>
        <v>0</v>
      </c>
      <c r="CA959" s="131">
        <f t="shared" ref="CA959" si="18889">S959/S963</f>
        <v>0</v>
      </c>
      <c r="CB959" s="128">
        <f t="shared" ref="CB959" si="18890">T959/T963</f>
        <v>0</v>
      </c>
      <c r="CC959" s="129">
        <f t="shared" ref="CC959" si="18891">U959/U963</f>
        <v>0</v>
      </c>
      <c r="CD959" s="130">
        <f t="shared" ref="CD959" si="18892">V959/V963</f>
        <v>0</v>
      </c>
      <c r="CE959" s="131">
        <f t="shared" ref="CE959" si="18893">W959/W963</f>
        <v>0</v>
      </c>
      <c r="CF959" s="128">
        <f t="shared" ref="CF959" si="18894">X959/X963</f>
        <v>0</v>
      </c>
      <c r="CG959" s="129">
        <f t="shared" ref="CG959" si="18895">Y959/Y963</f>
        <v>0</v>
      </c>
      <c r="CH959" s="130">
        <f t="shared" ref="CH959" si="18896">Z959/Z963</f>
        <v>0</v>
      </c>
      <c r="CI959" s="128">
        <f t="shared" ref="CI959" si="18897">AA959/AA963</f>
        <v>0</v>
      </c>
      <c r="CJ959" s="134">
        <f t="shared" ref="CJ959" si="18898">AB959/AB963</f>
        <v>0</v>
      </c>
      <c r="CK959" s="135">
        <f t="shared" ref="CK959" si="18899">AC959/AC963</f>
        <v>0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4"/>
        <v>0</v>
      </c>
      <c r="AC960" s="159">
        <f t="shared" si="18355"/>
        <v>0</v>
      </c>
      <c r="BI960" s="136" t="s">
        <v>37</v>
      </c>
      <c r="BJ960" s="128">
        <f>B960/B963</f>
        <v>0</v>
      </c>
      <c r="BK960" s="129">
        <f t="shared" ref="BK960" si="18900">C960/C963</f>
        <v>0</v>
      </c>
      <c r="BL960" s="130">
        <f t="shared" ref="BL960" si="18901">D960/D963</f>
        <v>0</v>
      </c>
      <c r="BM960" s="131">
        <f t="shared" ref="BM960" si="18902">E960/E963</f>
        <v>0</v>
      </c>
      <c r="BN960" s="128">
        <f t="shared" ref="BN960" si="18903">F960/F963</f>
        <v>0</v>
      </c>
      <c r="BO960" s="129">
        <f t="shared" ref="BO960" si="18904">G960/G963</f>
        <v>0</v>
      </c>
      <c r="BP960" s="130">
        <f t="shared" ref="BP960" si="18905">H960/H963</f>
        <v>0</v>
      </c>
      <c r="BQ960" s="131">
        <f t="shared" ref="BQ960" si="18906">I960/I963</f>
        <v>0</v>
      </c>
      <c r="BR960" s="128">
        <f t="shared" ref="BR960" si="18907">J960/J963</f>
        <v>0</v>
      </c>
      <c r="BS960" s="129">
        <f t="shared" ref="BS960" si="18908">K960/K963</f>
        <v>0</v>
      </c>
      <c r="BT960" s="130">
        <f t="shared" ref="BT960" si="18909">L960/L963</f>
        <v>0</v>
      </c>
      <c r="BU960" s="128">
        <f t="shared" ref="BU960" si="18910">M960/M963</f>
        <v>0</v>
      </c>
      <c r="BV960" s="132">
        <f t="shared" ref="BV960" si="18911">N960/N963</f>
        <v>0</v>
      </c>
      <c r="BW960" s="133">
        <f t="shared" ref="BW960" si="18912">O960/O963</f>
        <v>0</v>
      </c>
      <c r="BX960" s="128">
        <f t="shared" ref="BX960" si="18913">P960/P963</f>
        <v>0</v>
      </c>
      <c r="BY960" s="129">
        <f t="shared" ref="BY960" si="18914">Q960/Q963</f>
        <v>0</v>
      </c>
      <c r="BZ960" s="130">
        <f t="shared" ref="BZ960" si="18915">R960/R963</f>
        <v>0</v>
      </c>
      <c r="CA960" s="131">
        <f t="shared" ref="CA960" si="18916">S960/S963</f>
        <v>0</v>
      </c>
      <c r="CB960" s="128">
        <f t="shared" ref="CB960" si="18917">T960/T963</f>
        <v>0</v>
      </c>
      <c r="CC960" s="129">
        <f t="shared" ref="CC960" si="18918">U960/U963</f>
        <v>0</v>
      </c>
      <c r="CD960" s="130">
        <f t="shared" ref="CD960" si="18919">V960/V963</f>
        <v>0</v>
      </c>
      <c r="CE960" s="131">
        <f t="shared" ref="CE960" si="18920">W960/W963</f>
        <v>0</v>
      </c>
      <c r="CF960" s="128">
        <f t="shared" ref="CF960" si="18921">X960/X963</f>
        <v>0</v>
      </c>
      <c r="CG960" s="129">
        <f t="shared" ref="CG960" si="18922">Y960/Y963</f>
        <v>0</v>
      </c>
      <c r="CH960" s="130">
        <f t="shared" ref="CH960" si="18923">Z960/Z963</f>
        <v>0</v>
      </c>
      <c r="CI960" s="128">
        <f t="shared" ref="CI960" si="18924">AA960/AA963</f>
        <v>0</v>
      </c>
      <c r="CJ960" s="134">
        <f t="shared" ref="CJ960" si="18925">AB960/AB963</f>
        <v>0</v>
      </c>
      <c r="CK960" s="135">
        <f t="shared" ref="CK960" si="18926">AC960/AC963</f>
        <v>0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4"/>
        <v>0</v>
      </c>
      <c r="AC961" s="159">
        <f t="shared" si="18355"/>
        <v>0</v>
      </c>
      <c r="BI961" s="145" t="s">
        <v>38</v>
      </c>
      <c r="BJ961" s="128">
        <f>B961/B963</f>
        <v>0</v>
      </c>
      <c r="BK961" s="129">
        <f t="shared" ref="BK961" si="18927">C961/C963</f>
        <v>0</v>
      </c>
      <c r="BL961" s="130">
        <f t="shared" ref="BL961" si="18928">D961/D963</f>
        <v>0</v>
      </c>
      <c r="BM961" s="131">
        <f t="shared" ref="BM961" si="18929">E961/E963</f>
        <v>0</v>
      </c>
      <c r="BN961" s="128">
        <f t="shared" ref="BN961" si="18930">F961/F963</f>
        <v>0</v>
      </c>
      <c r="BO961" s="129">
        <f t="shared" ref="BO961" si="18931">G961/G963</f>
        <v>0</v>
      </c>
      <c r="BP961" s="130">
        <f t="shared" ref="BP961" si="18932">H961/H963</f>
        <v>0</v>
      </c>
      <c r="BQ961" s="131">
        <f t="shared" ref="BQ961" si="18933">I961/I963</f>
        <v>0</v>
      </c>
      <c r="BR961" s="128">
        <f t="shared" ref="BR961" si="18934">J961/J963</f>
        <v>0</v>
      </c>
      <c r="BS961" s="129">
        <f t="shared" ref="BS961" si="18935">K961/K963</f>
        <v>0</v>
      </c>
      <c r="BT961" s="130">
        <f t="shared" ref="BT961" si="18936">L961/L963</f>
        <v>0</v>
      </c>
      <c r="BU961" s="128">
        <f t="shared" ref="BU961" si="18937">M961/M963</f>
        <v>0</v>
      </c>
      <c r="BV961" s="132">
        <f t="shared" ref="BV961" si="18938">N961/N963</f>
        <v>0</v>
      </c>
      <c r="BW961" s="133">
        <f t="shared" ref="BW961" si="18939">O961/O963</f>
        <v>0</v>
      </c>
      <c r="BX961" s="128">
        <f t="shared" ref="BX961" si="18940">P961/P963</f>
        <v>0</v>
      </c>
      <c r="BY961" s="129">
        <f t="shared" ref="BY961" si="18941">Q961/Q963</f>
        <v>0</v>
      </c>
      <c r="BZ961" s="130">
        <f t="shared" ref="BZ961" si="18942">R961/R963</f>
        <v>0</v>
      </c>
      <c r="CA961" s="131">
        <f t="shared" ref="CA961" si="18943">S961/S963</f>
        <v>0</v>
      </c>
      <c r="CB961" s="128">
        <f t="shared" ref="CB961" si="18944">T961/T963</f>
        <v>0</v>
      </c>
      <c r="CC961" s="129">
        <f t="shared" ref="CC961" si="18945">U961/U963</f>
        <v>0</v>
      </c>
      <c r="CD961" s="130">
        <f t="shared" ref="CD961" si="18946">V961/V963</f>
        <v>0</v>
      </c>
      <c r="CE961" s="131">
        <f t="shared" ref="CE961" si="18947">W961/W963</f>
        <v>0</v>
      </c>
      <c r="CF961" s="128">
        <f t="shared" ref="CF961" si="18948">X961/X963</f>
        <v>0</v>
      </c>
      <c r="CG961" s="129">
        <f t="shared" ref="CG961" si="18949">Y961/Y963</f>
        <v>0</v>
      </c>
      <c r="CH961" s="130">
        <f t="shared" ref="CH961" si="18950">Z961/Z963</f>
        <v>0</v>
      </c>
      <c r="CI961" s="128">
        <f t="shared" ref="CI961" si="18951">AA961/AA963</f>
        <v>0</v>
      </c>
      <c r="CJ961" s="134">
        <f t="shared" ref="CJ961" si="18952">AB961/AB963</f>
        <v>0</v>
      </c>
      <c r="CK961" s="135">
        <f t="shared" ref="CK961" si="18953">AC961/AC963</f>
        <v>0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4"/>
        <v>0</v>
      </c>
      <c r="AC962" s="159">
        <f t="shared" si="18355"/>
        <v>0</v>
      </c>
      <c r="BI962" s="136" t="s">
        <v>39</v>
      </c>
      <c r="BJ962" s="128">
        <f>B962/B963</f>
        <v>0</v>
      </c>
      <c r="BK962" s="129">
        <f t="shared" ref="BK962" si="18954">C962/C963</f>
        <v>0</v>
      </c>
      <c r="BL962" s="130">
        <f t="shared" ref="BL962" si="18955">D962/D963</f>
        <v>0</v>
      </c>
      <c r="BM962" s="131">
        <f t="shared" ref="BM962" si="18956">E962/E963</f>
        <v>0</v>
      </c>
      <c r="BN962" s="128">
        <f t="shared" ref="BN962" si="18957">F962/F963</f>
        <v>0</v>
      </c>
      <c r="BO962" s="129">
        <f t="shared" ref="BO962" si="18958">G962/G963</f>
        <v>0</v>
      </c>
      <c r="BP962" s="130">
        <f t="shared" ref="BP962" si="18959">H962/H963</f>
        <v>0</v>
      </c>
      <c r="BQ962" s="131">
        <f t="shared" ref="BQ962" si="18960">I962/I963</f>
        <v>0</v>
      </c>
      <c r="BR962" s="128">
        <f t="shared" ref="BR962" si="18961">J962/J963</f>
        <v>0</v>
      </c>
      <c r="BS962" s="129">
        <f t="shared" ref="BS962" si="18962">K962/K963</f>
        <v>0</v>
      </c>
      <c r="BT962" s="130">
        <f t="shared" ref="BT962" si="18963">L962/L963</f>
        <v>0</v>
      </c>
      <c r="BU962" s="128">
        <f t="shared" ref="BU962" si="18964">M962/M963</f>
        <v>0</v>
      </c>
      <c r="BV962" s="132">
        <f t="shared" ref="BV962" si="18965">N962/N963</f>
        <v>0</v>
      </c>
      <c r="BW962" s="133">
        <f t="shared" ref="BW962" si="18966">O962/O963</f>
        <v>0</v>
      </c>
      <c r="BX962" s="128">
        <f t="shared" ref="BX962" si="18967">P962/P963</f>
        <v>0</v>
      </c>
      <c r="BY962" s="129">
        <f t="shared" ref="BY962" si="18968">Q962/Q963</f>
        <v>0</v>
      </c>
      <c r="BZ962" s="130">
        <f t="shared" ref="BZ962" si="18969">R962/R963</f>
        <v>0</v>
      </c>
      <c r="CA962" s="131">
        <f t="shared" ref="CA962" si="18970">S962/S963</f>
        <v>0</v>
      </c>
      <c r="CB962" s="128">
        <f t="shared" ref="CB962" si="18971">T962/T963</f>
        <v>0</v>
      </c>
      <c r="CC962" s="129">
        <f t="shared" ref="CC962" si="18972">U962/U963</f>
        <v>0</v>
      </c>
      <c r="CD962" s="130">
        <f t="shared" ref="CD962" si="18973">V962/V963</f>
        <v>0</v>
      </c>
      <c r="CE962" s="131">
        <f t="shared" ref="CE962" si="18974">W962/W963</f>
        <v>0</v>
      </c>
      <c r="CF962" s="128">
        <f t="shared" ref="CF962" si="18975">X962/X963</f>
        <v>0</v>
      </c>
      <c r="CG962" s="129">
        <f t="shared" ref="CG962" si="18976">Y962/Y963</f>
        <v>0</v>
      </c>
      <c r="CH962" s="130">
        <f t="shared" ref="CH962" si="18977">Z962/Z963</f>
        <v>0</v>
      </c>
      <c r="CI962" s="128">
        <f t="shared" ref="CI962" si="18978">AA962/AA963</f>
        <v>0</v>
      </c>
      <c r="CJ962" s="134">
        <f t="shared" ref="CJ962" si="18979">AB962/AB963</f>
        <v>0</v>
      </c>
      <c r="CK962" s="135">
        <f t="shared" ref="CK962" si="18980">AC962/AC963</f>
        <v>0</v>
      </c>
    </row>
    <row r="963" spans="1:89" ht="14.25" thickTop="1" thickBot="1" x14ac:dyDescent="0.25">
      <c r="A963" s="229" t="s">
        <v>13</v>
      </c>
      <c r="B963" s="20">
        <f t="shared" ref="B963:AA963" si="18981">SUM(B940:B962)</f>
        <v>15919</v>
      </c>
      <c r="C963" s="21">
        <f t="shared" si="18981"/>
        <v>15342</v>
      </c>
      <c r="D963" s="20">
        <f t="shared" si="18981"/>
        <v>6128</v>
      </c>
      <c r="E963" s="21">
        <f t="shared" si="18981"/>
        <v>6042</v>
      </c>
      <c r="F963" s="20">
        <f t="shared" si="18981"/>
        <v>16220</v>
      </c>
      <c r="G963" s="21">
        <f t="shared" si="18981"/>
        <v>12920</v>
      </c>
      <c r="H963" s="20">
        <f t="shared" si="18981"/>
        <v>26453</v>
      </c>
      <c r="I963" s="21">
        <f t="shared" si="18981"/>
        <v>26570</v>
      </c>
      <c r="J963" s="20">
        <f t="shared" si="18981"/>
        <v>2432</v>
      </c>
      <c r="K963" s="21">
        <f t="shared" si="18981"/>
        <v>2825</v>
      </c>
      <c r="L963" s="20">
        <f t="shared" si="18981"/>
        <v>9918</v>
      </c>
      <c r="M963" s="21">
        <f t="shared" si="18981"/>
        <v>12174</v>
      </c>
      <c r="N963" s="20">
        <f t="shared" si="18981"/>
        <v>23969</v>
      </c>
      <c r="O963" s="21">
        <f t="shared" si="18981"/>
        <v>24946</v>
      </c>
      <c r="P963" s="20">
        <f t="shared" si="18981"/>
        <v>12562</v>
      </c>
      <c r="Q963" s="21">
        <f t="shared" si="18981"/>
        <v>11847</v>
      </c>
      <c r="R963" s="20">
        <f t="shared" si="18981"/>
        <v>16023</v>
      </c>
      <c r="S963" s="21">
        <f t="shared" si="18981"/>
        <v>15590</v>
      </c>
      <c r="T963" s="20">
        <f t="shared" si="18981"/>
        <v>2028</v>
      </c>
      <c r="U963" s="21">
        <f t="shared" si="18981"/>
        <v>2919</v>
      </c>
      <c r="V963" s="20">
        <f t="shared" si="18981"/>
        <v>12167</v>
      </c>
      <c r="W963" s="21">
        <f t="shared" si="18981"/>
        <v>16766</v>
      </c>
      <c r="X963" s="20">
        <f t="shared" si="18981"/>
        <v>10409</v>
      </c>
      <c r="Y963" s="21">
        <f t="shared" si="18981"/>
        <v>6132</v>
      </c>
      <c r="Z963" s="20">
        <f t="shared" si="18981"/>
        <v>27035</v>
      </c>
      <c r="AA963" s="21">
        <f t="shared" si="18981"/>
        <v>26593</v>
      </c>
      <c r="AB963" s="160">
        <f t="shared" ref="AB963:AC963" si="18982">SUM(AB939:AB962)</f>
        <v>181263</v>
      </c>
      <c r="AC963" s="161">
        <f t="shared" si="18982"/>
        <v>180666</v>
      </c>
      <c r="BI963" s="229" t="s">
        <v>13</v>
      </c>
      <c r="BJ963" s="154">
        <f>SUM(BJ939:BJ962)</f>
        <v>0.99999999999999989</v>
      </c>
      <c r="BK963" s="155">
        <f t="shared" ref="BK963:CK963" si="18983">SUM(BK939:BK962)</f>
        <v>1</v>
      </c>
      <c r="BL963" s="154">
        <f t="shared" si="18983"/>
        <v>1</v>
      </c>
      <c r="BM963" s="155">
        <f t="shared" si="18983"/>
        <v>1</v>
      </c>
      <c r="BN963" s="154">
        <f t="shared" si="18983"/>
        <v>1</v>
      </c>
      <c r="BO963" s="155">
        <f t="shared" si="18983"/>
        <v>1</v>
      </c>
      <c r="BP963" s="154">
        <f t="shared" si="18983"/>
        <v>1</v>
      </c>
      <c r="BQ963" s="155">
        <f t="shared" si="18983"/>
        <v>1.0000000000000002</v>
      </c>
      <c r="BR963" s="154">
        <f t="shared" si="18983"/>
        <v>1.0000000000000002</v>
      </c>
      <c r="BS963" s="155">
        <f t="shared" si="18983"/>
        <v>1</v>
      </c>
      <c r="BT963" s="154">
        <f t="shared" si="18983"/>
        <v>1</v>
      </c>
      <c r="BU963" s="155">
        <f t="shared" si="18983"/>
        <v>1</v>
      </c>
      <c r="BV963" s="154">
        <f t="shared" si="18983"/>
        <v>1.0000000000000002</v>
      </c>
      <c r="BW963" s="155">
        <f t="shared" si="18983"/>
        <v>1</v>
      </c>
      <c r="BX963" s="154">
        <f t="shared" si="18983"/>
        <v>1</v>
      </c>
      <c r="BY963" s="155">
        <f t="shared" si="18983"/>
        <v>1</v>
      </c>
      <c r="BZ963" s="154">
        <f t="shared" si="18983"/>
        <v>1</v>
      </c>
      <c r="CA963" s="155">
        <f t="shared" si="18983"/>
        <v>1.0000000000000002</v>
      </c>
      <c r="CB963" s="154">
        <f t="shared" si="18983"/>
        <v>1</v>
      </c>
      <c r="CC963" s="155">
        <f t="shared" si="18983"/>
        <v>0.99999999999999989</v>
      </c>
      <c r="CD963" s="154">
        <f t="shared" si="18983"/>
        <v>1</v>
      </c>
      <c r="CE963" s="155">
        <f t="shared" si="18983"/>
        <v>1</v>
      </c>
      <c r="CF963" s="154">
        <f t="shared" si="18983"/>
        <v>1</v>
      </c>
      <c r="CG963" s="155">
        <f t="shared" si="18983"/>
        <v>0.99999999999999978</v>
      </c>
      <c r="CH963" s="154">
        <f t="shared" si="18983"/>
        <v>1.0000000000000002</v>
      </c>
      <c r="CI963" s="155">
        <f t="shared" si="18983"/>
        <v>1</v>
      </c>
      <c r="CJ963" s="154">
        <f t="shared" si="18983"/>
        <v>1.0000000000000002</v>
      </c>
      <c r="CK963" s="155">
        <f t="shared" si="18983"/>
        <v>1</v>
      </c>
    </row>
    <row r="964" spans="1:89" ht="13.5" thickTop="1" x14ac:dyDescent="0.2">
      <c r="A964" s="17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2" t="s">
        <v>56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4" spans="1:31" ht="13.5" thickBot="1" x14ac:dyDescent="0.25">
      <c r="A4" s="45" t="s">
        <v>46</v>
      </c>
    </row>
    <row r="5" spans="1:31" ht="14.25" thickTop="1" thickBot="1" x14ac:dyDescent="0.25">
      <c r="A5" s="310" t="s">
        <v>0</v>
      </c>
      <c r="B5" s="304" t="s">
        <v>1</v>
      </c>
      <c r="C5" s="305"/>
      <c r="D5" s="304" t="s">
        <v>2</v>
      </c>
      <c r="E5" s="305"/>
      <c r="F5" s="304" t="s">
        <v>3</v>
      </c>
      <c r="G5" s="305"/>
      <c r="H5" s="304" t="s">
        <v>4</v>
      </c>
      <c r="I5" s="305"/>
      <c r="J5" s="304" t="s">
        <v>5</v>
      </c>
      <c r="K5" s="305"/>
      <c r="L5" s="304" t="s">
        <v>6</v>
      </c>
      <c r="M5" s="305"/>
      <c r="N5" s="304" t="s">
        <v>7</v>
      </c>
      <c r="O5" s="305"/>
      <c r="P5" s="304" t="s">
        <v>8</v>
      </c>
      <c r="Q5" s="305"/>
      <c r="R5" s="304" t="s">
        <v>9</v>
      </c>
      <c r="S5" s="305"/>
      <c r="T5" s="304" t="s">
        <v>10</v>
      </c>
      <c r="U5" s="305"/>
      <c r="V5" s="304" t="s">
        <v>11</v>
      </c>
      <c r="W5" s="305"/>
      <c r="X5" s="304" t="s">
        <v>12</v>
      </c>
      <c r="Y5" s="305"/>
      <c r="Z5" s="304" t="s">
        <v>40</v>
      </c>
      <c r="AA5" s="305"/>
      <c r="AB5" s="304" t="s">
        <v>41</v>
      </c>
      <c r="AC5" s="305"/>
    </row>
    <row r="6" spans="1:31" s="73" customFormat="1" ht="15" thickTop="1" thickBot="1" x14ac:dyDescent="0.25">
      <c r="A6" s="311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9077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6737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103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17941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199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13604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1510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234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771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1977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2456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7021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5086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2195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2010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946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2574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49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597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337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170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103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60221</v>
      </c>
      <c r="AC8" s="5">
        <f t="shared" si="0"/>
        <v>15476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39041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7592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22771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5791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62295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12473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56130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24072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2331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7652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15846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25352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47975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54984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22798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27110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27719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27485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4179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11785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17889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34012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23982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18600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50281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36066</v>
      </c>
      <c r="AB9" s="6">
        <f t="shared" si="0"/>
        <v>393237</v>
      </c>
      <c r="AC9" s="7">
        <f t="shared" si="0"/>
        <v>292974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66511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30316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32000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19807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73208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36112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85184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54562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5088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17445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29148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52817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78561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91273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46345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48221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55404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44625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8242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25566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31587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64371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46872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33974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81073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62207</v>
      </c>
      <c r="AB10" s="4">
        <f t="shared" si="0"/>
        <v>639223</v>
      </c>
      <c r="AC10" s="5">
        <f t="shared" si="0"/>
        <v>581296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74781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33171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32515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26268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76796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39094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98602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65433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6840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24553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29475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79631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79779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108262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56665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53591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66995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48714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9756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34655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29605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74765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49518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44606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96939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71700</v>
      </c>
      <c r="AB11" s="6">
        <f t="shared" si="0"/>
        <v>708266</v>
      </c>
      <c r="AC11" s="7">
        <f t="shared" si="0"/>
        <v>704443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62261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30807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26601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21958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64063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31826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86751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61905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5549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21154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24361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75077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64426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102469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45768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46931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57964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41874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7145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26681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23575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64115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39346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38980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82736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67447</v>
      </c>
      <c r="AB12" s="4">
        <f t="shared" si="0"/>
        <v>590546</v>
      </c>
      <c r="AC12" s="5">
        <f t="shared" si="0"/>
        <v>631224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47935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31401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20348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17229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53328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24796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74639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56685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6095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19507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20372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54833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55891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86953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35003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33603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50499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36335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6187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13749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21060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59678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31577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23909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73320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65108</v>
      </c>
      <c r="AB13" s="6">
        <f t="shared" si="0"/>
        <v>496254</v>
      </c>
      <c r="AC13" s="7">
        <f t="shared" si="0"/>
        <v>523786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37908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32431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16488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14343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41871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21612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62905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50681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6158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14054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17874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38295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47787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63173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32487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24149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41291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31387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6935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8444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19071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48219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26423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16356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60748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62708</v>
      </c>
      <c r="AB14" s="4">
        <f t="shared" si="0"/>
        <v>417946</v>
      </c>
      <c r="AC14" s="5">
        <f t="shared" si="0"/>
        <v>425852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36751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35031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16775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13799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40861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21212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64154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52704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6730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9896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19661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36219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48654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63140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31515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22717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39579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31355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5969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7536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20588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46089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25729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13475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61797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63077</v>
      </c>
      <c r="AB15" s="6">
        <f t="shared" si="0"/>
        <v>418763</v>
      </c>
      <c r="AC15" s="7">
        <f t="shared" si="0"/>
        <v>416250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36868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37476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16756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14704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38378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22810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62980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56412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6990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7946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20809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37307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50058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57376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32690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23689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39164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31989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5847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7384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22732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44877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26194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13291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62668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65543</v>
      </c>
      <c r="AB16" s="4">
        <f t="shared" si="0"/>
        <v>422134</v>
      </c>
      <c r="AC16" s="5">
        <f t="shared" si="0"/>
        <v>420804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33693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35608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14991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14629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31998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24228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58367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55484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6729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7169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21191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30380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48633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50921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30743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24679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37604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30956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5552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7398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23819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38902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24248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12946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60420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64817</v>
      </c>
      <c r="AB17" s="6">
        <f t="shared" si="0"/>
        <v>397988</v>
      </c>
      <c r="AC17" s="7">
        <f t="shared" si="0"/>
        <v>398117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32695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39113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15239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15463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28692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29084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57518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61430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8095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6923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25856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25532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53461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49491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33144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23954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36123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34556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7480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5854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30395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36216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24256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12268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62925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67081</v>
      </c>
      <c r="AB18" s="4">
        <f t="shared" si="0"/>
        <v>415879</v>
      </c>
      <c r="AC18" s="5">
        <f t="shared" si="0"/>
        <v>406965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32803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47086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17403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16950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28261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40384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60210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74999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10154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6183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41317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23316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71044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50562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37552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26670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38169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41208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10749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5294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43314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35381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33222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12272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65059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78413</v>
      </c>
      <c r="AB19" s="6">
        <f t="shared" si="0"/>
        <v>489257</v>
      </c>
      <c r="AC19" s="7">
        <f t="shared" si="0"/>
        <v>458718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38107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64847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25068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21656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35707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57959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66412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97496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15581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6403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57636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21886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88546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61514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47449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32652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46528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53610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22006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5709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59932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40104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48297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14968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72524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96405</v>
      </c>
      <c r="AB20" s="4">
        <f t="shared" si="0"/>
        <v>623793</v>
      </c>
      <c r="AC20" s="5">
        <f t="shared" si="0"/>
        <v>575209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44531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84831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31035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28911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39522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70350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74886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122776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24772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7593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74574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24940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112241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71901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55415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44680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50385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66221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27347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7171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72904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44131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59371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19464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83267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113615</v>
      </c>
      <c r="AB21" s="6">
        <f t="shared" si="0"/>
        <v>750250</v>
      </c>
      <c r="AC21" s="7">
        <f t="shared" si="0"/>
        <v>706584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48076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89521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23849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33523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34219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71229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73621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132826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17747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8325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78794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25215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111774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73048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51915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51419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49589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69808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27813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7656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87183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45242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57120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21872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81622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120744</v>
      </c>
      <c r="AB22" s="4">
        <f t="shared" si="0"/>
        <v>743322</v>
      </c>
      <c r="AC22" s="5">
        <f t="shared" si="0"/>
        <v>750428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49893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73284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17200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30540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32913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66457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69413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112640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12518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5908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57079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26965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90667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74292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36356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50274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43632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60499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15170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8386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74350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46589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41145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20699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75682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98690</v>
      </c>
      <c r="AB23" s="6">
        <f t="shared" si="0"/>
        <v>616018</v>
      </c>
      <c r="AC23" s="7">
        <f t="shared" si="0"/>
        <v>675223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40792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45991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12739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21271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28586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48465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57153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83031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10354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3511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37875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24894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66813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63493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25159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43848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33465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45063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8907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8474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57812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39700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25529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18169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59954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70034</v>
      </c>
      <c r="AB24" s="4">
        <f t="shared" si="0"/>
        <v>465138</v>
      </c>
      <c r="AC24" s="5">
        <f t="shared" si="0"/>
        <v>515944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14131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30202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5543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15863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12891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36199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29208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58516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6211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2497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26934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15612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55760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48051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16181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33652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23482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35790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5243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6849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44040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26353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15163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13297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39774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51009</v>
      </c>
      <c r="AB25" s="6">
        <f t="shared" si="0"/>
        <v>294561</v>
      </c>
      <c r="AC25" s="7">
        <f t="shared" si="0"/>
        <v>373890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12927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82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8947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432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20463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2703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24632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1372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1356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16925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2710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13455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7882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3180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5913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4907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3083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586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355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7204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1134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1778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503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1531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2394</v>
      </c>
      <c r="AB26" s="4">
        <f t="shared" si="0"/>
        <v>54155</v>
      </c>
      <c r="AC26" s="5">
        <f t="shared" si="0"/>
        <v>92299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43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46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200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200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745854</v>
      </c>
      <c r="C31" s="21">
        <f t="shared" ref="C31:AC31" si="1">SUM(C7:C30)</f>
        <v>761635</v>
      </c>
      <c r="D31" s="22">
        <f t="shared" si="1"/>
        <v>354140</v>
      </c>
      <c r="E31" s="21">
        <f t="shared" si="1"/>
        <v>341755</v>
      </c>
      <c r="F31" s="22">
        <f t="shared" si="1"/>
        <v>741962</v>
      </c>
      <c r="G31" s="21">
        <f t="shared" si="1"/>
        <v>674952</v>
      </c>
      <c r="H31" s="22">
        <f t="shared" si="1"/>
        <v>1154440</v>
      </c>
      <c r="I31" s="21">
        <f t="shared" si="1"/>
        <v>1247796</v>
      </c>
      <c r="J31" s="22">
        <f t="shared" si="1"/>
        <v>159548</v>
      </c>
      <c r="K31" s="21">
        <f t="shared" si="1"/>
        <v>178846</v>
      </c>
      <c r="L31" s="22">
        <f t="shared" si="1"/>
        <v>617704</v>
      </c>
      <c r="M31" s="21">
        <f t="shared" si="1"/>
        <v>623437</v>
      </c>
      <c r="N31" s="22">
        <f t="shared" si="1"/>
        <v>1192546</v>
      </c>
      <c r="O31" s="21">
        <f t="shared" si="1"/>
        <v>1184114</v>
      </c>
      <c r="P31" s="22">
        <f t="shared" si="1"/>
        <v>642560</v>
      </c>
      <c r="Q31" s="21">
        <f t="shared" si="1"/>
        <v>619762</v>
      </c>
      <c r="R31" s="22">
        <f t="shared" si="1"/>
        <v>743445</v>
      </c>
      <c r="S31" s="21">
        <f t="shared" si="1"/>
        <v>737132</v>
      </c>
      <c r="T31" s="22">
        <f>SUM(T7:T30)</f>
        <v>185162</v>
      </c>
      <c r="U31" s="21">
        <f t="shared" si="1"/>
        <v>199543</v>
      </c>
      <c r="V31" s="22">
        <f t="shared" si="1"/>
        <v>687397</v>
      </c>
      <c r="W31" s="21">
        <f t="shared" si="1"/>
        <v>790049</v>
      </c>
      <c r="X31" s="22">
        <f t="shared" si="1"/>
        <v>599873</v>
      </c>
      <c r="Y31" s="21">
        <f t="shared" si="1"/>
        <v>349649</v>
      </c>
      <c r="Z31" s="22">
        <f t="shared" si="1"/>
        <v>1172320</v>
      </c>
      <c r="AA31" s="21">
        <f t="shared" si="1"/>
        <v>1257058</v>
      </c>
      <c r="AB31" s="22">
        <f t="shared" si="1"/>
        <v>8996951</v>
      </c>
      <c r="AC31" s="21">
        <f t="shared" si="1"/>
        <v>8965728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31" ht="15" thickTop="1" thickBot="1" x14ac:dyDescent="0.3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292.80645161290323</v>
      </c>
      <c r="C40" s="23">
        <f t="shared" si="2"/>
        <v>0</v>
      </c>
      <c r="D40" s="23">
        <f t="shared" si="2"/>
        <v>217.32258064516128</v>
      </c>
      <c r="E40" s="23">
        <f t="shared" si="2"/>
        <v>3.3225806451612905</v>
      </c>
      <c r="F40" s="23">
        <f t="shared" si="2"/>
        <v>578.74193548387098</v>
      </c>
      <c r="G40" s="23">
        <f t="shared" si="2"/>
        <v>6.419354838709677</v>
      </c>
      <c r="H40" s="23">
        <f t="shared" si="2"/>
        <v>438.83870967741933</v>
      </c>
      <c r="I40" s="23">
        <f t="shared" si="2"/>
        <v>48.70967741935484</v>
      </c>
      <c r="J40" s="23">
        <f t="shared" si="2"/>
        <v>7.5483870967741939</v>
      </c>
      <c r="K40" s="23">
        <f t="shared" si="2"/>
        <v>24.870967741935484</v>
      </c>
      <c r="L40" s="23">
        <f t="shared" si="2"/>
        <v>63.774193548387096</v>
      </c>
      <c r="M40" s="23">
        <f t="shared" si="2"/>
        <v>79.225806451612897</v>
      </c>
      <c r="N40" s="23">
        <f t="shared" si="2"/>
        <v>226.48387096774192</v>
      </c>
      <c r="O40" s="23">
        <f t="shared" si="2"/>
        <v>164.06451612903226</v>
      </c>
      <c r="P40" s="23">
        <f t="shared" si="2"/>
        <v>70.806451612903231</v>
      </c>
      <c r="Q40" s="23">
        <f t="shared" si="2"/>
        <v>64.838709677419359</v>
      </c>
      <c r="R40" s="23">
        <f t="shared" si="2"/>
        <v>30.516129032258064</v>
      </c>
      <c r="S40" s="23">
        <f t="shared" si="2"/>
        <v>83.032258064516128</v>
      </c>
      <c r="T40" s="23">
        <f t="shared" si="2"/>
        <v>1.5806451612903225</v>
      </c>
      <c r="U40" s="23">
        <f t="shared" si="2"/>
        <v>19.258064516129032</v>
      </c>
      <c r="V40" s="23">
        <f t="shared" si="2"/>
        <v>10.870967741935484</v>
      </c>
      <c r="W40" s="23">
        <f t="shared" si="2"/>
        <v>5.4838709677419351</v>
      </c>
      <c r="X40" s="23">
        <f t="shared" si="2"/>
        <v>3.3225806451612905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1942.6129032258061</v>
      </c>
      <c r="AC40" s="5">
        <f t="shared" ref="AC40:AC62" si="3">C40+E40+G40+I40+K40+M40+O40+Q40+S40+U40+W40+Y40+AA40</f>
        <v>499.22580645161293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1259.3870967741937</v>
      </c>
      <c r="C41" s="23">
        <f t="shared" si="4"/>
        <v>244.90322580645162</v>
      </c>
      <c r="D41" s="23">
        <f t="shared" si="4"/>
        <v>734.54838709677415</v>
      </c>
      <c r="E41" s="23">
        <f t="shared" si="4"/>
        <v>186.80645161290323</v>
      </c>
      <c r="F41" s="23">
        <f t="shared" si="4"/>
        <v>2009.516129032258</v>
      </c>
      <c r="G41" s="23">
        <f t="shared" si="4"/>
        <v>402.35483870967744</v>
      </c>
      <c r="H41" s="23">
        <f t="shared" si="4"/>
        <v>1810.6451612903227</v>
      </c>
      <c r="I41" s="23">
        <f t="shared" si="4"/>
        <v>776.51612903225805</v>
      </c>
      <c r="J41" s="23">
        <f t="shared" si="4"/>
        <v>75.193548387096769</v>
      </c>
      <c r="K41" s="23">
        <f t="shared" si="4"/>
        <v>246.83870967741936</v>
      </c>
      <c r="L41" s="23">
        <f t="shared" si="4"/>
        <v>511.16129032258067</v>
      </c>
      <c r="M41" s="23">
        <f t="shared" si="4"/>
        <v>817.80645161290317</v>
      </c>
      <c r="N41" s="23">
        <f t="shared" si="4"/>
        <v>1547.5806451612902</v>
      </c>
      <c r="O41" s="23">
        <f t="shared" si="4"/>
        <v>1773.6774193548388</v>
      </c>
      <c r="P41" s="23">
        <f t="shared" si="4"/>
        <v>735.41935483870964</v>
      </c>
      <c r="Q41" s="23">
        <f t="shared" si="4"/>
        <v>874.51612903225805</v>
      </c>
      <c r="R41" s="23">
        <f t="shared" si="4"/>
        <v>894.16129032258061</v>
      </c>
      <c r="S41" s="23">
        <f t="shared" si="4"/>
        <v>886.61290322580646</v>
      </c>
      <c r="T41" s="23">
        <f t="shared" si="4"/>
        <v>134.80645161290323</v>
      </c>
      <c r="U41" s="23">
        <f t="shared" si="4"/>
        <v>380.16129032258067</v>
      </c>
      <c r="V41" s="23">
        <f t="shared" si="4"/>
        <v>577.06451612903231</v>
      </c>
      <c r="W41" s="23">
        <f t="shared" si="4"/>
        <v>1097.1612903225807</v>
      </c>
      <c r="X41" s="23">
        <f t="shared" si="4"/>
        <v>773.61290322580646</v>
      </c>
      <c r="Y41" s="23">
        <f t="shared" si="4"/>
        <v>600</v>
      </c>
      <c r="Z41" s="23">
        <f t="shared" si="4"/>
        <v>1621.9677419354839</v>
      </c>
      <c r="AA41" s="23">
        <f t="shared" si="4"/>
        <v>1163.4193548387098</v>
      </c>
      <c r="AB41" s="6">
        <f t="shared" ref="AB41:AB62" si="5">B41+D41+F41+H41+J41+L41+N41+P41+R41+T41+V41+X41+Z41</f>
        <v>12685.064516129034</v>
      </c>
      <c r="AC41" s="7">
        <f t="shared" si="3"/>
        <v>9450.7741935483882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2145.516129032258</v>
      </c>
      <c r="C42" s="23">
        <f t="shared" si="6"/>
        <v>977.93548387096769</v>
      </c>
      <c r="D42" s="23">
        <f t="shared" si="6"/>
        <v>1032.258064516129</v>
      </c>
      <c r="E42" s="23">
        <f t="shared" si="6"/>
        <v>638.93548387096769</v>
      </c>
      <c r="F42" s="23">
        <f t="shared" si="6"/>
        <v>2361.5483870967741</v>
      </c>
      <c r="G42" s="23">
        <f t="shared" si="6"/>
        <v>1164.9032258064517</v>
      </c>
      <c r="H42" s="23">
        <f t="shared" si="6"/>
        <v>2747.8709677419356</v>
      </c>
      <c r="I42" s="23">
        <f t="shared" si="6"/>
        <v>1760.0645161290322</v>
      </c>
      <c r="J42" s="23">
        <f t="shared" si="6"/>
        <v>164.12903225806451</v>
      </c>
      <c r="K42" s="23">
        <f t="shared" si="6"/>
        <v>562.74193548387098</v>
      </c>
      <c r="L42" s="23">
        <f t="shared" si="6"/>
        <v>940.25806451612902</v>
      </c>
      <c r="M42" s="23">
        <f t="shared" si="6"/>
        <v>1703.7741935483871</v>
      </c>
      <c r="N42" s="23">
        <f t="shared" si="6"/>
        <v>2534.2258064516127</v>
      </c>
      <c r="O42" s="23">
        <f t="shared" si="6"/>
        <v>2944.2903225806454</v>
      </c>
      <c r="P42" s="23">
        <f t="shared" si="6"/>
        <v>1495</v>
      </c>
      <c r="Q42" s="23">
        <f t="shared" si="6"/>
        <v>1555.516129032258</v>
      </c>
      <c r="R42" s="23">
        <f t="shared" si="6"/>
        <v>1787.2258064516129</v>
      </c>
      <c r="S42" s="23">
        <f t="shared" si="6"/>
        <v>1439.516129032258</v>
      </c>
      <c r="T42" s="23">
        <f t="shared" si="6"/>
        <v>265.87096774193549</v>
      </c>
      <c r="U42" s="23">
        <f t="shared" si="6"/>
        <v>824.70967741935488</v>
      </c>
      <c r="V42" s="23">
        <f t="shared" si="6"/>
        <v>1018.9354838709677</v>
      </c>
      <c r="W42" s="23">
        <f t="shared" si="6"/>
        <v>2076.483870967742</v>
      </c>
      <c r="X42" s="23">
        <f t="shared" si="6"/>
        <v>1512</v>
      </c>
      <c r="Y42" s="23">
        <f t="shared" si="6"/>
        <v>1095.9354838709678</v>
      </c>
      <c r="Z42" s="23">
        <f t="shared" si="6"/>
        <v>2615.2580645161293</v>
      </c>
      <c r="AA42" s="23">
        <f t="shared" si="6"/>
        <v>2006.6774193548388</v>
      </c>
      <c r="AB42" s="4">
        <f t="shared" si="5"/>
        <v>20620.096774193546</v>
      </c>
      <c r="AC42" s="5">
        <f t="shared" si="3"/>
        <v>18751.483870967739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2412.2903225806454</v>
      </c>
      <c r="C43" s="23">
        <f t="shared" si="7"/>
        <v>1070.0322580645161</v>
      </c>
      <c r="D43" s="23">
        <f t="shared" si="7"/>
        <v>1048.8709677419354</v>
      </c>
      <c r="E43" s="23">
        <f t="shared" si="7"/>
        <v>847.35483870967744</v>
      </c>
      <c r="F43" s="23">
        <f t="shared" si="7"/>
        <v>2477.2903225806454</v>
      </c>
      <c r="G43" s="23">
        <f t="shared" si="7"/>
        <v>1261.0967741935483</v>
      </c>
      <c r="H43" s="23">
        <f t="shared" si="7"/>
        <v>3180.7096774193546</v>
      </c>
      <c r="I43" s="23">
        <f t="shared" si="7"/>
        <v>2110.7419354838707</v>
      </c>
      <c r="J43" s="23">
        <f t="shared" si="7"/>
        <v>220.64516129032259</v>
      </c>
      <c r="K43" s="23">
        <f t="shared" si="7"/>
        <v>792.0322580645161</v>
      </c>
      <c r="L43" s="23">
        <f t="shared" si="7"/>
        <v>950.80645161290317</v>
      </c>
      <c r="M43" s="23">
        <f t="shared" si="7"/>
        <v>2568.7419354838707</v>
      </c>
      <c r="N43" s="23">
        <f t="shared" si="7"/>
        <v>2573.516129032258</v>
      </c>
      <c r="O43" s="23">
        <f t="shared" si="7"/>
        <v>3492.3225806451615</v>
      </c>
      <c r="P43" s="23">
        <f t="shared" si="7"/>
        <v>1827.9032258064517</v>
      </c>
      <c r="Q43" s="23">
        <f t="shared" si="7"/>
        <v>1728.741935483871</v>
      </c>
      <c r="R43" s="23">
        <f t="shared" si="7"/>
        <v>2161.1290322580644</v>
      </c>
      <c r="S43" s="23">
        <f t="shared" si="7"/>
        <v>1571.4193548387098</v>
      </c>
      <c r="T43" s="23">
        <f t="shared" si="7"/>
        <v>314.70967741935482</v>
      </c>
      <c r="U43" s="23">
        <f t="shared" si="7"/>
        <v>1117.9032258064517</v>
      </c>
      <c r="V43" s="23">
        <f t="shared" si="7"/>
        <v>955</v>
      </c>
      <c r="W43" s="23">
        <f t="shared" si="7"/>
        <v>2411.7741935483873</v>
      </c>
      <c r="X43" s="23">
        <f t="shared" si="7"/>
        <v>1597.3548387096773</v>
      </c>
      <c r="Y43" s="23">
        <f t="shared" si="7"/>
        <v>1438.9032258064517</v>
      </c>
      <c r="Z43" s="23">
        <f t="shared" si="7"/>
        <v>3127.0645161290322</v>
      </c>
      <c r="AA43" s="23">
        <f t="shared" si="7"/>
        <v>2312.9032258064517</v>
      </c>
      <c r="AB43" s="6">
        <f t="shared" si="5"/>
        <v>22847.290322580644</v>
      </c>
      <c r="AC43" s="7">
        <f t="shared" si="3"/>
        <v>22723.967741935481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2008.4193548387098</v>
      </c>
      <c r="C44" s="23">
        <f t="shared" si="8"/>
        <v>993.77419354838707</v>
      </c>
      <c r="D44" s="23">
        <f t="shared" si="8"/>
        <v>858.09677419354841</v>
      </c>
      <c r="E44" s="23">
        <f t="shared" si="8"/>
        <v>708.32258064516134</v>
      </c>
      <c r="F44" s="23">
        <f t="shared" si="8"/>
        <v>2066.5483870967741</v>
      </c>
      <c r="G44" s="23">
        <f t="shared" si="8"/>
        <v>1026.6451612903227</v>
      </c>
      <c r="H44" s="23">
        <f t="shared" si="8"/>
        <v>2798.4193548387098</v>
      </c>
      <c r="I44" s="23">
        <f t="shared" si="8"/>
        <v>1996.9354838709678</v>
      </c>
      <c r="J44" s="23">
        <f t="shared" si="8"/>
        <v>179</v>
      </c>
      <c r="K44" s="23">
        <f t="shared" si="8"/>
        <v>682.38709677419354</v>
      </c>
      <c r="L44" s="23">
        <f t="shared" si="8"/>
        <v>785.83870967741939</v>
      </c>
      <c r="M44" s="23">
        <f t="shared" si="8"/>
        <v>2421.8387096774195</v>
      </c>
      <c r="N44" s="23">
        <f t="shared" si="8"/>
        <v>2078.2580645161293</v>
      </c>
      <c r="O44" s="23">
        <f t="shared" si="8"/>
        <v>3305.4516129032259</v>
      </c>
      <c r="P44" s="23">
        <f t="shared" si="8"/>
        <v>1476.3870967741937</v>
      </c>
      <c r="Q44" s="23">
        <f t="shared" si="8"/>
        <v>1513.9032258064517</v>
      </c>
      <c r="R44" s="23">
        <f t="shared" si="8"/>
        <v>1869.8064516129032</v>
      </c>
      <c r="S44" s="23">
        <f t="shared" si="8"/>
        <v>1350.7741935483871</v>
      </c>
      <c r="T44" s="23">
        <f t="shared" si="8"/>
        <v>230.48387096774192</v>
      </c>
      <c r="U44" s="23">
        <f t="shared" si="8"/>
        <v>860.67741935483866</v>
      </c>
      <c r="V44" s="23">
        <f t="shared" si="8"/>
        <v>760.48387096774195</v>
      </c>
      <c r="W44" s="23">
        <f t="shared" si="8"/>
        <v>2068.2258064516127</v>
      </c>
      <c r="X44" s="23">
        <f t="shared" si="8"/>
        <v>1269.2258064516129</v>
      </c>
      <c r="Y44" s="23">
        <f t="shared" si="8"/>
        <v>1257.4193548387098</v>
      </c>
      <c r="Z44" s="23">
        <f t="shared" si="8"/>
        <v>2668.9032258064517</v>
      </c>
      <c r="AA44" s="23">
        <f t="shared" si="8"/>
        <v>2175.7096774193546</v>
      </c>
      <c r="AB44" s="4">
        <f t="shared" si="5"/>
        <v>19049.870967741936</v>
      </c>
      <c r="AC44" s="5">
        <f t="shared" si="3"/>
        <v>20362.06451612903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1546.2903225806451</v>
      </c>
      <c r="C45" s="23">
        <f t="shared" si="9"/>
        <v>1012.9354838709677</v>
      </c>
      <c r="D45" s="23">
        <f t="shared" si="9"/>
        <v>656.38709677419354</v>
      </c>
      <c r="E45" s="23">
        <f t="shared" si="9"/>
        <v>555.77419354838707</v>
      </c>
      <c r="F45" s="23">
        <f t="shared" si="9"/>
        <v>1720.258064516129</v>
      </c>
      <c r="G45" s="23">
        <f t="shared" si="9"/>
        <v>799.87096774193549</v>
      </c>
      <c r="H45" s="23">
        <f t="shared" si="9"/>
        <v>2407.7096774193546</v>
      </c>
      <c r="I45" s="23">
        <f t="shared" si="9"/>
        <v>1828.5483870967741</v>
      </c>
      <c r="J45" s="23">
        <f t="shared" si="9"/>
        <v>196.61290322580646</v>
      </c>
      <c r="K45" s="23">
        <f t="shared" si="9"/>
        <v>629.25806451612902</v>
      </c>
      <c r="L45" s="23">
        <f t="shared" si="9"/>
        <v>657.16129032258061</v>
      </c>
      <c r="M45" s="23">
        <f t="shared" si="9"/>
        <v>1768.8064516129032</v>
      </c>
      <c r="N45" s="23">
        <f t="shared" si="9"/>
        <v>1802.9354838709678</v>
      </c>
      <c r="O45" s="23">
        <f t="shared" si="9"/>
        <v>2804.9354838709678</v>
      </c>
      <c r="P45" s="23">
        <f t="shared" si="9"/>
        <v>1129.1290322580646</v>
      </c>
      <c r="Q45" s="23">
        <f t="shared" si="9"/>
        <v>1083.9677419354839</v>
      </c>
      <c r="R45" s="23">
        <f t="shared" si="9"/>
        <v>1629</v>
      </c>
      <c r="S45" s="23">
        <f t="shared" si="9"/>
        <v>1172.0967741935483</v>
      </c>
      <c r="T45" s="23">
        <f t="shared" si="9"/>
        <v>199.58064516129033</v>
      </c>
      <c r="U45" s="23">
        <f t="shared" si="9"/>
        <v>443.51612903225805</v>
      </c>
      <c r="V45" s="23">
        <f t="shared" si="9"/>
        <v>679.35483870967744</v>
      </c>
      <c r="W45" s="23">
        <f t="shared" si="9"/>
        <v>1925.0967741935483</v>
      </c>
      <c r="X45" s="23">
        <f t="shared" si="9"/>
        <v>1018.6129032258065</v>
      </c>
      <c r="Y45" s="23">
        <f t="shared" si="9"/>
        <v>771.25806451612902</v>
      </c>
      <c r="Z45" s="23">
        <f t="shared" si="9"/>
        <v>2365.1612903225805</v>
      </c>
      <c r="AA45" s="23">
        <f t="shared" si="9"/>
        <v>2100.2580645161293</v>
      </c>
      <c r="AB45" s="6">
        <f t="shared" si="5"/>
        <v>16008.193548387098</v>
      </c>
      <c r="AC45" s="7">
        <f t="shared" si="3"/>
        <v>16896.322580645163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1222.8387096774193</v>
      </c>
      <c r="C46" s="23">
        <f t="shared" si="10"/>
        <v>1046.1612903225807</v>
      </c>
      <c r="D46" s="23">
        <f t="shared" si="10"/>
        <v>531.87096774193549</v>
      </c>
      <c r="E46" s="23">
        <f t="shared" si="10"/>
        <v>462.67741935483872</v>
      </c>
      <c r="F46" s="23">
        <f t="shared" si="10"/>
        <v>1350.6774193548388</v>
      </c>
      <c r="G46" s="23">
        <f t="shared" si="10"/>
        <v>697.16129032258061</v>
      </c>
      <c r="H46" s="23">
        <f t="shared" si="10"/>
        <v>2029.1935483870968</v>
      </c>
      <c r="I46" s="23">
        <f t="shared" si="10"/>
        <v>1634.8709677419354</v>
      </c>
      <c r="J46" s="23">
        <f t="shared" si="10"/>
        <v>198.64516129032259</v>
      </c>
      <c r="K46" s="23">
        <f t="shared" si="10"/>
        <v>453.35483870967744</v>
      </c>
      <c r="L46" s="23">
        <f t="shared" si="10"/>
        <v>576.58064516129036</v>
      </c>
      <c r="M46" s="23">
        <f t="shared" si="10"/>
        <v>1235.3225806451612</v>
      </c>
      <c r="N46" s="23">
        <f t="shared" si="10"/>
        <v>1541.516129032258</v>
      </c>
      <c r="O46" s="23">
        <f t="shared" si="10"/>
        <v>2037.8387096774193</v>
      </c>
      <c r="P46" s="23">
        <f t="shared" si="10"/>
        <v>1047.9677419354839</v>
      </c>
      <c r="Q46" s="23">
        <f t="shared" si="10"/>
        <v>779</v>
      </c>
      <c r="R46" s="23">
        <f t="shared" si="10"/>
        <v>1331.9677419354839</v>
      </c>
      <c r="S46" s="23">
        <f t="shared" si="10"/>
        <v>1012.483870967742</v>
      </c>
      <c r="T46" s="23">
        <f t="shared" si="10"/>
        <v>223.70967741935485</v>
      </c>
      <c r="U46" s="23">
        <f t="shared" si="10"/>
        <v>272.38709677419354</v>
      </c>
      <c r="V46" s="23">
        <f t="shared" si="10"/>
        <v>615.19354838709683</v>
      </c>
      <c r="W46" s="23">
        <f t="shared" si="10"/>
        <v>1555.4516129032259</v>
      </c>
      <c r="X46" s="23">
        <f t="shared" si="10"/>
        <v>852.35483870967744</v>
      </c>
      <c r="Y46" s="23">
        <f t="shared" si="10"/>
        <v>527.61290322580646</v>
      </c>
      <c r="Z46" s="23">
        <f t="shared" si="10"/>
        <v>1959.6129032258063</v>
      </c>
      <c r="AA46" s="23">
        <f t="shared" si="10"/>
        <v>2022.8387096774193</v>
      </c>
      <c r="AB46" s="4">
        <f t="shared" si="5"/>
        <v>13482.129032258064</v>
      </c>
      <c r="AC46" s="5">
        <f t="shared" si="3"/>
        <v>13737.16129032258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1185.516129032258</v>
      </c>
      <c r="C47" s="23">
        <f t="shared" si="11"/>
        <v>1130.0322580645161</v>
      </c>
      <c r="D47" s="23">
        <f t="shared" si="11"/>
        <v>541.12903225806451</v>
      </c>
      <c r="E47" s="23">
        <f t="shared" si="11"/>
        <v>445.12903225806451</v>
      </c>
      <c r="F47" s="23">
        <f t="shared" si="11"/>
        <v>1318.0967741935483</v>
      </c>
      <c r="G47" s="23">
        <f t="shared" si="11"/>
        <v>684.25806451612902</v>
      </c>
      <c r="H47" s="23">
        <f t="shared" si="11"/>
        <v>2069.483870967742</v>
      </c>
      <c r="I47" s="23">
        <f t="shared" si="11"/>
        <v>1700.1290322580646</v>
      </c>
      <c r="J47" s="23">
        <f t="shared" si="11"/>
        <v>217.09677419354838</v>
      </c>
      <c r="K47" s="23">
        <f t="shared" si="11"/>
        <v>319.22580645161293</v>
      </c>
      <c r="L47" s="23">
        <f t="shared" si="11"/>
        <v>634.22580645161293</v>
      </c>
      <c r="M47" s="23">
        <f t="shared" si="11"/>
        <v>1168.3548387096773</v>
      </c>
      <c r="N47" s="23">
        <f t="shared" si="11"/>
        <v>1569.483870967742</v>
      </c>
      <c r="O47" s="23">
        <f t="shared" si="11"/>
        <v>2036.7741935483871</v>
      </c>
      <c r="P47" s="23">
        <f t="shared" si="11"/>
        <v>1016.6129032258065</v>
      </c>
      <c r="Q47" s="23">
        <f t="shared" si="11"/>
        <v>732.80645161290317</v>
      </c>
      <c r="R47" s="23">
        <f t="shared" si="11"/>
        <v>1276.741935483871</v>
      </c>
      <c r="S47" s="23">
        <f t="shared" si="11"/>
        <v>1011.4516129032259</v>
      </c>
      <c r="T47" s="23">
        <f t="shared" si="11"/>
        <v>192.54838709677421</v>
      </c>
      <c r="U47" s="23">
        <f t="shared" si="11"/>
        <v>243.09677419354838</v>
      </c>
      <c r="V47" s="23">
        <f t="shared" si="11"/>
        <v>664.12903225806451</v>
      </c>
      <c r="W47" s="23">
        <f t="shared" si="11"/>
        <v>1486.741935483871</v>
      </c>
      <c r="X47" s="23">
        <f t="shared" si="11"/>
        <v>829.9677419354839</v>
      </c>
      <c r="Y47" s="23">
        <f t="shared" si="11"/>
        <v>434.67741935483872</v>
      </c>
      <c r="Z47" s="23">
        <f t="shared" si="11"/>
        <v>1993.4516129032259</v>
      </c>
      <c r="AA47" s="23">
        <f t="shared" si="11"/>
        <v>2034.741935483871</v>
      </c>
      <c r="AB47" s="6">
        <f t="shared" si="5"/>
        <v>13508.483870967741</v>
      </c>
      <c r="AC47" s="7">
        <f t="shared" si="3"/>
        <v>13427.41935483871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1189.2903225806451</v>
      </c>
      <c r="C48" s="23">
        <f t="shared" si="12"/>
        <v>1208.9032258064517</v>
      </c>
      <c r="D48" s="23">
        <f t="shared" si="12"/>
        <v>540.51612903225805</v>
      </c>
      <c r="E48" s="23">
        <f t="shared" si="12"/>
        <v>474.32258064516128</v>
      </c>
      <c r="F48" s="23">
        <f t="shared" si="12"/>
        <v>1238</v>
      </c>
      <c r="G48" s="23">
        <f t="shared" si="12"/>
        <v>735.80645161290317</v>
      </c>
      <c r="H48" s="23">
        <f t="shared" si="12"/>
        <v>2031.6129032258063</v>
      </c>
      <c r="I48" s="23">
        <f t="shared" si="12"/>
        <v>1819.741935483871</v>
      </c>
      <c r="J48" s="23">
        <f t="shared" si="12"/>
        <v>225.48387096774192</v>
      </c>
      <c r="K48" s="23">
        <f t="shared" si="12"/>
        <v>256.32258064516128</v>
      </c>
      <c r="L48" s="23">
        <f t="shared" si="12"/>
        <v>671.25806451612902</v>
      </c>
      <c r="M48" s="23">
        <f t="shared" si="12"/>
        <v>1203.4516129032259</v>
      </c>
      <c r="N48" s="23">
        <f t="shared" si="12"/>
        <v>1614.7741935483871</v>
      </c>
      <c r="O48" s="23">
        <f t="shared" si="12"/>
        <v>1850.8387096774193</v>
      </c>
      <c r="P48" s="23">
        <f t="shared" si="12"/>
        <v>1054.516129032258</v>
      </c>
      <c r="Q48" s="23">
        <f t="shared" si="12"/>
        <v>764.16129032258061</v>
      </c>
      <c r="R48" s="23">
        <f t="shared" si="12"/>
        <v>1263.3548387096773</v>
      </c>
      <c r="S48" s="23">
        <f t="shared" si="12"/>
        <v>1031.9032258064517</v>
      </c>
      <c r="T48" s="23">
        <f t="shared" si="12"/>
        <v>188.61290322580646</v>
      </c>
      <c r="U48" s="23">
        <f t="shared" si="12"/>
        <v>238.19354838709677</v>
      </c>
      <c r="V48" s="23">
        <f t="shared" si="12"/>
        <v>733.29032258064512</v>
      </c>
      <c r="W48" s="23">
        <f t="shared" si="12"/>
        <v>1447.6451612903227</v>
      </c>
      <c r="X48" s="23">
        <f t="shared" si="12"/>
        <v>844.9677419354839</v>
      </c>
      <c r="Y48" s="23">
        <f t="shared" si="12"/>
        <v>428.74193548387098</v>
      </c>
      <c r="Z48" s="23">
        <f t="shared" si="12"/>
        <v>2021.5483870967741</v>
      </c>
      <c r="AA48" s="23">
        <f t="shared" si="12"/>
        <v>2114.2903225806454</v>
      </c>
      <c r="AB48" s="4">
        <f t="shared" si="5"/>
        <v>13617.225806451615</v>
      </c>
      <c r="AC48" s="5">
        <f t="shared" si="3"/>
        <v>13574.322580645163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1086.8709677419354</v>
      </c>
      <c r="C49" s="23">
        <f t="shared" si="13"/>
        <v>1148.6451612903227</v>
      </c>
      <c r="D49" s="23">
        <f t="shared" si="13"/>
        <v>483.58064516129031</v>
      </c>
      <c r="E49" s="23">
        <f t="shared" si="13"/>
        <v>471.90322580645159</v>
      </c>
      <c r="F49" s="23">
        <f t="shared" si="13"/>
        <v>1032.1935483870968</v>
      </c>
      <c r="G49" s="23">
        <f t="shared" si="13"/>
        <v>781.54838709677415</v>
      </c>
      <c r="H49" s="23">
        <f t="shared" si="13"/>
        <v>1882.8064516129032</v>
      </c>
      <c r="I49" s="23">
        <f t="shared" si="13"/>
        <v>1789.8064516129032</v>
      </c>
      <c r="J49" s="23">
        <f t="shared" si="13"/>
        <v>217.06451612903226</v>
      </c>
      <c r="K49" s="23">
        <f t="shared" si="13"/>
        <v>231.25806451612902</v>
      </c>
      <c r="L49" s="23">
        <f t="shared" si="13"/>
        <v>683.58064516129036</v>
      </c>
      <c r="M49" s="23">
        <f t="shared" si="13"/>
        <v>980</v>
      </c>
      <c r="N49" s="23">
        <f t="shared" si="13"/>
        <v>1568.8064516129032</v>
      </c>
      <c r="O49" s="23">
        <f t="shared" si="13"/>
        <v>1642.6129032258063</v>
      </c>
      <c r="P49" s="23">
        <f t="shared" si="13"/>
        <v>991.70967741935488</v>
      </c>
      <c r="Q49" s="23">
        <f t="shared" si="13"/>
        <v>796.09677419354841</v>
      </c>
      <c r="R49" s="23">
        <f t="shared" si="13"/>
        <v>1213.0322580645161</v>
      </c>
      <c r="S49" s="23">
        <f t="shared" si="13"/>
        <v>998.58064516129036</v>
      </c>
      <c r="T49" s="23">
        <f t="shared" si="13"/>
        <v>179.09677419354838</v>
      </c>
      <c r="U49" s="23">
        <f t="shared" si="13"/>
        <v>238.64516129032259</v>
      </c>
      <c r="V49" s="23">
        <f t="shared" si="13"/>
        <v>768.35483870967744</v>
      </c>
      <c r="W49" s="23">
        <f t="shared" si="13"/>
        <v>1254.9032258064517</v>
      </c>
      <c r="X49" s="23">
        <f t="shared" si="13"/>
        <v>782.19354838709683</v>
      </c>
      <c r="Y49" s="23">
        <f t="shared" si="13"/>
        <v>417.61290322580646</v>
      </c>
      <c r="Z49" s="23">
        <f t="shared" si="13"/>
        <v>1949.0322580645161</v>
      </c>
      <c r="AA49" s="23">
        <f t="shared" si="13"/>
        <v>2090.8709677419356</v>
      </c>
      <c r="AB49" s="6">
        <f t="shared" si="5"/>
        <v>12838.322580645163</v>
      </c>
      <c r="AC49" s="7">
        <f t="shared" si="3"/>
        <v>12842.483870967742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1054.6774193548388</v>
      </c>
      <c r="C50" s="23">
        <f t="shared" si="14"/>
        <v>1261.7096774193549</v>
      </c>
      <c r="D50" s="23">
        <f t="shared" si="14"/>
        <v>491.58064516129031</v>
      </c>
      <c r="E50" s="23">
        <f t="shared" si="14"/>
        <v>498.80645161290323</v>
      </c>
      <c r="F50" s="23">
        <f t="shared" si="14"/>
        <v>925.54838709677415</v>
      </c>
      <c r="G50" s="23">
        <f t="shared" si="14"/>
        <v>938.19354838709683</v>
      </c>
      <c r="H50" s="23">
        <f t="shared" si="14"/>
        <v>1855.4193548387098</v>
      </c>
      <c r="I50" s="23">
        <f t="shared" si="14"/>
        <v>1981.6129032258063</v>
      </c>
      <c r="J50" s="23">
        <f t="shared" si="14"/>
        <v>261.12903225806451</v>
      </c>
      <c r="K50" s="23">
        <f t="shared" si="14"/>
        <v>223.32258064516128</v>
      </c>
      <c r="L50" s="23">
        <f t="shared" si="14"/>
        <v>834.06451612903231</v>
      </c>
      <c r="M50" s="23">
        <f t="shared" si="14"/>
        <v>823.61290322580646</v>
      </c>
      <c r="N50" s="23">
        <f t="shared" si="14"/>
        <v>1724.5483870967741</v>
      </c>
      <c r="O50" s="23">
        <f t="shared" si="14"/>
        <v>1596.483870967742</v>
      </c>
      <c r="P50" s="23">
        <f t="shared" si="14"/>
        <v>1069.1612903225807</v>
      </c>
      <c r="Q50" s="23">
        <f t="shared" si="14"/>
        <v>772.70967741935488</v>
      </c>
      <c r="R50" s="23">
        <f t="shared" si="14"/>
        <v>1165.258064516129</v>
      </c>
      <c r="S50" s="23">
        <f t="shared" si="14"/>
        <v>1114.7096774193549</v>
      </c>
      <c r="T50" s="23">
        <f t="shared" si="14"/>
        <v>241.29032258064515</v>
      </c>
      <c r="U50" s="23">
        <f t="shared" si="14"/>
        <v>188.83870967741936</v>
      </c>
      <c r="V50" s="23">
        <f t="shared" si="14"/>
        <v>980.48387096774195</v>
      </c>
      <c r="W50" s="23">
        <f t="shared" si="14"/>
        <v>1168.258064516129</v>
      </c>
      <c r="X50" s="23">
        <f t="shared" si="14"/>
        <v>782.45161290322585</v>
      </c>
      <c r="Y50" s="23">
        <f t="shared" si="14"/>
        <v>395.74193548387098</v>
      </c>
      <c r="Z50" s="23">
        <f t="shared" si="14"/>
        <v>2029.8387096774193</v>
      </c>
      <c r="AA50" s="23">
        <f t="shared" si="14"/>
        <v>2163.9032258064517</v>
      </c>
      <c r="AB50" s="4">
        <f t="shared" si="5"/>
        <v>13415.451612903227</v>
      </c>
      <c r="AC50" s="5">
        <f t="shared" si="3"/>
        <v>13127.903225806451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1058.1612903225807</v>
      </c>
      <c r="C51" s="23">
        <f t="shared" si="15"/>
        <v>1518.9032258064517</v>
      </c>
      <c r="D51" s="23">
        <f t="shared" si="15"/>
        <v>561.38709677419354</v>
      </c>
      <c r="E51" s="23">
        <f t="shared" si="15"/>
        <v>546.77419354838707</v>
      </c>
      <c r="F51" s="23">
        <f t="shared" si="15"/>
        <v>911.64516129032256</v>
      </c>
      <c r="G51" s="23">
        <f t="shared" si="15"/>
        <v>1302.7096774193549</v>
      </c>
      <c r="H51" s="23">
        <f t="shared" si="15"/>
        <v>1942.258064516129</v>
      </c>
      <c r="I51" s="23">
        <f t="shared" si="15"/>
        <v>2419.3225806451615</v>
      </c>
      <c r="J51" s="23">
        <f t="shared" si="15"/>
        <v>327.54838709677421</v>
      </c>
      <c r="K51" s="23">
        <f t="shared" si="15"/>
        <v>199.45161290322579</v>
      </c>
      <c r="L51" s="23">
        <f t="shared" si="15"/>
        <v>1332.8064516129032</v>
      </c>
      <c r="M51" s="23">
        <f t="shared" si="15"/>
        <v>752.12903225806451</v>
      </c>
      <c r="N51" s="23">
        <f t="shared" si="15"/>
        <v>2291.7419354838707</v>
      </c>
      <c r="O51" s="23">
        <f t="shared" si="15"/>
        <v>1631.0322580645161</v>
      </c>
      <c r="P51" s="23">
        <f t="shared" si="15"/>
        <v>1211.3548387096773</v>
      </c>
      <c r="Q51" s="23">
        <f t="shared" si="15"/>
        <v>860.32258064516134</v>
      </c>
      <c r="R51" s="23">
        <f t="shared" si="15"/>
        <v>1231.258064516129</v>
      </c>
      <c r="S51" s="23">
        <f t="shared" si="15"/>
        <v>1329.2903225806451</v>
      </c>
      <c r="T51" s="23">
        <f t="shared" si="15"/>
        <v>346.74193548387098</v>
      </c>
      <c r="U51" s="23">
        <f t="shared" si="15"/>
        <v>170.7741935483871</v>
      </c>
      <c r="V51" s="23">
        <f t="shared" si="15"/>
        <v>1397.2258064516129</v>
      </c>
      <c r="W51" s="23">
        <f t="shared" si="15"/>
        <v>1141.3225806451612</v>
      </c>
      <c r="X51" s="23">
        <f t="shared" si="15"/>
        <v>1071.6774193548388</v>
      </c>
      <c r="Y51" s="23">
        <f t="shared" si="15"/>
        <v>395.87096774193549</v>
      </c>
      <c r="Z51" s="23">
        <f t="shared" si="15"/>
        <v>2098.6774193548385</v>
      </c>
      <c r="AA51" s="23">
        <f t="shared" si="15"/>
        <v>2529.4516129032259</v>
      </c>
      <c r="AB51" s="6">
        <f t="shared" si="5"/>
        <v>15782.483870967744</v>
      </c>
      <c r="AC51" s="7">
        <f t="shared" si="3"/>
        <v>14797.354838709678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1229.258064516129</v>
      </c>
      <c r="C52" s="23">
        <f t="shared" si="16"/>
        <v>2091.8387096774195</v>
      </c>
      <c r="D52" s="23">
        <f t="shared" si="16"/>
        <v>808.64516129032256</v>
      </c>
      <c r="E52" s="23">
        <f t="shared" si="16"/>
        <v>698.58064516129036</v>
      </c>
      <c r="F52" s="23">
        <f t="shared" si="16"/>
        <v>1151.8387096774193</v>
      </c>
      <c r="G52" s="23">
        <f t="shared" si="16"/>
        <v>1869.6451612903227</v>
      </c>
      <c r="H52" s="23">
        <f t="shared" si="16"/>
        <v>2142.3225806451615</v>
      </c>
      <c r="I52" s="23">
        <f t="shared" si="16"/>
        <v>3145.0322580645161</v>
      </c>
      <c r="J52" s="23">
        <f t="shared" si="16"/>
        <v>502.61290322580646</v>
      </c>
      <c r="K52" s="23">
        <f t="shared" si="16"/>
        <v>206.54838709677421</v>
      </c>
      <c r="L52" s="23">
        <f t="shared" si="16"/>
        <v>1859.2258064516129</v>
      </c>
      <c r="M52" s="23">
        <f t="shared" si="16"/>
        <v>706</v>
      </c>
      <c r="N52" s="23">
        <f t="shared" si="16"/>
        <v>2856.3225806451615</v>
      </c>
      <c r="O52" s="23">
        <f t="shared" si="16"/>
        <v>1984.3225806451612</v>
      </c>
      <c r="P52" s="23">
        <f t="shared" si="16"/>
        <v>1530.6129032258063</v>
      </c>
      <c r="Q52" s="23">
        <f t="shared" si="16"/>
        <v>1053.2903225806451</v>
      </c>
      <c r="R52" s="23">
        <f t="shared" si="16"/>
        <v>1500.9032258064517</v>
      </c>
      <c r="S52" s="23">
        <f t="shared" si="16"/>
        <v>1729.3548387096773</v>
      </c>
      <c r="T52" s="23">
        <f t="shared" si="16"/>
        <v>709.87096774193549</v>
      </c>
      <c r="U52" s="23">
        <f t="shared" si="16"/>
        <v>184.16129032258064</v>
      </c>
      <c r="V52" s="23">
        <f t="shared" si="16"/>
        <v>1933.2903225806451</v>
      </c>
      <c r="W52" s="23">
        <f t="shared" si="16"/>
        <v>1293.6774193548388</v>
      </c>
      <c r="X52" s="23">
        <f t="shared" si="16"/>
        <v>1557.9677419354839</v>
      </c>
      <c r="Y52" s="23">
        <f t="shared" si="16"/>
        <v>482.83870967741933</v>
      </c>
      <c r="Z52" s="23">
        <f t="shared" si="16"/>
        <v>2339.483870967742</v>
      </c>
      <c r="AA52" s="23">
        <f t="shared" si="16"/>
        <v>3109.8387096774195</v>
      </c>
      <c r="AB52" s="4">
        <f t="shared" si="5"/>
        <v>20122.354838709678</v>
      </c>
      <c r="AC52" s="5">
        <f t="shared" si="3"/>
        <v>18555.129032258064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1436.483870967742</v>
      </c>
      <c r="C53" s="23">
        <f t="shared" si="17"/>
        <v>2736.483870967742</v>
      </c>
      <c r="D53" s="23">
        <f t="shared" si="17"/>
        <v>1001.1290322580645</v>
      </c>
      <c r="E53" s="23">
        <f t="shared" si="17"/>
        <v>932.61290322580646</v>
      </c>
      <c r="F53" s="23">
        <f t="shared" si="17"/>
        <v>1274.9032258064517</v>
      </c>
      <c r="G53" s="23">
        <f t="shared" si="17"/>
        <v>2269.3548387096776</v>
      </c>
      <c r="H53" s="23">
        <f t="shared" si="17"/>
        <v>2415.6774193548385</v>
      </c>
      <c r="I53" s="23">
        <f t="shared" si="17"/>
        <v>3960.516129032258</v>
      </c>
      <c r="J53" s="23">
        <f t="shared" si="17"/>
        <v>799.09677419354841</v>
      </c>
      <c r="K53" s="23">
        <f t="shared" si="17"/>
        <v>244.93548387096774</v>
      </c>
      <c r="L53" s="23">
        <f t="shared" si="17"/>
        <v>2405.6129032258063</v>
      </c>
      <c r="M53" s="23">
        <f t="shared" si="17"/>
        <v>804.51612903225805</v>
      </c>
      <c r="N53" s="23">
        <f t="shared" si="17"/>
        <v>3620.6774193548385</v>
      </c>
      <c r="O53" s="23">
        <f t="shared" si="17"/>
        <v>2319.3870967741937</v>
      </c>
      <c r="P53" s="23">
        <f t="shared" si="17"/>
        <v>1787.5806451612902</v>
      </c>
      <c r="Q53" s="23">
        <f t="shared" si="17"/>
        <v>1441.2903225806451</v>
      </c>
      <c r="R53" s="23">
        <f t="shared" si="17"/>
        <v>1625.3225806451612</v>
      </c>
      <c r="S53" s="23">
        <f t="shared" si="17"/>
        <v>2136.1612903225805</v>
      </c>
      <c r="T53" s="23">
        <f t="shared" si="17"/>
        <v>882.16129032258061</v>
      </c>
      <c r="U53" s="23">
        <f t="shared" si="17"/>
        <v>231.32258064516128</v>
      </c>
      <c r="V53" s="23">
        <f t="shared" si="17"/>
        <v>2351.7419354838707</v>
      </c>
      <c r="W53" s="23">
        <f t="shared" si="17"/>
        <v>1423.5806451612902</v>
      </c>
      <c r="X53" s="23">
        <f t="shared" si="17"/>
        <v>1915.1935483870968</v>
      </c>
      <c r="Y53" s="23">
        <f t="shared" si="17"/>
        <v>627.87096774193549</v>
      </c>
      <c r="Z53" s="23">
        <f t="shared" si="17"/>
        <v>2686.0322580645161</v>
      </c>
      <c r="AA53" s="23">
        <f t="shared" si="17"/>
        <v>3665</v>
      </c>
      <c r="AB53" s="6">
        <f t="shared" si="5"/>
        <v>24201.612903225807</v>
      </c>
      <c r="AC53" s="7">
        <f t="shared" si="3"/>
        <v>22793.032258064519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1550.8387096774193</v>
      </c>
      <c r="C54" s="23">
        <f t="shared" si="18"/>
        <v>2887.7741935483873</v>
      </c>
      <c r="D54" s="23">
        <f t="shared" si="18"/>
        <v>769.32258064516134</v>
      </c>
      <c r="E54" s="23">
        <f t="shared" si="18"/>
        <v>1081.3870967741937</v>
      </c>
      <c r="F54" s="23">
        <f t="shared" si="18"/>
        <v>1103.8387096774193</v>
      </c>
      <c r="G54" s="23">
        <f t="shared" si="18"/>
        <v>2297.7096774193546</v>
      </c>
      <c r="H54" s="23">
        <f t="shared" si="18"/>
        <v>2374.8709677419356</v>
      </c>
      <c r="I54" s="23">
        <f t="shared" si="18"/>
        <v>4284.7096774193551</v>
      </c>
      <c r="J54" s="23">
        <f t="shared" si="18"/>
        <v>572.48387096774195</v>
      </c>
      <c r="K54" s="23">
        <f t="shared" si="18"/>
        <v>268.54838709677421</v>
      </c>
      <c r="L54" s="23">
        <f t="shared" si="18"/>
        <v>2541.7419354838707</v>
      </c>
      <c r="M54" s="23">
        <f t="shared" si="18"/>
        <v>813.38709677419354</v>
      </c>
      <c r="N54" s="23">
        <f t="shared" si="18"/>
        <v>3605.6129032258063</v>
      </c>
      <c r="O54" s="23">
        <f t="shared" si="18"/>
        <v>2356.3870967741937</v>
      </c>
      <c r="P54" s="23">
        <f t="shared" si="18"/>
        <v>1674.6774193548388</v>
      </c>
      <c r="Q54" s="23">
        <f t="shared" si="18"/>
        <v>1658.6774193548388</v>
      </c>
      <c r="R54" s="23">
        <f t="shared" si="18"/>
        <v>1599.6451612903227</v>
      </c>
      <c r="S54" s="23">
        <f t="shared" si="18"/>
        <v>2251.8709677419356</v>
      </c>
      <c r="T54" s="23">
        <f t="shared" si="18"/>
        <v>897.19354838709683</v>
      </c>
      <c r="U54" s="23">
        <f t="shared" si="18"/>
        <v>246.96774193548387</v>
      </c>
      <c r="V54" s="23">
        <f t="shared" si="18"/>
        <v>2812.3548387096776</v>
      </c>
      <c r="W54" s="23">
        <f t="shared" si="18"/>
        <v>1459.4193548387098</v>
      </c>
      <c r="X54" s="23">
        <f t="shared" si="18"/>
        <v>1842.5806451612902</v>
      </c>
      <c r="Y54" s="23">
        <f t="shared" si="18"/>
        <v>705.54838709677415</v>
      </c>
      <c r="Z54" s="23">
        <f t="shared" si="18"/>
        <v>2632.9677419354839</v>
      </c>
      <c r="AA54" s="23">
        <f t="shared" si="18"/>
        <v>3894.9677419354839</v>
      </c>
      <c r="AB54" s="4">
        <f t="shared" si="5"/>
        <v>23978.129032258068</v>
      </c>
      <c r="AC54" s="5">
        <f t="shared" si="3"/>
        <v>24207.354838709678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1609.4516129032259</v>
      </c>
      <c r="C55" s="23">
        <f t="shared" si="19"/>
        <v>2364</v>
      </c>
      <c r="D55" s="23">
        <f t="shared" si="19"/>
        <v>554.83870967741939</v>
      </c>
      <c r="E55" s="23">
        <f t="shared" si="19"/>
        <v>985.16129032258061</v>
      </c>
      <c r="F55" s="23">
        <f t="shared" si="19"/>
        <v>1061.7096774193549</v>
      </c>
      <c r="G55" s="23">
        <f t="shared" si="19"/>
        <v>2143.7741935483873</v>
      </c>
      <c r="H55" s="23">
        <f t="shared" si="19"/>
        <v>2239.1290322580644</v>
      </c>
      <c r="I55" s="23">
        <f t="shared" si="19"/>
        <v>3633.5483870967741</v>
      </c>
      <c r="J55" s="23">
        <f t="shared" si="19"/>
        <v>403.80645161290323</v>
      </c>
      <c r="K55" s="23">
        <f t="shared" si="19"/>
        <v>190.58064516129033</v>
      </c>
      <c r="L55" s="23">
        <f t="shared" si="19"/>
        <v>1841.258064516129</v>
      </c>
      <c r="M55" s="23">
        <f t="shared" si="19"/>
        <v>869.83870967741939</v>
      </c>
      <c r="N55" s="23">
        <f t="shared" si="19"/>
        <v>2924.7419354838707</v>
      </c>
      <c r="O55" s="23">
        <f t="shared" si="19"/>
        <v>2396.516129032258</v>
      </c>
      <c r="P55" s="23">
        <f t="shared" si="19"/>
        <v>1172.7741935483871</v>
      </c>
      <c r="Q55" s="23">
        <f t="shared" si="19"/>
        <v>1621.741935483871</v>
      </c>
      <c r="R55" s="23">
        <f t="shared" si="19"/>
        <v>1407.483870967742</v>
      </c>
      <c r="S55" s="23">
        <f t="shared" si="19"/>
        <v>1951.5806451612902</v>
      </c>
      <c r="T55" s="23">
        <f t="shared" si="19"/>
        <v>489.35483870967744</v>
      </c>
      <c r="U55" s="23">
        <f t="shared" si="19"/>
        <v>270.51612903225805</v>
      </c>
      <c r="V55" s="23">
        <f t="shared" si="19"/>
        <v>2398.3870967741937</v>
      </c>
      <c r="W55" s="23">
        <f t="shared" si="19"/>
        <v>1502.8709677419354</v>
      </c>
      <c r="X55" s="23">
        <f t="shared" si="19"/>
        <v>1327.258064516129</v>
      </c>
      <c r="Y55" s="23">
        <f t="shared" si="19"/>
        <v>667.70967741935488</v>
      </c>
      <c r="Z55" s="23">
        <f t="shared" si="19"/>
        <v>2441.3548387096776</v>
      </c>
      <c r="AA55" s="23">
        <f t="shared" si="19"/>
        <v>3183.5483870967741</v>
      </c>
      <c r="AB55" s="6">
        <f t="shared" si="5"/>
        <v>19871.548387096776</v>
      </c>
      <c r="AC55" s="7">
        <f t="shared" si="3"/>
        <v>21781.387096774193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1315.8709677419354</v>
      </c>
      <c r="C56" s="23">
        <f t="shared" si="20"/>
        <v>1483.5806451612902</v>
      </c>
      <c r="D56" s="23">
        <f t="shared" si="20"/>
        <v>410.93548387096774</v>
      </c>
      <c r="E56" s="23">
        <f t="shared" si="20"/>
        <v>686.16129032258061</v>
      </c>
      <c r="F56" s="23">
        <f t="shared" si="20"/>
        <v>922.12903225806451</v>
      </c>
      <c r="G56" s="23">
        <f t="shared" si="20"/>
        <v>1563.3870967741937</v>
      </c>
      <c r="H56" s="23">
        <f t="shared" si="20"/>
        <v>1843.6451612903227</v>
      </c>
      <c r="I56" s="23">
        <f t="shared" si="20"/>
        <v>2678.4193548387098</v>
      </c>
      <c r="J56" s="23">
        <f t="shared" si="20"/>
        <v>334</v>
      </c>
      <c r="K56" s="23">
        <f t="shared" si="20"/>
        <v>113.25806451612904</v>
      </c>
      <c r="L56" s="23">
        <f t="shared" si="20"/>
        <v>1221.7741935483871</v>
      </c>
      <c r="M56" s="23">
        <f t="shared" si="20"/>
        <v>803.0322580645161</v>
      </c>
      <c r="N56" s="23">
        <f t="shared" si="20"/>
        <v>2155.2580645161293</v>
      </c>
      <c r="O56" s="23">
        <f t="shared" si="20"/>
        <v>2048.1612903225805</v>
      </c>
      <c r="P56" s="23">
        <f t="shared" si="20"/>
        <v>811.58064516129036</v>
      </c>
      <c r="Q56" s="23">
        <f t="shared" si="20"/>
        <v>1414.4516129032259</v>
      </c>
      <c r="R56" s="23">
        <f t="shared" si="20"/>
        <v>1079.516129032258</v>
      </c>
      <c r="S56" s="23">
        <f t="shared" si="20"/>
        <v>1453.6451612903227</v>
      </c>
      <c r="T56" s="23">
        <f t="shared" si="20"/>
        <v>287.32258064516128</v>
      </c>
      <c r="U56" s="23">
        <f t="shared" si="20"/>
        <v>273.35483870967744</v>
      </c>
      <c r="V56" s="23">
        <f t="shared" si="20"/>
        <v>1864.9032258064517</v>
      </c>
      <c r="W56" s="23">
        <f t="shared" si="20"/>
        <v>1280.6451612903227</v>
      </c>
      <c r="X56" s="23">
        <f t="shared" si="20"/>
        <v>823.51612903225805</v>
      </c>
      <c r="Y56" s="23">
        <f t="shared" si="20"/>
        <v>586.09677419354841</v>
      </c>
      <c r="Z56" s="23">
        <f t="shared" si="20"/>
        <v>1934</v>
      </c>
      <c r="AA56" s="23">
        <f t="shared" si="20"/>
        <v>2259.1612903225805</v>
      </c>
      <c r="AB56" s="4">
        <f t="shared" si="5"/>
        <v>15004.451612903224</v>
      </c>
      <c r="AC56" s="5">
        <f t="shared" si="3"/>
        <v>16643.354838709678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455.83870967741933</v>
      </c>
      <c r="C57" s="23">
        <f t="shared" si="21"/>
        <v>974.25806451612902</v>
      </c>
      <c r="D57" s="23">
        <f t="shared" si="21"/>
        <v>178.80645161290323</v>
      </c>
      <c r="E57" s="23">
        <f t="shared" si="21"/>
        <v>511.70967741935482</v>
      </c>
      <c r="F57" s="23">
        <f t="shared" si="21"/>
        <v>415.83870967741933</v>
      </c>
      <c r="G57" s="23">
        <f t="shared" si="21"/>
        <v>1167.7096774193549</v>
      </c>
      <c r="H57" s="23">
        <f t="shared" si="21"/>
        <v>942.19354838709683</v>
      </c>
      <c r="I57" s="23">
        <f t="shared" si="21"/>
        <v>1887.6129032258063</v>
      </c>
      <c r="J57" s="23">
        <f t="shared" si="21"/>
        <v>200.35483870967741</v>
      </c>
      <c r="K57" s="23">
        <f t="shared" si="21"/>
        <v>80.548387096774192</v>
      </c>
      <c r="L57" s="23">
        <f t="shared" si="21"/>
        <v>868.83870967741939</v>
      </c>
      <c r="M57" s="23">
        <f t="shared" si="21"/>
        <v>503.61290322580646</v>
      </c>
      <c r="N57" s="23">
        <f t="shared" si="21"/>
        <v>1798.7096774193549</v>
      </c>
      <c r="O57" s="23">
        <f t="shared" si="21"/>
        <v>1550.0322580645161</v>
      </c>
      <c r="P57" s="23">
        <f t="shared" si="21"/>
        <v>521.9677419354839</v>
      </c>
      <c r="Q57" s="23">
        <f t="shared" si="21"/>
        <v>1085.5483870967741</v>
      </c>
      <c r="R57" s="23">
        <f t="shared" si="21"/>
        <v>757.48387096774195</v>
      </c>
      <c r="S57" s="23">
        <f t="shared" si="21"/>
        <v>1154.516129032258</v>
      </c>
      <c r="T57" s="23">
        <f t="shared" si="21"/>
        <v>169.12903225806451</v>
      </c>
      <c r="U57" s="23">
        <f t="shared" si="21"/>
        <v>220.93548387096774</v>
      </c>
      <c r="V57" s="23">
        <f t="shared" si="21"/>
        <v>1420.6451612903227</v>
      </c>
      <c r="W57" s="23">
        <f t="shared" si="21"/>
        <v>850.09677419354841</v>
      </c>
      <c r="X57" s="23">
        <f t="shared" si="21"/>
        <v>489.12903225806451</v>
      </c>
      <c r="Y57" s="23">
        <f t="shared" si="21"/>
        <v>428.93548387096774</v>
      </c>
      <c r="Z57" s="23">
        <f t="shared" si="21"/>
        <v>1283.0322580645161</v>
      </c>
      <c r="AA57" s="23">
        <f t="shared" si="21"/>
        <v>1645.4516129032259</v>
      </c>
      <c r="AB57" s="6">
        <f t="shared" si="5"/>
        <v>9501.9677419354848</v>
      </c>
      <c r="AC57" s="7">
        <f t="shared" si="3"/>
        <v>12060.967741935485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417</v>
      </c>
      <c r="D58" s="23">
        <f t="shared" si="22"/>
        <v>2.6451612903225805</v>
      </c>
      <c r="E58" s="23">
        <f t="shared" si="22"/>
        <v>288.61290322580646</v>
      </c>
      <c r="F58" s="23">
        <f t="shared" si="22"/>
        <v>13.935483870967742</v>
      </c>
      <c r="G58" s="23">
        <f t="shared" si="22"/>
        <v>660.09677419354841</v>
      </c>
      <c r="H58" s="23">
        <f t="shared" si="22"/>
        <v>87.193548387096769</v>
      </c>
      <c r="I58" s="23">
        <f t="shared" si="22"/>
        <v>794.58064516129036</v>
      </c>
      <c r="J58" s="23">
        <f t="shared" si="22"/>
        <v>44.258064516129032</v>
      </c>
      <c r="K58" s="23">
        <f t="shared" si="22"/>
        <v>43.741935483870968</v>
      </c>
      <c r="L58" s="23">
        <f t="shared" si="22"/>
        <v>545.9677419354839</v>
      </c>
      <c r="M58" s="23">
        <f t="shared" si="22"/>
        <v>87.41935483870968</v>
      </c>
      <c r="N58" s="23">
        <f t="shared" si="22"/>
        <v>434.03225806451616</v>
      </c>
      <c r="O58" s="23">
        <f t="shared" si="22"/>
        <v>254.25806451612902</v>
      </c>
      <c r="P58" s="23">
        <f t="shared" si="22"/>
        <v>102.58064516129032</v>
      </c>
      <c r="Q58" s="23">
        <f t="shared" si="22"/>
        <v>190.74193548387098</v>
      </c>
      <c r="R58" s="23">
        <f t="shared" si="22"/>
        <v>158.29032258064515</v>
      </c>
      <c r="S58" s="23">
        <f t="shared" si="22"/>
        <v>99.451612903225808</v>
      </c>
      <c r="T58" s="23">
        <f t="shared" si="22"/>
        <v>18.903225806451612</v>
      </c>
      <c r="U58" s="23">
        <f t="shared" si="22"/>
        <v>11.451612903225806</v>
      </c>
      <c r="V58" s="23">
        <f t="shared" si="22"/>
        <v>232.38709677419354</v>
      </c>
      <c r="W58" s="23">
        <f t="shared" si="22"/>
        <v>36.58064516129032</v>
      </c>
      <c r="X58" s="23">
        <f t="shared" si="22"/>
        <v>57.354838709677416</v>
      </c>
      <c r="Y58" s="23">
        <f t="shared" si="22"/>
        <v>16.225806451612904</v>
      </c>
      <c r="Z58" s="23">
        <f t="shared" si="22"/>
        <v>49.387096774193552</v>
      </c>
      <c r="AA58" s="23">
        <f t="shared" si="22"/>
        <v>77.225806451612897</v>
      </c>
      <c r="AB58" s="4">
        <f t="shared" si="5"/>
        <v>1746.9354838709676</v>
      </c>
      <c r="AC58" s="5">
        <f t="shared" si="3"/>
        <v>2977.3870967741937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0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6.4516129032258063E-2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1.3870967741935485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3.2258064516129031E-2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1.4838709677419355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6.4516129032258061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6.4516129032258061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24059.806451612909</v>
      </c>
      <c r="C63" s="47">
        <f t="shared" ref="C63:AA63" si="25">SUM(C39:C62)</f>
        <v>24568.870967741936</v>
      </c>
      <c r="D63" s="52">
        <f t="shared" si="25"/>
        <v>11423.870967741934</v>
      </c>
      <c r="E63" s="47">
        <f t="shared" si="25"/>
        <v>11024.35483870968</v>
      </c>
      <c r="F63" s="52">
        <f t="shared" si="25"/>
        <v>23934.258064516132</v>
      </c>
      <c r="G63" s="47">
        <f t="shared" si="25"/>
        <v>21772.645161290322</v>
      </c>
      <c r="H63" s="52">
        <f t="shared" si="25"/>
        <v>37240.000000000007</v>
      </c>
      <c r="I63" s="47">
        <f t="shared" si="25"/>
        <v>40251.483870967735</v>
      </c>
      <c r="J63" s="52">
        <f t="shared" si="25"/>
        <v>5146.7096774193542</v>
      </c>
      <c r="K63" s="52">
        <f t="shared" si="25"/>
        <v>5769.2258064516145</v>
      </c>
      <c r="L63" s="52">
        <f t="shared" si="25"/>
        <v>19925.93548387097</v>
      </c>
      <c r="M63" s="47">
        <f t="shared" si="25"/>
        <v>20110.870967741936</v>
      </c>
      <c r="N63" s="52">
        <f t="shared" si="25"/>
        <v>38469.225806451606</v>
      </c>
      <c r="O63" s="47">
        <f t="shared" si="25"/>
        <v>38197.225806451621</v>
      </c>
      <c r="P63" s="52">
        <f t="shared" si="25"/>
        <v>20727.741935483871</v>
      </c>
      <c r="Q63" s="47">
        <f t="shared" si="25"/>
        <v>19992.322580645163</v>
      </c>
      <c r="R63" s="52">
        <f t="shared" si="25"/>
        <v>23982.096774193549</v>
      </c>
      <c r="S63" s="47">
        <f t="shared" si="25"/>
        <v>23778.451612903227</v>
      </c>
      <c r="T63" s="52">
        <f>SUM(T39:T62)</f>
        <v>5972.967741935483</v>
      </c>
      <c r="U63" s="47">
        <f t="shared" si="25"/>
        <v>6436.8709677419347</v>
      </c>
      <c r="V63" s="52">
        <f t="shared" si="25"/>
        <v>22174.096774193549</v>
      </c>
      <c r="W63" s="47">
        <f t="shared" si="25"/>
        <v>25485.451612903227</v>
      </c>
      <c r="X63" s="52">
        <f t="shared" si="25"/>
        <v>19350.741935483868</v>
      </c>
      <c r="Y63" s="47">
        <f t="shared" si="25"/>
        <v>11279.000000000002</v>
      </c>
      <c r="Z63" s="52">
        <f t="shared" si="25"/>
        <v>37816.774193548386</v>
      </c>
      <c r="AA63" s="52">
        <f t="shared" si="25"/>
        <v>40550.258064516136</v>
      </c>
      <c r="AB63" s="52">
        <f>AB31/B65</f>
        <v>290224.22580645164</v>
      </c>
      <c r="AC63" s="48">
        <f>AC31/B65</f>
        <v>289217.03225806454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1.216994210663213E-2</v>
      </c>
      <c r="C72" s="85">
        <f t="shared" ref="C72:AC72" si="27">C8/C31</f>
        <v>0</v>
      </c>
      <c r="D72" s="84">
        <f t="shared" si="27"/>
        <v>1.9023550008471227E-2</v>
      </c>
      <c r="E72" s="85">
        <f t="shared" si="27"/>
        <v>3.0138549545727204E-4</v>
      </c>
      <c r="F72" s="84">
        <f t="shared" si="27"/>
        <v>2.4180483636628291E-2</v>
      </c>
      <c r="G72" s="85">
        <f t="shared" si="27"/>
        <v>2.9483578091479097E-4</v>
      </c>
      <c r="H72" s="84">
        <f t="shared" si="27"/>
        <v>1.1784068466096117E-2</v>
      </c>
      <c r="I72" s="85">
        <f t="shared" si="27"/>
        <v>1.2101337077535109E-3</v>
      </c>
      <c r="J72" s="84">
        <f t="shared" si="27"/>
        <v>1.4666432672299245E-3</v>
      </c>
      <c r="K72" s="85">
        <f t="shared" si="27"/>
        <v>4.3109714502980213E-3</v>
      </c>
      <c r="L72" s="84">
        <f t="shared" si="27"/>
        <v>3.2005620815147707E-3</v>
      </c>
      <c r="M72" s="85">
        <f t="shared" si="27"/>
        <v>3.9394517810139593E-3</v>
      </c>
      <c r="N72" s="84">
        <f t="shared" si="27"/>
        <v>5.8874039240415042E-3</v>
      </c>
      <c r="O72" s="85">
        <f t="shared" si="27"/>
        <v>4.2951945505246957E-3</v>
      </c>
      <c r="P72" s="84">
        <f t="shared" si="27"/>
        <v>3.416023406374502E-3</v>
      </c>
      <c r="Q72" s="85">
        <f t="shared" si="27"/>
        <v>3.2431804466875993E-3</v>
      </c>
      <c r="R72" s="84">
        <f t="shared" si="27"/>
        <v>1.2724545864186321E-3</v>
      </c>
      <c r="S72" s="85">
        <f t="shared" si="27"/>
        <v>3.4919118963767683E-3</v>
      </c>
      <c r="T72" s="84">
        <f t="shared" si="27"/>
        <v>2.6463313206813492E-4</v>
      </c>
      <c r="U72" s="85">
        <f t="shared" si="27"/>
        <v>2.9918363460507257E-3</v>
      </c>
      <c r="V72" s="84">
        <f t="shared" si="27"/>
        <v>4.9025526733459705E-4</v>
      </c>
      <c r="W72" s="85">
        <f t="shared" si="27"/>
        <v>2.1517652702553893E-4</v>
      </c>
      <c r="X72" s="84">
        <f t="shared" si="27"/>
        <v>1.717030104705496E-4</v>
      </c>
      <c r="Y72" s="85">
        <f t="shared" si="27"/>
        <v>0</v>
      </c>
      <c r="Z72" s="84">
        <f t="shared" si="27"/>
        <v>0</v>
      </c>
      <c r="AA72" s="84">
        <f t="shared" si="27"/>
        <v>0</v>
      </c>
      <c r="AB72" s="104">
        <f t="shared" si="27"/>
        <v>6.6934898278316734E-3</v>
      </c>
      <c r="AC72" s="105">
        <f t="shared" si="27"/>
        <v>1.7261286534679616E-3</v>
      </c>
      <c r="AD72" s="18"/>
      <c r="AE72" s="18"/>
    </row>
    <row r="73" spans="1:31" x14ac:dyDescent="0.2">
      <c r="A73" s="90" t="s">
        <v>18</v>
      </c>
      <c r="B73" s="84">
        <f>B9/B31</f>
        <v>5.2344024433736362E-2</v>
      </c>
      <c r="C73" s="85">
        <f t="shared" ref="C73:AC73" si="28">C9/C31</f>
        <v>9.9680293053759344E-3</v>
      </c>
      <c r="D73" s="84">
        <f t="shared" si="28"/>
        <v>6.4299429604111363E-2</v>
      </c>
      <c r="E73" s="85">
        <f t="shared" si="28"/>
        <v>1.6944887419350119E-2</v>
      </c>
      <c r="F73" s="84">
        <f t="shared" si="28"/>
        <v>8.3959825435803992E-2</v>
      </c>
      <c r="G73" s="85">
        <f t="shared" si="28"/>
        <v>1.8479832639950691E-2</v>
      </c>
      <c r="H73" s="84">
        <f t="shared" si="28"/>
        <v>4.8620976404143999E-2</v>
      </c>
      <c r="I73" s="85">
        <f t="shared" si="28"/>
        <v>1.9291614975524847E-2</v>
      </c>
      <c r="J73" s="84">
        <f t="shared" si="28"/>
        <v>1.4610023315867325E-2</v>
      </c>
      <c r="K73" s="85">
        <f t="shared" si="28"/>
        <v>4.2785413148742492E-2</v>
      </c>
      <c r="L73" s="84">
        <f t="shared" si="28"/>
        <v>2.5653063603279239E-2</v>
      </c>
      <c r="M73" s="85">
        <f t="shared" si="28"/>
        <v>4.066489476883791E-2</v>
      </c>
      <c r="N73" s="84">
        <f t="shared" si="28"/>
        <v>4.0229056153808743E-2</v>
      </c>
      <c r="O73" s="85">
        <f t="shared" si="28"/>
        <v>4.6434718278814374E-2</v>
      </c>
      <c r="P73" s="84">
        <f t="shared" si="28"/>
        <v>3.5479955179282867E-2</v>
      </c>
      <c r="Q73" s="85">
        <f t="shared" si="28"/>
        <v>4.3742597965025283E-2</v>
      </c>
      <c r="R73" s="84">
        <f t="shared" si="28"/>
        <v>3.7284533489363704E-2</v>
      </c>
      <c r="S73" s="85">
        <f t="shared" si="28"/>
        <v>3.7286401892741058E-2</v>
      </c>
      <c r="T73" s="84">
        <f t="shared" si="28"/>
        <v>2.2569425692096651E-2</v>
      </c>
      <c r="U73" s="85">
        <f t="shared" si="28"/>
        <v>5.9059951990297829E-2</v>
      </c>
      <c r="V73" s="84">
        <f t="shared" si="28"/>
        <v>2.6024262544061146E-2</v>
      </c>
      <c r="W73" s="85">
        <f t="shared" si="28"/>
        <v>4.3050494336427235E-2</v>
      </c>
      <c r="X73" s="84">
        <f t="shared" si="28"/>
        <v>3.9978462107812821E-2</v>
      </c>
      <c r="Y73" s="85">
        <f t="shared" si="28"/>
        <v>5.3196205337352601E-2</v>
      </c>
      <c r="Z73" s="84">
        <f t="shared" si="28"/>
        <v>4.2890166507438245E-2</v>
      </c>
      <c r="AA73" s="84">
        <f t="shared" si="28"/>
        <v>2.8690800265381549E-2</v>
      </c>
      <c r="AB73" s="104">
        <f t="shared" si="28"/>
        <v>4.3707807233806212E-2</v>
      </c>
      <c r="AC73" s="105">
        <f t="shared" si="28"/>
        <v>3.2677101067531827E-2</v>
      </c>
      <c r="AD73" s="18"/>
      <c r="AE73" s="18"/>
    </row>
    <row r="74" spans="1:31" x14ac:dyDescent="0.2">
      <c r="A74" s="89" t="s">
        <v>19</v>
      </c>
      <c r="B74" s="84">
        <f>B10/B31</f>
        <v>8.9174288801829843E-2</v>
      </c>
      <c r="C74" s="85">
        <f t="shared" ref="C74:AC74" si="29">C10/C31</f>
        <v>3.9803843048179244E-2</v>
      </c>
      <c r="D74" s="84">
        <f t="shared" si="29"/>
        <v>9.0359744733721131E-2</v>
      </c>
      <c r="E74" s="85">
        <f t="shared" si="29"/>
        <v>5.7956723383710551E-2</v>
      </c>
      <c r="F74" s="84">
        <f t="shared" si="29"/>
        <v>9.8668125860893144E-2</v>
      </c>
      <c r="G74" s="85">
        <f t="shared" si="29"/>
        <v>5.3503063921582571E-2</v>
      </c>
      <c r="H74" s="84">
        <f t="shared" si="29"/>
        <v>7.3788157028515988E-2</v>
      </c>
      <c r="I74" s="85">
        <f t="shared" si="29"/>
        <v>4.3726698915527856E-2</v>
      </c>
      <c r="J74" s="84">
        <f t="shared" si="29"/>
        <v>3.1890089502845539E-2</v>
      </c>
      <c r="K74" s="85">
        <f t="shared" si="29"/>
        <v>9.7542019390984419E-2</v>
      </c>
      <c r="L74" s="84">
        <f t="shared" si="29"/>
        <v>4.7187649748099414E-2</v>
      </c>
      <c r="M74" s="85">
        <f t="shared" si="29"/>
        <v>8.4719065438849481E-2</v>
      </c>
      <c r="N74" s="84">
        <f t="shared" si="29"/>
        <v>6.5876704127136393E-2</v>
      </c>
      <c r="O74" s="85">
        <f t="shared" si="29"/>
        <v>7.7081260756987929E-2</v>
      </c>
      <c r="P74" s="84">
        <f t="shared" si="29"/>
        <v>7.2125560258964147E-2</v>
      </c>
      <c r="Q74" s="85">
        <f t="shared" si="29"/>
        <v>7.7805673790906832E-2</v>
      </c>
      <c r="R74" s="84">
        <f t="shared" si="29"/>
        <v>7.4523333938623565E-2</v>
      </c>
      <c r="S74" s="85">
        <f t="shared" si="29"/>
        <v>6.0538682352685814E-2</v>
      </c>
      <c r="T74" s="84">
        <f t="shared" si="29"/>
        <v>4.4512372949093229E-2</v>
      </c>
      <c r="U74" s="85">
        <f t="shared" si="29"/>
        <v>0.12812276050776022</v>
      </c>
      <c r="V74" s="84">
        <f t="shared" si="29"/>
        <v>4.5951611659637737E-2</v>
      </c>
      <c r="W74" s="85">
        <f t="shared" si="29"/>
        <v>8.147722483035863E-2</v>
      </c>
      <c r="X74" s="84">
        <f t="shared" si="29"/>
        <v>7.8136538900733993E-2</v>
      </c>
      <c r="Y74" s="85">
        <f t="shared" si="29"/>
        <v>9.7166015060818137E-2</v>
      </c>
      <c r="Z74" s="84">
        <f t="shared" si="29"/>
        <v>6.9156032482598606E-2</v>
      </c>
      <c r="AA74" s="84">
        <f t="shared" si="29"/>
        <v>4.9486181226323686E-2</v>
      </c>
      <c r="AB74" s="104">
        <f t="shared" si="29"/>
        <v>7.1048847548463925E-2</v>
      </c>
      <c r="AC74" s="105">
        <f t="shared" si="29"/>
        <v>6.483533740929906E-2</v>
      </c>
      <c r="AD74" s="18"/>
      <c r="AE74" s="18"/>
    </row>
    <row r="75" spans="1:31" x14ac:dyDescent="0.2">
      <c r="A75" s="90" t="s">
        <v>20</v>
      </c>
      <c r="B75" s="84">
        <f>B11/B31</f>
        <v>0.10026224971643244</v>
      </c>
      <c r="C75" s="85">
        <f t="shared" ref="C75:AC75" si="30">C11/C31</f>
        <v>4.3552357756668221E-2</v>
      </c>
      <c r="D75" s="84">
        <f t="shared" si="30"/>
        <v>9.1813971875529449E-2</v>
      </c>
      <c r="E75" s="85">
        <f t="shared" si="30"/>
        <v>7.6862079559918653E-2</v>
      </c>
      <c r="F75" s="84">
        <f t="shared" si="30"/>
        <v>0.1035039530326351</v>
      </c>
      <c r="G75" s="85">
        <f t="shared" si="30"/>
        <v>5.7921155874788133E-2</v>
      </c>
      <c r="H75" s="84">
        <f t="shared" si="30"/>
        <v>8.5411108416201795E-2</v>
      </c>
      <c r="I75" s="85">
        <f t="shared" si="30"/>
        <v>5.2438860198301643E-2</v>
      </c>
      <c r="J75" s="84">
        <f t="shared" si="30"/>
        <v>4.2871110888259331E-2</v>
      </c>
      <c r="K75" s="85">
        <f t="shared" si="30"/>
        <v>0.13728570949308344</v>
      </c>
      <c r="L75" s="84">
        <f t="shared" si="30"/>
        <v>4.771702951575512E-2</v>
      </c>
      <c r="M75" s="85">
        <f t="shared" si="30"/>
        <v>0.12772902474508249</v>
      </c>
      <c r="N75" s="84">
        <f t="shared" si="30"/>
        <v>6.6898048377169519E-2</v>
      </c>
      <c r="O75" s="85">
        <f t="shared" si="30"/>
        <v>9.1428696899116133E-2</v>
      </c>
      <c r="P75" s="84">
        <f t="shared" si="30"/>
        <v>8.81863172310757E-2</v>
      </c>
      <c r="Q75" s="85">
        <f t="shared" si="30"/>
        <v>8.6470290208176689E-2</v>
      </c>
      <c r="R75" s="84">
        <f t="shared" si="30"/>
        <v>9.0114265345788855E-2</v>
      </c>
      <c r="S75" s="85">
        <f t="shared" si="30"/>
        <v>6.6085857078515109E-2</v>
      </c>
      <c r="T75" s="84">
        <f t="shared" si="30"/>
        <v>5.268899666238213E-2</v>
      </c>
      <c r="U75" s="85">
        <f t="shared" si="30"/>
        <v>0.17367184015475362</v>
      </c>
      <c r="V75" s="84">
        <f t="shared" si="30"/>
        <v>4.3068270591812299E-2</v>
      </c>
      <c r="W75" s="85">
        <f t="shared" si="30"/>
        <v>9.4633370841555403E-2</v>
      </c>
      <c r="X75" s="84">
        <f t="shared" si="30"/>
        <v>8.2547472548356066E-2</v>
      </c>
      <c r="Y75" s="85">
        <f t="shared" si="30"/>
        <v>0.12757365243429838</v>
      </c>
      <c r="Z75" s="84">
        <f t="shared" si="30"/>
        <v>8.2689879896274049E-2</v>
      </c>
      <c r="AA75" s="84">
        <f t="shared" si="30"/>
        <v>5.7037940970106393E-2</v>
      </c>
      <c r="AB75" s="104">
        <f t="shared" si="30"/>
        <v>7.8722891788562593E-2</v>
      </c>
      <c r="AC75" s="105">
        <f t="shared" si="30"/>
        <v>7.8570641447074901E-2</v>
      </c>
      <c r="AD75" s="18"/>
      <c r="AE75" s="18"/>
    </row>
    <row r="76" spans="1:31" x14ac:dyDescent="0.2">
      <c r="A76" s="89" t="s">
        <v>21</v>
      </c>
      <c r="B76" s="84">
        <f>B12/B31</f>
        <v>8.3476122672801911E-2</v>
      </c>
      <c r="C76" s="85">
        <f t="shared" ref="C76:AC76" si="31">C12/C31</f>
        <v>4.0448508800147054E-2</v>
      </c>
      <c r="D76" s="84">
        <f t="shared" si="31"/>
        <v>7.5114361551928618E-2</v>
      </c>
      <c r="E76" s="85">
        <f t="shared" si="31"/>
        <v>6.4250705915056106E-2</v>
      </c>
      <c r="F76" s="84">
        <f t="shared" si="31"/>
        <v>8.6342696795792775E-2</v>
      </c>
      <c r="G76" s="85">
        <f t="shared" si="31"/>
        <v>4.7152982730623808E-2</v>
      </c>
      <c r="H76" s="84">
        <f t="shared" si="31"/>
        <v>7.5145525103080285E-2</v>
      </c>
      <c r="I76" s="85">
        <f t="shared" si="31"/>
        <v>4.9611474952636486E-2</v>
      </c>
      <c r="J76" s="84">
        <f t="shared" si="31"/>
        <v>3.4779502093413892E-2</v>
      </c>
      <c r="K76" s="85">
        <f t="shared" si="31"/>
        <v>0.11828053185422095</v>
      </c>
      <c r="L76" s="84">
        <f t="shared" si="31"/>
        <v>3.943798324116405E-2</v>
      </c>
      <c r="M76" s="85">
        <f t="shared" si="31"/>
        <v>0.1204243572325672</v>
      </c>
      <c r="N76" s="84">
        <f t="shared" si="31"/>
        <v>5.402391186587352E-2</v>
      </c>
      <c r="O76" s="85">
        <f t="shared" si="31"/>
        <v>8.6536431458457547E-2</v>
      </c>
      <c r="P76" s="84">
        <f t="shared" si="31"/>
        <v>7.1227589641434261E-2</v>
      </c>
      <c r="Q76" s="85">
        <f t="shared" si="31"/>
        <v>7.5724229623629721E-2</v>
      </c>
      <c r="R76" s="84">
        <f t="shared" si="31"/>
        <v>7.7966762840559825E-2</v>
      </c>
      <c r="S76" s="85">
        <f t="shared" si="31"/>
        <v>5.6806650640590831E-2</v>
      </c>
      <c r="T76" s="84">
        <f t="shared" si="31"/>
        <v>3.8587831196465798E-2</v>
      </c>
      <c r="U76" s="85">
        <f t="shared" si="31"/>
        <v>0.13371052855775448</v>
      </c>
      <c r="V76" s="84">
        <f t="shared" si="31"/>
        <v>3.4296047262353489E-2</v>
      </c>
      <c r="W76" s="85">
        <f t="shared" si="31"/>
        <v>8.1153194295543699E-2</v>
      </c>
      <c r="X76" s="84">
        <f t="shared" si="31"/>
        <v>6.5590549999749947E-2</v>
      </c>
      <c r="Y76" s="85">
        <f t="shared" si="31"/>
        <v>0.11148323032526905</v>
      </c>
      <c r="Z76" s="84">
        <f t="shared" si="31"/>
        <v>7.0574587143442058E-2</v>
      </c>
      <c r="AA76" s="84">
        <f t="shared" si="31"/>
        <v>5.3654644415770794E-2</v>
      </c>
      <c r="AB76" s="104">
        <f t="shared" si="31"/>
        <v>6.5638459073523905E-2</v>
      </c>
      <c r="AC76" s="105">
        <f t="shared" si="31"/>
        <v>7.0404098808261859E-2</v>
      </c>
      <c r="AD76" s="18"/>
      <c r="AE76" s="18"/>
    </row>
    <row r="77" spans="1:31" x14ac:dyDescent="0.2">
      <c r="A77" s="90" t="s">
        <v>22</v>
      </c>
      <c r="B77" s="84">
        <f>B13/B31</f>
        <v>6.4268610210577407E-2</v>
      </c>
      <c r="C77" s="85">
        <f t="shared" ref="C77:AC77" si="32">C13/C31</f>
        <v>4.1228409933892221E-2</v>
      </c>
      <c r="D77" s="84">
        <f t="shared" si="32"/>
        <v>5.7457502682554923E-2</v>
      </c>
      <c r="E77" s="85">
        <f t="shared" si="32"/>
        <v>5.041330777896446E-2</v>
      </c>
      <c r="F77" s="84">
        <f t="shared" si="32"/>
        <v>7.1874300840204755E-2</v>
      </c>
      <c r="G77" s="85">
        <f t="shared" si="32"/>
        <v>3.6737427254086213E-2</v>
      </c>
      <c r="H77" s="84">
        <f t="shared" si="32"/>
        <v>6.4653858147673327E-2</v>
      </c>
      <c r="I77" s="85">
        <f t="shared" si="32"/>
        <v>4.5428098823846207E-2</v>
      </c>
      <c r="J77" s="84">
        <f t="shared" si="32"/>
        <v>3.8201669716950382E-2</v>
      </c>
      <c r="K77" s="85">
        <f t="shared" si="32"/>
        <v>0.10907149167440144</v>
      </c>
      <c r="L77" s="84">
        <f t="shared" si="32"/>
        <v>3.2980197635113256E-2</v>
      </c>
      <c r="M77" s="85">
        <f t="shared" si="32"/>
        <v>8.795275224280881E-2</v>
      </c>
      <c r="N77" s="84">
        <f t="shared" si="32"/>
        <v>4.6866955236946832E-2</v>
      </c>
      <c r="O77" s="85">
        <f t="shared" si="32"/>
        <v>7.3432963380215086E-2</v>
      </c>
      <c r="P77" s="84">
        <f t="shared" si="32"/>
        <v>5.4474290338645419E-2</v>
      </c>
      <c r="Q77" s="85">
        <f t="shared" si="32"/>
        <v>5.4219200273653435E-2</v>
      </c>
      <c r="R77" s="84">
        <f t="shared" si="32"/>
        <v>6.792567035893711E-2</v>
      </c>
      <c r="S77" s="85">
        <f t="shared" si="32"/>
        <v>4.9292392678651854E-2</v>
      </c>
      <c r="T77" s="84">
        <f t="shared" si="32"/>
        <v>3.3413983430725526E-2</v>
      </c>
      <c r="U77" s="85">
        <f t="shared" si="32"/>
        <v>6.8902442080153156E-2</v>
      </c>
      <c r="V77" s="84">
        <f t="shared" si="32"/>
        <v>3.0637317299900931E-2</v>
      </c>
      <c r="W77" s="85">
        <f t="shared" si="32"/>
        <v>7.5537086940177134E-2</v>
      </c>
      <c r="X77" s="84">
        <f t="shared" si="32"/>
        <v>5.2639475355616937E-2</v>
      </c>
      <c r="Y77" s="85">
        <f t="shared" si="32"/>
        <v>6.8380003946815232E-2</v>
      </c>
      <c r="Z77" s="84">
        <f t="shared" si="32"/>
        <v>6.2542650470861202E-2</v>
      </c>
      <c r="AA77" s="84">
        <f t="shared" si="32"/>
        <v>5.1793950637122554E-2</v>
      </c>
      <c r="AB77" s="104">
        <f t="shared" si="32"/>
        <v>5.5158019644655172E-2</v>
      </c>
      <c r="AC77" s="105">
        <f t="shared" si="32"/>
        <v>5.842091127457804E-2</v>
      </c>
      <c r="AD77" s="18"/>
      <c r="AE77" s="18"/>
    </row>
    <row r="78" spans="1:31" x14ac:dyDescent="0.2">
      <c r="A78" s="89" t="s">
        <v>23</v>
      </c>
      <c r="B78" s="84">
        <f>B14/B31</f>
        <v>5.0824960380986092E-2</v>
      </c>
      <c r="C78" s="85">
        <f t="shared" ref="C78:AC78" si="33">C14/C31</f>
        <v>4.2580763751665827E-2</v>
      </c>
      <c r="D78" s="84">
        <f t="shared" si="33"/>
        <v>4.6557858474049814E-2</v>
      </c>
      <c r="E78" s="85">
        <f t="shared" si="33"/>
        <v>4.196866176061799E-2</v>
      </c>
      <c r="F78" s="84">
        <f t="shared" si="33"/>
        <v>5.6432809227426745E-2</v>
      </c>
      <c r="G78" s="85">
        <f t="shared" si="33"/>
        <v>3.2020054759449558E-2</v>
      </c>
      <c r="H78" s="84">
        <f t="shared" si="33"/>
        <v>5.4489622674197012E-2</v>
      </c>
      <c r="I78" s="85">
        <f t="shared" si="33"/>
        <v>4.0616414862685885E-2</v>
      </c>
      <c r="J78" s="84">
        <f t="shared" si="33"/>
        <v>3.8596535211973829E-2</v>
      </c>
      <c r="K78" s="85">
        <f t="shared" si="33"/>
        <v>7.8581572973396102E-2</v>
      </c>
      <c r="L78" s="84">
        <f t="shared" si="33"/>
        <v>2.8936189501767837E-2</v>
      </c>
      <c r="M78" s="85">
        <f t="shared" si="33"/>
        <v>6.1425613173424098E-2</v>
      </c>
      <c r="N78" s="84">
        <f t="shared" si="33"/>
        <v>4.0071410243294601E-2</v>
      </c>
      <c r="O78" s="85">
        <f t="shared" si="33"/>
        <v>5.3350437542331229E-2</v>
      </c>
      <c r="P78" s="84">
        <f t="shared" si="33"/>
        <v>5.0558702689243028E-2</v>
      </c>
      <c r="Q78" s="85">
        <f t="shared" si="33"/>
        <v>3.8964957515949673E-2</v>
      </c>
      <c r="R78" s="84">
        <f t="shared" si="33"/>
        <v>5.5540087027285141E-2</v>
      </c>
      <c r="S78" s="85">
        <f t="shared" si="33"/>
        <v>4.2579890711568619E-2</v>
      </c>
      <c r="T78" s="84">
        <f t="shared" si="33"/>
        <v>3.7453689201888074E-2</v>
      </c>
      <c r="U78" s="85">
        <f t="shared" si="33"/>
        <v>4.2316693644978774E-2</v>
      </c>
      <c r="V78" s="84">
        <f t="shared" si="33"/>
        <v>2.7743792888243621E-2</v>
      </c>
      <c r="W78" s="85">
        <f t="shared" si="33"/>
        <v>6.1032923274379182E-2</v>
      </c>
      <c r="X78" s="84">
        <f t="shared" si="33"/>
        <v>4.4047656754012933E-2</v>
      </c>
      <c r="Y78" s="85">
        <f t="shared" si="33"/>
        <v>4.6778340564394581E-2</v>
      </c>
      <c r="Z78" s="84">
        <f t="shared" si="33"/>
        <v>5.1818616077521494E-2</v>
      </c>
      <c r="AA78" s="84">
        <f t="shared" si="33"/>
        <v>4.9884730855696398E-2</v>
      </c>
      <c r="AB78" s="104">
        <f t="shared" si="33"/>
        <v>4.6454182089021044E-2</v>
      </c>
      <c r="AC78" s="105">
        <f t="shared" si="33"/>
        <v>4.7497760360341069E-2</v>
      </c>
      <c r="AD78" s="18"/>
      <c r="AE78" s="18"/>
    </row>
    <row r="79" spans="1:31" x14ac:dyDescent="0.2">
      <c r="A79" s="90" t="s">
        <v>24</v>
      </c>
      <c r="B79" s="84">
        <f>B15/B31</f>
        <v>4.9273718448918959E-2</v>
      </c>
      <c r="C79" s="85">
        <f t="shared" ref="C79:AC79" si="34">C15/C31</f>
        <v>4.599447241789046E-2</v>
      </c>
      <c r="D79" s="84">
        <f t="shared" si="34"/>
        <v>4.7368272434630369E-2</v>
      </c>
      <c r="E79" s="85">
        <f t="shared" si="34"/>
        <v>4.0376878172960158E-2</v>
      </c>
      <c r="F79" s="84">
        <f t="shared" si="34"/>
        <v>5.5071553529695588E-2</v>
      </c>
      <c r="G79" s="85">
        <f t="shared" si="34"/>
        <v>3.1427420023942443E-2</v>
      </c>
      <c r="H79" s="84">
        <f t="shared" si="34"/>
        <v>5.5571532517930775E-2</v>
      </c>
      <c r="I79" s="85">
        <f t="shared" si="34"/>
        <v>4.2237673465854997E-2</v>
      </c>
      <c r="J79" s="84">
        <f t="shared" si="34"/>
        <v>4.2181663198535863E-2</v>
      </c>
      <c r="K79" s="85">
        <f t="shared" si="34"/>
        <v>5.5332520716146853E-2</v>
      </c>
      <c r="L79" s="84">
        <f t="shared" si="34"/>
        <v>3.1829160892595805E-2</v>
      </c>
      <c r="M79" s="85">
        <f t="shared" si="34"/>
        <v>5.8095685690775493E-2</v>
      </c>
      <c r="N79" s="84">
        <f t="shared" si="34"/>
        <v>4.0798426224229509E-2</v>
      </c>
      <c r="O79" s="85">
        <f t="shared" si="34"/>
        <v>5.3322568604036433E-2</v>
      </c>
      <c r="P79" s="84">
        <f t="shared" si="34"/>
        <v>4.9046003486055777E-2</v>
      </c>
      <c r="Q79" s="85">
        <f t="shared" si="34"/>
        <v>3.665439313801104E-2</v>
      </c>
      <c r="R79" s="84">
        <f t="shared" si="34"/>
        <v>5.3237293949115271E-2</v>
      </c>
      <c r="S79" s="85">
        <f t="shared" si="34"/>
        <v>4.2536479219461375E-2</v>
      </c>
      <c r="T79" s="84">
        <f t="shared" si="34"/>
        <v>3.2236636026830558E-2</v>
      </c>
      <c r="U79" s="85">
        <f t="shared" si="34"/>
        <v>3.776629598632876E-2</v>
      </c>
      <c r="V79" s="84">
        <f t="shared" si="34"/>
        <v>2.9950668972951584E-2</v>
      </c>
      <c r="W79" s="85">
        <f t="shared" si="34"/>
        <v>5.8336887965176845E-2</v>
      </c>
      <c r="X79" s="84">
        <f t="shared" si="34"/>
        <v>4.2890745207735635E-2</v>
      </c>
      <c r="Y79" s="85">
        <f t="shared" si="34"/>
        <v>3.853864875918421E-2</v>
      </c>
      <c r="Z79" s="84">
        <f t="shared" si="34"/>
        <v>5.2713422956189436E-2</v>
      </c>
      <c r="AA79" s="84">
        <f t="shared" si="34"/>
        <v>5.0178273397090668E-2</v>
      </c>
      <c r="AB79" s="104">
        <f t="shared" si="34"/>
        <v>4.654499063071478E-2</v>
      </c>
      <c r="AC79" s="105">
        <f t="shared" si="34"/>
        <v>4.6426793228614566E-2</v>
      </c>
      <c r="AD79" s="18"/>
      <c r="AE79" s="18"/>
    </row>
    <row r="80" spans="1:31" x14ac:dyDescent="0.2">
      <c r="A80" s="89" t="s">
        <v>25</v>
      </c>
      <c r="B80" s="84">
        <f>B16/B31</f>
        <v>4.9430585610588669E-2</v>
      </c>
      <c r="C80" s="85">
        <f t="shared" ref="C80:AC80" si="35">C16/C31</f>
        <v>4.9204671529013241E-2</v>
      </c>
      <c r="D80" s="84">
        <f t="shared" si="35"/>
        <v>4.7314621336194726E-2</v>
      </c>
      <c r="E80" s="85">
        <f t="shared" si="35"/>
        <v>4.3024974031104155E-2</v>
      </c>
      <c r="F80" s="84">
        <f t="shared" si="35"/>
        <v>5.1725020957946635E-2</v>
      </c>
      <c r="G80" s="85">
        <f t="shared" si="35"/>
        <v>3.3794995792293378E-2</v>
      </c>
      <c r="H80" s="84">
        <f t="shared" si="35"/>
        <v>5.4554589238072139E-2</v>
      </c>
      <c r="I80" s="85">
        <f t="shared" si="35"/>
        <v>4.5209313060788785E-2</v>
      </c>
      <c r="J80" s="84">
        <f t="shared" si="35"/>
        <v>4.3811266828791336E-2</v>
      </c>
      <c r="K80" s="85">
        <f t="shared" si="35"/>
        <v>4.4429285530568199E-2</v>
      </c>
      <c r="L80" s="84">
        <f t="shared" si="35"/>
        <v>3.3687656223692901E-2</v>
      </c>
      <c r="M80" s="85">
        <f t="shared" si="35"/>
        <v>5.9840849997674181E-2</v>
      </c>
      <c r="N80" s="84">
        <f t="shared" si="35"/>
        <v>4.1975739300622365E-2</v>
      </c>
      <c r="O80" s="85">
        <f t="shared" si="35"/>
        <v>4.8454794048546003E-2</v>
      </c>
      <c r="P80" s="84">
        <f t="shared" si="35"/>
        <v>5.0874626494023904E-2</v>
      </c>
      <c r="Q80" s="85">
        <f t="shared" si="35"/>
        <v>3.8222737115215198E-2</v>
      </c>
      <c r="R80" s="84">
        <f t="shared" si="35"/>
        <v>5.2679081841965444E-2</v>
      </c>
      <c r="S80" s="85">
        <f t="shared" si="35"/>
        <v>4.3396569406836227E-2</v>
      </c>
      <c r="T80" s="84">
        <f t="shared" si="35"/>
        <v>3.1577753534742549E-2</v>
      </c>
      <c r="U80" s="85">
        <f t="shared" si="35"/>
        <v>3.7004555409109817E-2</v>
      </c>
      <c r="V80" s="84">
        <f t="shared" si="35"/>
        <v>3.3069681712314718E-2</v>
      </c>
      <c r="W80" s="85">
        <f t="shared" si="35"/>
        <v>5.6802805901912411E-2</v>
      </c>
      <c r="X80" s="84">
        <f t="shared" si="35"/>
        <v>4.3665909284131811E-2</v>
      </c>
      <c r="Y80" s="85">
        <f t="shared" si="35"/>
        <v>3.8012406727889969E-2</v>
      </c>
      <c r="Z80" s="84">
        <f t="shared" si="35"/>
        <v>5.3456394158591512E-2</v>
      </c>
      <c r="AA80" s="84">
        <f t="shared" si="35"/>
        <v>5.2139996722506042E-2</v>
      </c>
      <c r="AB80" s="104">
        <f t="shared" si="35"/>
        <v>4.6919673120371555E-2</v>
      </c>
      <c r="AC80" s="105">
        <f t="shared" si="35"/>
        <v>4.6934727442099512E-2</v>
      </c>
      <c r="AD80" s="18"/>
      <c r="AE80" s="18"/>
    </row>
    <row r="81" spans="1:31" x14ac:dyDescent="0.2">
      <c r="A81" s="90" t="s">
        <v>26</v>
      </c>
      <c r="B81" s="84">
        <f>B17/B31</f>
        <v>4.5173720325961918E-2</v>
      </c>
      <c r="C81" s="85">
        <f t="shared" ref="C81:AC81" si="36">C17/C31</f>
        <v>4.6752053148818001E-2</v>
      </c>
      <c r="D81" s="84">
        <f t="shared" si="36"/>
        <v>4.2330716665725417E-2</v>
      </c>
      <c r="E81" s="85">
        <f t="shared" si="36"/>
        <v>4.2805518573246916E-2</v>
      </c>
      <c r="F81" s="84">
        <f t="shared" si="36"/>
        <v>4.3126197837625106E-2</v>
      </c>
      <c r="G81" s="85">
        <f t="shared" si="36"/>
        <v>3.589588592966611E-2</v>
      </c>
      <c r="H81" s="84">
        <f t="shared" si="36"/>
        <v>5.0558712449326082E-2</v>
      </c>
      <c r="I81" s="85">
        <f t="shared" si="36"/>
        <v>4.4465601749003845E-2</v>
      </c>
      <c r="J81" s="84">
        <f t="shared" si="36"/>
        <v>4.2175395492265649E-2</v>
      </c>
      <c r="K81" s="85">
        <f t="shared" si="36"/>
        <v>4.0084765664314549E-2</v>
      </c>
      <c r="L81" s="84">
        <f t="shared" si="36"/>
        <v>3.4306075401810576E-2</v>
      </c>
      <c r="M81" s="85">
        <f t="shared" si="36"/>
        <v>4.872986364299841E-2</v>
      </c>
      <c r="N81" s="84">
        <f t="shared" si="36"/>
        <v>4.0780816840608247E-2</v>
      </c>
      <c r="O81" s="85">
        <f t="shared" si="36"/>
        <v>4.3003460815428246E-2</v>
      </c>
      <c r="P81" s="84">
        <f t="shared" si="36"/>
        <v>4.7844559262948207E-2</v>
      </c>
      <c r="Q81" s="85">
        <f t="shared" si="36"/>
        <v>3.9820124499404613E-2</v>
      </c>
      <c r="R81" s="84">
        <f t="shared" si="36"/>
        <v>5.0580742354848038E-2</v>
      </c>
      <c r="S81" s="85">
        <f t="shared" si="36"/>
        <v>4.1995192177249126E-2</v>
      </c>
      <c r="T81" s="84">
        <f t="shared" si="36"/>
        <v>2.9984554066169084E-2</v>
      </c>
      <c r="U81" s="85">
        <f t="shared" si="36"/>
        <v>3.7074715725432611E-2</v>
      </c>
      <c r="V81" s="84">
        <f t="shared" si="36"/>
        <v>3.4651009533064589E-2</v>
      </c>
      <c r="W81" s="85">
        <f t="shared" si="36"/>
        <v>4.9239983849103032E-2</v>
      </c>
      <c r="X81" s="84">
        <f t="shared" si="36"/>
        <v>4.0421889299901814E-2</v>
      </c>
      <c r="Y81" s="85">
        <f t="shared" si="36"/>
        <v>3.7025702919213269E-2</v>
      </c>
      <c r="Z81" s="84">
        <f t="shared" si="36"/>
        <v>5.1538828988672035E-2</v>
      </c>
      <c r="AA81" s="84">
        <f t="shared" si="36"/>
        <v>5.1562457738624633E-2</v>
      </c>
      <c r="AB81" s="104">
        <f t="shared" si="36"/>
        <v>4.4235875020326332E-2</v>
      </c>
      <c r="AC81" s="105">
        <f t="shared" si="36"/>
        <v>4.440431384936059E-2</v>
      </c>
      <c r="AD81" s="18"/>
      <c r="AE81" s="18"/>
    </row>
    <row r="82" spans="1:31" x14ac:dyDescent="0.2">
      <c r="A82" s="89" t="s">
        <v>27</v>
      </c>
      <c r="B82" s="84">
        <f>B18/B31</f>
        <v>4.3835656844369006E-2</v>
      </c>
      <c r="C82" s="85">
        <f t="shared" ref="C82:AC82" si="37">C18/C31</f>
        <v>5.1353995023863133E-2</v>
      </c>
      <c r="D82" s="84">
        <f t="shared" si="37"/>
        <v>4.3031004687411757E-2</v>
      </c>
      <c r="E82" s="85">
        <f t="shared" si="37"/>
        <v>4.5245863264619393E-2</v>
      </c>
      <c r="F82" s="84">
        <f t="shared" si="37"/>
        <v>3.8670444038913045E-2</v>
      </c>
      <c r="G82" s="85">
        <f t="shared" si="37"/>
        <v>4.3090471618722516E-2</v>
      </c>
      <c r="H82" s="84">
        <f t="shared" si="37"/>
        <v>4.982329094625966E-2</v>
      </c>
      <c r="I82" s="85">
        <f t="shared" si="37"/>
        <v>4.92308037531776E-2</v>
      </c>
      <c r="J82" s="84">
        <f t="shared" si="37"/>
        <v>5.0737082257377088E-2</v>
      </c>
      <c r="K82" s="85">
        <f t="shared" si="37"/>
        <v>3.8709280610133859E-2</v>
      </c>
      <c r="L82" s="84">
        <f t="shared" si="37"/>
        <v>4.185823630735757E-2</v>
      </c>
      <c r="M82" s="85">
        <f t="shared" si="37"/>
        <v>4.095361680490571E-2</v>
      </c>
      <c r="N82" s="84">
        <f t="shared" si="37"/>
        <v>4.4829297989343805E-2</v>
      </c>
      <c r="O82" s="85">
        <f t="shared" si="37"/>
        <v>4.1795806822653901E-2</v>
      </c>
      <c r="P82" s="84">
        <f t="shared" si="37"/>
        <v>5.1581175298804779E-2</v>
      </c>
      <c r="Q82" s="85">
        <f t="shared" si="37"/>
        <v>3.8650320606942665E-2</v>
      </c>
      <c r="R82" s="84">
        <f t="shared" si="37"/>
        <v>4.8588664931501324E-2</v>
      </c>
      <c r="S82" s="85">
        <f t="shared" si="37"/>
        <v>4.6878985039314536E-2</v>
      </c>
      <c r="T82" s="84">
        <f t="shared" si="37"/>
        <v>4.0397057711625495E-2</v>
      </c>
      <c r="U82" s="85">
        <f t="shared" si="37"/>
        <v>2.9337035125261222E-2</v>
      </c>
      <c r="V82" s="84">
        <f t="shared" si="37"/>
        <v>4.4217533681409724E-2</v>
      </c>
      <c r="W82" s="85">
        <f t="shared" si="37"/>
        <v>4.5840194722099513E-2</v>
      </c>
      <c r="X82" s="84">
        <f t="shared" si="37"/>
        <v>4.0435225456054866E-2</v>
      </c>
      <c r="Y82" s="85">
        <f t="shared" si="37"/>
        <v>3.5086615434335576E-2</v>
      </c>
      <c r="Z82" s="84">
        <f t="shared" si="37"/>
        <v>5.3675617578818072E-2</v>
      </c>
      <c r="AA82" s="84">
        <f t="shared" si="37"/>
        <v>5.3363488399103307E-2</v>
      </c>
      <c r="AB82" s="104">
        <f t="shared" si="37"/>
        <v>4.6224437590023551E-2</v>
      </c>
      <c r="AC82" s="105">
        <f t="shared" si="37"/>
        <v>4.539118295803754E-2</v>
      </c>
      <c r="AD82" s="18"/>
      <c r="AE82" s="18"/>
    </row>
    <row r="83" spans="1:31" x14ac:dyDescent="0.2">
      <c r="A83" s="90" t="s">
        <v>28</v>
      </c>
      <c r="B83" s="84">
        <f>B19/B31</f>
        <v>4.3980457301294892E-2</v>
      </c>
      <c r="C83" s="85">
        <f t="shared" ref="C83:AC83" si="38">C19/C31</f>
        <v>6.1822263945328144E-2</v>
      </c>
      <c r="D83" s="84">
        <f t="shared" si="38"/>
        <v>4.9141582425029647E-2</v>
      </c>
      <c r="E83" s="85">
        <f t="shared" si="38"/>
        <v>4.9596933475735544E-2</v>
      </c>
      <c r="F83" s="84">
        <f t="shared" si="38"/>
        <v>3.808955175601985E-2</v>
      </c>
      <c r="G83" s="85">
        <f t="shared" si="38"/>
        <v>5.9832402896798587E-2</v>
      </c>
      <c r="H83" s="84">
        <f t="shared" si="38"/>
        <v>5.2155157478950831E-2</v>
      </c>
      <c r="I83" s="85">
        <f t="shared" si="38"/>
        <v>6.0105177448877861E-2</v>
      </c>
      <c r="J83" s="84">
        <f t="shared" si="38"/>
        <v>6.3642289467746388E-2</v>
      </c>
      <c r="K83" s="85">
        <f t="shared" si="38"/>
        <v>3.4571642642273241E-2</v>
      </c>
      <c r="L83" s="84">
        <f t="shared" si="38"/>
        <v>6.6888024037403029E-2</v>
      </c>
      <c r="M83" s="85">
        <f t="shared" si="38"/>
        <v>3.7399127738648813E-2</v>
      </c>
      <c r="N83" s="84">
        <f t="shared" si="38"/>
        <v>5.9573383332802259E-2</v>
      </c>
      <c r="O83" s="85">
        <f t="shared" si="38"/>
        <v>4.2700280547312168E-2</v>
      </c>
      <c r="P83" s="84">
        <f t="shared" si="38"/>
        <v>5.8441235059760954E-2</v>
      </c>
      <c r="Q83" s="85">
        <f t="shared" si="38"/>
        <v>4.3032648016496658E-2</v>
      </c>
      <c r="R83" s="84">
        <f t="shared" si="38"/>
        <v>5.134071787422069E-2</v>
      </c>
      <c r="S83" s="85">
        <f t="shared" si="38"/>
        <v>5.5903148961108727E-2</v>
      </c>
      <c r="T83" s="84">
        <f t="shared" si="38"/>
        <v>5.8051868093885357E-2</v>
      </c>
      <c r="U83" s="85">
        <f t="shared" si="38"/>
        <v>2.653062247234932E-2</v>
      </c>
      <c r="V83" s="84">
        <f t="shared" si="38"/>
        <v>6.3011622104838974E-2</v>
      </c>
      <c r="W83" s="85">
        <f t="shared" si="38"/>
        <v>4.478329825112113E-2</v>
      </c>
      <c r="X83" s="84">
        <f t="shared" si="38"/>
        <v>5.5381722464588341E-2</v>
      </c>
      <c r="Y83" s="85">
        <f t="shared" si="38"/>
        <v>3.509805547849415E-2</v>
      </c>
      <c r="Z83" s="84">
        <f t="shared" si="38"/>
        <v>5.5495939675174015E-2</v>
      </c>
      <c r="AA83" s="84">
        <f t="shared" si="38"/>
        <v>6.23781878004038E-2</v>
      </c>
      <c r="AB83" s="104">
        <f t="shared" si="38"/>
        <v>5.4380311730051659E-2</v>
      </c>
      <c r="AC83" s="105">
        <f t="shared" si="38"/>
        <v>5.1163497264248924E-2</v>
      </c>
      <c r="AD83" s="18"/>
      <c r="AE83" s="18"/>
    </row>
    <row r="84" spans="1:31" x14ac:dyDescent="0.2">
      <c r="A84" s="89" t="s">
        <v>29</v>
      </c>
      <c r="B84" s="84">
        <f>B20/B31</f>
        <v>5.1091768630321749E-2</v>
      </c>
      <c r="C84" s="85">
        <f t="shared" ref="C84:AC84" si="39">C20/C31</f>
        <v>8.5141833030257269E-2</v>
      </c>
      <c r="D84" s="84">
        <f t="shared" si="39"/>
        <v>7.0785565030778791E-2</v>
      </c>
      <c r="E84" s="85">
        <f t="shared" si="39"/>
        <v>6.3367031938084295E-2</v>
      </c>
      <c r="F84" s="84">
        <f t="shared" si="39"/>
        <v>4.8125106137511087E-2</v>
      </c>
      <c r="G84" s="85">
        <f t="shared" si="39"/>
        <v>8.5871291588142565E-2</v>
      </c>
      <c r="H84" s="84">
        <f t="shared" si="39"/>
        <v>5.7527459200997888E-2</v>
      </c>
      <c r="I84" s="85">
        <f t="shared" si="39"/>
        <v>7.8134566868302197E-2</v>
      </c>
      <c r="J84" s="84">
        <f t="shared" si="39"/>
        <v>9.7657131396194252E-2</v>
      </c>
      <c r="K84" s="85">
        <f t="shared" si="39"/>
        <v>3.5801751227312884E-2</v>
      </c>
      <c r="L84" s="84">
        <f t="shared" si="39"/>
        <v>9.3306826570655199E-2</v>
      </c>
      <c r="M84" s="85">
        <f t="shared" si="39"/>
        <v>3.5105391563221303E-2</v>
      </c>
      <c r="N84" s="84">
        <f t="shared" si="39"/>
        <v>7.4249546768007268E-2</v>
      </c>
      <c r="O84" s="85">
        <f t="shared" si="39"/>
        <v>5.1949390008056658E-2</v>
      </c>
      <c r="P84" s="84">
        <f t="shared" si="39"/>
        <v>7.3843687749003989E-2</v>
      </c>
      <c r="Q84" s="85">
        <f t="shared" si="39"/>
        <v>5.2684740271265421E-2</v>
      </c>
      <c r="R84" s="84">
        <f t="shared" si="39"/>
        <v>6.2584320292691453E-2</v>
      </c>
      <c r="S84" s="85">
        <f t="shared" si="39"/>
        <v>7.272781537092407E-2</v>
      </c>
      <c r="T84" s="84">
        <f t="shared" si="39"/>
        <v>0.11884727967941586</v>
      </c>
      <c r="U84" s="85">
        <f t="shared" si="39"/>
        <v>2.8610374706203676E-2</v>
      </c>
      <c r="V84" s="84">
        <f t="shared" si="39"/>
        <v>8.7186880361712377E-2</v>
      </c>
      <c r="W84" s="85">
        <f t="shared" si="39"/>
        <v>5.0761408469601255E-2</v>
      </c>
      <c r="X84" s="84">
        <f t="shared" si="39"/>
        <v>8.0512041715496446E-2</v>
      </c>
      <c r="Y84" s="85">
        <f t="shared" si="39"/>
        <v>4.2808645241370631E-2</v>
      </c>
      <c r="Z84" s="84">
        <f t="shared" si="39"/>
        <v>6.1863654974750923E-2</v>
      </c>
      <c r="AA84" s="84">
        <f t="shared" si="39"/>
        <v>7.6690972095161875E-2</v>
      </c>
      <c r="AB84" s="104">
        <f t="shared" si="39"/>
        <v>6.9333822091506334E-2</v>
      </c>
      <c r="AC84" s="105">
        <f t="shared" si="39"/>
        <v>6.4156418753725297E-2</v>
      </c>
      <c r="AD84" s="18"/>
      <c r="AE84" s="18"/>
    </row>
    <row r="85" spans="1:31" x14ac:dyDescent="0.2">
      <c r="A85" s="90" t="s">
        <v>30</v>
      </c>
      <c r="B85" s="84">
        <f>B21/B31</f>
        <v>5.9704714327468912E-2</v>
      </c>
      <c r="C85" s="85">
        <f t="shared" ref="C85:AC85" si="40">C21/C31</f>
        <v>0.11138012302480847</v>
      </c>
      <c r="D85" s="84">
        <f t="shared" si="40"/>
        <v>8.7634833681594845E-2</v>
      </c>
      <c r="E85" s="85">
        <f t="shared" si="40"/>
        <v>8.4595689894807688E-2</v>
      </c>
      <c r="F85" s="84">
        <f t="shared" si="40"/>
        <v>5.3266878896762904E-2</v>
      </c>
      <c r="G85" s="85">
        <f t="shared" si="40"/>
        <v>0.1042296341073143</v>
      </c>
      <c r="H85" s="84">
        <f t="shared" si="40"/>
        <v>6.4867814698035417E-2</v>
      </c>
      <c r="I85" s="85">
        <f t="shared" si="40"/>
        <v>9.8394288810029845E-2</v>
      </c>
      <c r="J85" s="84">
        <f t="shared" si="40"/>
        <v>0.15526361972572517</v>
      </c>
      <c r="K85" s="85">
        <f t="shared" si="40"/>
        <v>4.2455520391845497E-2</v>
      </c>
      <c r="L85" s="84">
        <f t="shared" si="40"/>
        <v>0.12072772719619754</v>
      </c>
      <c r="M85" s="85">
        <f t="shared" si="40"/>
        <v>4.0004042108504952E-2</v>
      </c>
      <c r="N85" s="84">
        <f t="shared" si="40"/>
        <v>9.4118801287329801E-2</v>
      </c>
      <c r="O85" s="85">
        <f t="shared" si="40"/>
        <v>6.0721349464663031E-2</v>
      </c>
      <c r="P85" s="84">
        <f t="shared" si="40"/>
        <v>8.6240973605577684E-2</v>
      </c>
      <c r="Q85" s="85">
        <f t="shared" si="40"/>
        <v>7.2092190227861661E-2</v>
      </c>
      <c r="R85" s="84">
        <f t="shared" si="40"/>
        <v>6.7772330165647765E-2</v>
      </c>
      <c r="S85" s="85">
        <f t="shared" si="40"/>
        <v>8.983601308856487E-2</v>
      </c>
      <c r="T85" s="84">
        <f t="shared" si="40"/>
        <v>0.14769229107484258</v>
      </c>
      <c r="U85" s="85">
        <f t="shared" si="40"/>
        <v>3.5937116310770109E-2</v>
      </c>
      <c r="V85" s="84">
        <f t="shared" si="40"/>
        <v>0.10605807124558297</v>
      </c>
      <c r="W85" s="85">
        <f t="shared" si="40"/>
        <v>5.5858560671553287E-2</v>
      </c>
      <c r="X85" s="84">
        <f t="shared" si="40"/>
        <v>9.8972615870359229E-2</v>
      </c>
      <c r="Y85" s="85">
        <f t="shared" si="40"/>
        <v>5.5667254875603818E-2</v>
      </c>
      <c r="Z85" s="84">
        <f t="shared" si="40"/>
        <v>7.1027535143987991E-2</v>
      </c>
      <c r="AA85" s="84">
        <f t="shared" si="40"/>
        <v>9.038166894447193E-2</v>
      </c>
      <c r="AB85" s="104">
        <f t="shared" si="40"/>
        <v>8.3389361573715362E-2</v>
      </c>
      <c r="AC85" s="105">
        <f t="shared" si="40"/>
        <v>7.8809439679633372E-2</v>
      </c>
      <c r="AD85" s="18"/>
      <c r="AE85" s="18"/>
    </row>
    <row r="86" spans="1:31" x14ac:dyDescent="0.2">
      <c r="A86" s="89" t="s">
        <v>31</v>
      </c>
      <c r="B86" s="84">
        <f>B22/B31</f>
        <v>6.4457655251563981E-2</v>
      </c>
      <c r="C86" s="85">
        <f t="shared" ref="C86:AC86" si="41">C22/C31</f>
        <v>0.11753792827272906</v>
      </c>
      <c r="D86" s="84">
        <f t="shared" si="41"/>
        <v>6.7343423504828595E-2</v>
      </c>
      <c r="E86" s="85">
        <f t="shared" si="41"/>
        <v>9.8090737516642032E-2</v>
      </c>
      <c r="F86" s="84">
        <f t="shared" si="41"/>
        <v>4.6119612594715094E-2</v>
      </c>
      <c r="G86" s="85">
        <f t="shared" si="41"/>
        <v>0.10553194893859119</v>
      </c>
      <c r="H86" s="84">
        <f t="shared" si="41"/>
        <v>6.3772045320674958E-2</v>
      </c>
      <c r="I86" s="85">
        <f t="shared" si="41"/>
        <v>0.10644848997752838</v>
      </c>
      <c r="J86" s="84">
        <f t="shared" si="41"/>
        <v>0.11123298317747637</v>
      </c>
      <c r="K86" s="85">
        <f t="shared" si="41"/>
        <v>4.654842713843195E-2</v>
      </c>
      <c r="L86" s="84">
        <f t="shared" si="41"/>
        <v>0.12755947832618861</v>
      </c>
      <c r="M86" s="85">
        <f t="shared" si="41"/>
        <v>4.0445145219164085E-2</v>
      </c>
      <c r="N86" s="84">
        <f t="shared" si="41"/>
        <v>9.3727202137276047E-2</v>
      </c>
      <c r="O86" s="85">
        <f t="shared" si="41"/>
        <v>6.1690006198727484E-2</v>
      </c>
      <c r="P86" s="84">
        <f t="shared" si="41"/>
        <v>8.0794011454183273E-2</v>
      </c>
      <c r="Q86" s="85">
        <f t="shared" si="41"/>
        <v>8.2965719098621729E-2</v>
      </c>
      <c r="R86" s="84">
        <f t="shared" si="41"/>
        <v>6.6701638991451956E-2</v>
      </c>
      <c r="S86" s="85">
        <f t="shared" si="41"/>
        <v>9.4702170031961713E-2</v>
      </c>
      <c r="T86" s="84">
        <f t="shared" si="41"/>
        <v>0.15020900616757218</v>
      </c>
      <c r="U86" s="85">
        <f t="shared" si="41"/>
        <v>3.8367670126238457E-2</v>
      </c>
      <c r="V86" s="84">
        <f t="shared" si="41"/>
        <v>0.12683063789920526</v>
      </c>
      <c r="W86" s="85">
        <f t="shared" si="41"/>
        <v>5.7264802562879011E-2</v>
      </c>
      <c r="X86" s="84">
        <f t="shared" si="41"/>
        <v>9.5220154932794107E-2</v>
      </c>
      <c r="Y86" s="85">
        <f t="shared" si="41"/>
        <v>6.2554161459063229E-2</v>
      </c>
      <c r="Z86" s="84">
        <f t="shared" si="41"/>
        <v>6.9624334652654565E-2</v>
      </c>
      <c r="AA86" s="84">
        <f t="shared" si="41"/>
        <v>9.6052847203549882E-2</v>
      </c>
      <c r="AB86" s="104">
        <f t="shared" si="41"/>
        <v>8.2619322923955019E-2</v>
      </c>
      <c r="AC86" s="105">
        <f t="shared" si="41"/>
        <v>8.3699617030541185E-2</v>
      </c>
      <c r="AD86" s="18"/>
      <c r="AE86" s="18"/>
    </row>
    <row r="87" spans="1:31" x14ac:dyDescent="0.2">
      <c r="A87" s="90" t="s">
        <v>32</v>
      </c>
      <c r="B87" s="84">
        <f>B23/B31</f>
        <v>6.6893788864844858E-2</v>
      </c>
      <c r="C87" s="85">
        <f t="shared" ref="C87:AC87" si="42">C23/C31</f>
        <v>9.6219317652156217E-2</v>
      </c>
      <c r="D87" s="84">
        <f t="shared" si="42"/>
        <v>4.8568362794375104E-2</v>
      </c>
      <c r="E87" s="85">
        <f t="shared" si="42"/>
        <v>8.9362262439466864E-2</v>
      </c>
      <c r="F87" s="84">
        <f t="shared" si="42"/>
        <v>4.4359414633094417E-2</v>
      </c>
      <c r="G87" s="85">
        <f t="shared" si="42"/>
        <v>9.8461816543991276E-2</v>
      </c>
      <c r="H87" s="84">
        <f t="shared" si="42"/>
        <v>6.0126987976854576E-2</v>
      </c>
      <c r="I87" s="85">
        <f t="shared" si="42"/>
        <v>9.0271166120102969E-2</v>
      </c>
      <c r="J87" s="84">
        <f t="shared" si="42"/>
        <v>7.8459147090530743E-2</v>
      </c>
      <c r="K87" s="85">
        <f t="shared" si="42"/>
        <v>3.303400691097369E-2</v>
      </c>
      <c r="L87" s="84">
        <f t="shared" si="42"/>
        <v>9.2405100177431268E-2</v>
      </c>
      <c r="M87" s="85">
        <f t="shared" si="42"/>
        <v>4.3252165014267679E-2</v>
      </c>
      <c r="N87" s="84">
        <f t="shared" si="42"/>
        <v>7.6028094513754599E-2</v>
      </c>
      <c r="O87" s="85">
        <f t="shared" si="42"/>
        <v>6.2740580721113007E-2</v>
      </c>
      <c r="P87" s="84">
        <f t="shared" si="42"/>
        <v>5.6579930278884465E-2</v>
      </c>
      <c r="Q87" s="85">
        <f t="shared" si="42"/>
        <v>8.1118235709837005E-2</v>
      </c>
      <c r="R87" s="84">
        <f t="shared" si="42"/>
        <v>5.8688941347376067E-2</v>
      </c>
      <c r="S87" s="85">
        <f t="shared" si="42"/>
        <v>8.2073495656137571E-2</v>
      </c>
      <c r="T87" s="84">
        <f t="shared" si="42"/>
        <v>8.1928257417828707E-2</v>
      </c>
      <c r="U87" s="85">
        <f t="shared" si="42"/>
        <v>4.2026029477355759E-2</v>
      </c>
      <c r="V87" s="84">
        <f t="shared" si="42"/>
        <v>0.10816165912856762</v>
      </c>
      <c r="W87" s="85">
        <f t="shared" si="42"/>
        <v>5.896976010348725E-2</v>
      </c>
      <c r="X87" s="84">
        <f t="shared" si="42"/>
        <v>6.8589518114667611E-2</v>
      </c>
      <c r="Y87" s="85">
        <f t="shared" si="42"/>
        <v>5.919936850956245E-2</v>
      </c>
      <c r="Z87" s="84">
        <f t="shared" si="42"/>
        <v>6.4557458714344207E-2</v>
      </c>
      <c r="AA87" s="84">
        <f t="shared" si="42"/>
        <v>7.8508708428728036E-2</v>
      </c>
      <c r="AB87" s="104">
        <f t="shared" si="42"/>
        <v>6.8469640437076956E-2</v>
      </c>
      <c r="AC87" s="105">
        <f t="shared" si="42"/>
        <v>7.5311564214305848E-2</v>
      </c>
      <c r="AD87" s="18"/>
      <c r="AE87" s="18"/>
    </row>
    <row r="88" spans="1:31" x14ac:dyDescent="0.2">
      <c r="A88" s="89" t="s">
        <v>33</v>
      </c>
      <c r="B88" s="84">
        <f>B24/B31</f>
        <v>5.4691668878895872E-2</v>
      </c>
      <c r="C88" s="85">
        <f t="shared" ref="C88:AC88" si="43">C24/C31</f>
        <v>6.0384567410898919E-2</v>
      </c>
      <c r="D88" s="84">
        <f t="shared" si="43"/>
        <v>3.5971649630089794E-2</v>
      </c>
      <c r="E88" s="85">
        <f t="shared" si="43"/>
        <v>6.2240493921083814E-2</v>
      </c>
      <c r="F88" s="84">
        <f t="shared" si="43"/>
        <v>3.8527579579547201E-2</v>
      </c>
      <c r="G88" s="85">
        <f t="shared" si="43"/>
        <v>7.1805106140881134E-2</v>
      </c>
      <c r="H88" s="84">
        <f t="shared" si="43"/>
        <v>4.9507120335400716E-2</v>
      </c>
      <c r="I88" s="85">
        <f t="shared" si="43"/>
        <v>6.6542127078464755E-2</v>
      </c>
      <c r="J88" s="84">
        <f t="shared" si="43"/>
        <v>6.4895830721789061E-2</v>
      </c>
      <c r="K88" s="85">
        <f t="shared" si="43"/>
        <v>1.9631414736700849E-2</v>
      </c>
      <c r="L88" s="84">
        <f t="shared" si="43"/>
        <v>6.1315775840855812E-2</v>
      </c>
      <c r="M88" s="85">
        <f t="shared" si="43"/>
        <v>3.9930257588176511E-2</v>
      </c>
      <c r="N88" s="84">
        <f t="shared" si="43"/>
        <v>5.6025511804156818E-2</v>
      </c>
      <c r="O88" s="85">
        <f t="shared" si="43"/>
        <v>5.362068179246255E-2</v>
      </c>
      <c r="P88" s="84">
        <f t="shared" si="43"/>
        <v>3.9154320219123503E-2</v>
      </c>
      <c r="Q88" s="85">
        <f t="shared" si="43"/>
        <v>7.0749739416098439E-2</v>
      </c>
      <c r="R88" s="84">
        <f t="shared" si="43"/>
        <v>4.5013417266912818E-2</v>
      </c>
      <c r="S88" s="85">
        <f t="shared" si="43"/>
        <v>6.1132877150903771E-2</v>
      </c>
      <c r="T88" s="84">
        <f t="shared" si="43"/>
        <v>4.8103822598589342E-2</v>
      </c>
      <c r="U88" s="85">
        <f t="shared" si="43"/>
        <v>4.2467037179956202E-2</v>
      </c>
      <c r="V88" s="84">
        <f t="shared" si="43"/>
        <v>8.4102781944058527E-2</v>
      </c>
      <c r="W88" s="85">
        <f t="shared" si="43"/>
        <v>5.0250047781846441E-2</v>
      </c>
      <c r="X88" s="84">
        <f t="shared" si="43"/>
        <v>4.2557341303909327E-2</v>
      </c>
      <c r="Y88" s="85">
        <f t="shared" si="43"/>
        <v>5.1963540579266637E-2</v>
      </c>
      <c r="Z88" s="84">
        <f t="shared" si="43"/>
        <v>5.1141326600245667E-2</v>
      </c>
      <c r="AA88" s="84">
        <f t="shared" si="43"/>
        <v>5.5712624238499736E-2</v>
      </c>
      <c r="AB88" s="104">
        <f t="shared" si="43"/>
        <v>5.1699514646684194E-2</v>
      </c>
      <c r="AC88" s="105">
        <f t="shared" si="43"/>
        <v>5.7546247220526876E-2</v>
      </c>
      <c r="AD88" s="18"/>
      <c r="AE88" s="18"/>
    </row>
    <row r="89" spans="1:31" x14ac:dyDescent="0.2">
      <c r="A89" s="90" t="s">
        <v>34</v>
      </c>
      <c r="B89" s="84">
        <f>B25/B31</f>
        <v>1.8946067192774994E-2</v>
      </c>
      <c r="C89" s="85">
        <f t="shared" ref="C89:AC89" si="44">C25/C31</f>
        <v>3.9654165052814015E-2</v>
      </c>
      <c r="D89" s="84">
        <f t="shared" si="44"/>
        <v>1.5652002033094258E-2</v>
      </c>
      <c r="E89" s="85">
        <f t="shared" si="44"/>
        <v>4.6416292373191323E-2</v>
      </c>
      <c r="F89" s="84">
        <f t="shared" si="44"/>
        <v>1.7374205147972537E-2</v>
      </c>
      <c r="G89" s="85">
        <f t="shared" si="44"/>
        <v>5.363196197655537E-2</v>
      </c>
      <c r="H89" s="84">
        <f t="shared" si="44"/>
        <v>2.5300578635528915E-2</v>
      </c>
      <c r="I89" s="85">
        <f t="shared" si="44"/>
        <v>4.6895486121128774E-2</v>
      </c>
      <c r="J89" s="84">
        <f t="shared" si="44"/>
        <v>3.8928723644295136E-2</v>
      </c>
      <c r="K89" s="85">
        <f t="shared" si="44"/>
        <v>1.3961732440199949E-2</v>
      </c>
      <c r="L89" s="84">
        <f t="shared" si="44"/>
        <v>4.3603408752412157E-2</v>
      </c>
      <c r="M89" s="85">
        <f t="shared" si="44"/>
        <v>2.5041824594947044E-2</v>
      </c>
      <c r="N89" s="84">
        <f t="shared" si="44"/>
        <v>4.6757106224833256E-2</v>
      </c>
      <c r="O89" s="85">
        <f t="shared" si="44"/>
        <v>4.0579707697062949E-2</v>
      </c>
      <c r="P89" s="84">
        <f t="shared" si="44"/>
        <v>2.5182084163346614E-2</v>
      </c>
      <c r="Q89" s="85">
        <f t="shared" si="44"/>
        <v>5.4298262881557757E-2</v>
      </c>
      <c r="R89" s="84">
        <f t="shared" si="44"/>
        <v>3.1585389638776239E-2</v>
      </c>
      <c r="S89" s="85">
        <f t="shared" si="44"/>
        <v>4.8553040703700284E-2</v>
      </c>
      <c r="T89" s="84">
        <f t="shared" si="44"/>
        <v>2.8315745131290437E-2</v>
      </c>
      <c r="U89" s="85">
        <f t="shared" si="44"/>
        <v>3.4323429035345764E-2</v>
      </c>
      <c r="V89" s="84">
        <f t="shared" si="44"/>
        <v>6.4067780336544963E-2</v>
      </c>
      <c r="W89" s="85">
        <f t="shared" si="44"/>
        <v>3.3356158921788392E-2</v>
      </c>
      <c r="X89" s="84">
        <f t="shared" si="44"/>
        <v>2.5277016968591685E-2</v>
      </c>
      <c r="Y89" s="85">
        <f t="shared" si="44"/>
        <v>3.8029566794127827E-2</v>
      </c>
      <c r="Z89" s="84">
        <f t="shared" si="44"/>
        <v>3.3927596560666032E-2</v>
      </c>
      <c r="AA89" s="84">
        <f t="shared" si="44"/>
        <v>4.0578079929486151E-2</v>
      </c>
      <c r="AB89" s="104">
        <f t="shared" si="44"/>
        <v>3.2740091615481734E-2</v>
      </c>
      <c r="AC89" s="105">
        <f t="shared" si="44"/>
        <v>4.1702135063655735E-2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1.6972696895494559E-2</v>
      </c>
      <c r="D90" s="84">
        <f t="shared" si="45"/>
        <v>2.3154684588016039E-4</v>
      </c>
      <c r="E90" s="85">
        <f t="shared" si="45"/>
        <v>2.6179573085982649E-2</v>
      </c>
      <c r="F90" s="84">
        <f t="shared" si="45"/>
        <v>5.8224006081173969E-4</v>
      </c>
      <c r="G90" s="85">
        <f t="shared" si="45"/>
        <v>3.0317711481705367E-2</v>
      </c>
      <c r="H90" s="84">
        <f t="shared" si="45"/>
        <v>2.3413949620595268E-3</v>
      </c>
      <c r="I90" s="85">
        <f t="shared" si="45"/>
        <v>1.9740406284360586E-2</v>
      </c>
      <c r="J90" s="84">
        <f t="shared" si="45"/>
        <v>8.5992930027327195E-3</v>
      </c>
      <c r="K90" s="85">
        <f t="shared" si="45"/>
        <v>7.5819420059716177E-3</v>
      </c>
      <c r="L90" s="84">
        <f t="shared" si="45"/>
        <v>2.7399854946705864E-2</v>
      </c>
      <c r="M90" s="85">
        <f t="shared" si="45"/>
        <v>4.3468706541318529E-3</v>
      </c>
      <c r="N90" s="84">
        <f t="shared" si="45"/>
        <v>1.1282583648764912E-2</v>
      </c>
      <c r="O90" s="85">
        <f t="shared" si="45"/>
        <v>6.6564536860471207E-3</v>
      </c>
      <c r="P90" s="84">
        <f t="shared" si="45"/>
        <v>4.9489541832669322E-3</v>
      </c>
      <c r="Q90" s="85">
        <f t="shared" si="45"/>
        <v>9.5407591946585942E-3</v>
      </c>
      <c r="R90" s="84">
        <f t="shared" si="45"/>
        <v>6.6003537585160969E-3</v>
      </c>
      <c r="S90" s="85">
        <f t="shared" si="45"/>
        <v>4.1824259427076836E-3</v>
      </c>
      <c r="T90" s="84">
        <f t="shared" si="45"/>
        <v>3.1647962324883074E-3</v>
      </c>
      <c r="U90" s="85">
        <f t="shared" si="45"/>
        <v>1.7790651638995103E-3</v>
      </c>
      <c r="V90" s="84">
        <f t="shared" si="45"/>
        <v>1.0480115566404857E-2</v>
      </c>
      <c r="W90" s="85">
        <f t="shared" si="45"/>
        <v>1.4353540096880067E-3</v>
      </c>
      <c r="X90" s="84">
        <f t="shared" si="45"/>
        <v>2.9639607050158949E-3</v>
      </c>
      <c r="Y90" s="85">
        <f t="shared" si="45"/>
        <v>1.4385855529402344E-3</v>
      </c>
      <c r="Z90" s="84">
        <f t="shared" si="45"/>
        <v>1.3059574177698922E-3</v>
      </c>
      <c r="AA90" s="84">
        <f t="shared" si="45"/>
        <v>1.9044467319725899E-3</v>
      </c>
      <c r="AB90" s="104">
        <f t="shared" si="45"/>
        <v>6.019261414227998E-3</v>
      </c>
      <c r="AC90" s="105">
        <f t="shared" si="45"/>
        <v>1.0294646458157107E-2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0</v>
      </c>
      <c r="D91" s="84">
        <f t="shared" si="46"/>
        <v>0</v>
      </c>
      <c r="E91" s="85">
        <f t="shared" si="46"/>
        <v>0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1.6028261029847827E-6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0</v>
      </c>
      <c r="N91" s="84">
        <f t="shared" si="46"/>
        <v>0</v>
      </c>
      <c r="O91" s="85">
        <f t="shared" si="46"/>
        <v>3.6314071111396372E-5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1.2657442766208172E-6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0</v>
      </c>
      <c r="AC91" s="105">
        <f t="shared" si="46"/>
        <v>5.1306486210601077E-6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1.6890265633207613E-4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0</v>
      </c>
      <c r="AC92" s="105">
        <f t="shared" si="47"/>
        <v>2.2307167917652644E-5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50">SUM(C71:C94)</f>
        <v>0.99999999999999989</v>
      </c>
      <c r="D95" s="80">
        <f t="shared" si="50"/>
        <v>0.99999999999999989</v>
      </c>
      <c r="E95" s="81">
        <f t="shared" si="50"/>
        <v>0.99999999999999989</v>
      </c>
      <c r="F95" s="80">
        <f t="shared" si="50"/>
        <v>0.99999999999999989</v>
      </c>
      <c r="G95" s="81">
        <f t="shared" si="50"/>
        <v>1</v>
      </c>
      <c r="H95" s="80">
        <f t="shared" si="50"/>
        <v>1</v>
      </c>
      <c r="I95" s="81">
        <f t="shared" si="50"/>
        <v>1.0000000000000002</v>
      </c>
      <c r="J95" s="80">
        <f t="shared" si="50"/>
        <v>0.99999999999999989</v>
      </c>
      <c r="K95" s="80">
        <f t="shared" si="50"/>
        <v>0.99999999999999989</v>
      </c>
      <c r="L95" s="80">
        <f t="shared" si="50"/>
        <v>1</v>
      </c>
      <c r="M95" s="81">
        <f t="shared" si="50"/>
        <v>0.99999999999999989</v>
      </c>
      <c r="N95" s="80">
        <f t="shared" si="50"/>
        <v>0.99999999999999978</v>
      </c>
      <c r="O95" s="81">
        <f t="shared" si="50"/>
        <v>1.0000000000000002</v>
      </c>
      <c r="P95" s="80">
        <f t="shared" si="50"/>
        <v>0.99999999999999989</v>
      </c>
      <c r="Q95" s="81">
        <f t="shared" si="50"/>
        <v>1</v>
      </c>
      <c r="R95" s="80">
        <f t="shared" si="50"/>
        <v>0.99999999999999978</v>
      </c>
      <c r="S95" s="81">
        <f t="shared" si="50"/>
        <v>0.99999999999999989</v>
      </c>
      <c r="T95" s="80">
        <f t="shared" si="50"/>
        <v>1</v>
      </c>
      <c r="U95" s="81">
        <f t="shared" si="50"/>
        <v>1.0000000000000002</v>
      </c>
      <c r="V95" s="80">
        <f t="shared" si="50"/>
        <v>0.99999999999999978</v>
      </c>
      <c r="W95" s="81">
        <f t="shared" si="50"/>
        <v>0.99999999999999978</v>
      </c>
      <c r="X95" s="80">
        <f t="shared" si="50"/>
        <v>1</v>
      </c>
      <c r="Y95" s="81">
        <f t="shared" si="50"/>
        <v>1</v>
      </c>
      <c r="Z95" s="80">
        <f t="shared" si="50"/>
        <v>0.99999999999999978</v>
      </c>
      <c r="AA95" s="80">
        <f t="shared" si="50"/>
        <v>1</v>
      </c>
      <c r="AB95" s="80">
        <f t="shared" si="50"/>
        <v>1</v>
      </c>
      <c r="AC95" s="82">
        <f t="shared" si="50"/>
        <v>1.0000000000000002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abSelected="1" zoomScaleNormal="10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09" t="s">
        <v>45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 t="s">
        <v>45</v>
      </c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299" t="s">
        <v>0</v>
      </c>
      <c r="B5" s="304" t="s">
        <v>1</v>
      </c>
      <c r="C5" s="305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14" t="s">
        <v>8</v>
      </c>
      <c r="Q5" s="302"/>
      <c r="R5" s="301" t="s">
        <v>9</v>
      </c>
      <c r="S5" s="302"/>
      <c r="T5" s="301" t="s">
        <v>10</v>
      </c>
      <c r="U5" s="302"/>
      <c r="V5" s="315" t="s">
        <v>11</v>
      </c>
      <c r="W5" s="316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3">
      <c r="A6" s="300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2">
      <c r="A8" s="136" t="s">
        <v>17</v>
      </c>
      <c r="B8" s="175">
        <f>Monthly!B8-(Saturdays!B8+'Sundays &amp; Holidays'!B8)</f>
        <v>7709</v>
      </c>
      <c r="C8" s="176">
        <f>Monthly!C8-(Saturdays!C8+'Sundays &amp; Holidays'!C8)</f>
        <v>0</v>
      </c>
      <c r="D8" s="177">
        <f>Monthly!D8-(Saturdays!D8+'Sundays &amp; Holidays'!D8)</f>
        <v>5541</v>
      </c>
      <c r="E8" s="178">
        <f>Monthly!E8-(Saturdays!E8+'Sundays &amp; Holidays'!E8)</f>
        <v>86</v>
      </c>
      <c r="F8" s="175">
        <f>Monthly!F8-(Saturdays!F8+'Sundays &amp; Holidays'!F8)</f>
        <v>14520</v>
      </c>
      <c r="G8" s="179">
        <f>Monthly!G8-(Saturdays!G8+'Sundays &amp; Holidays'!G8)</f>
        <v>148</v>
      </c>
      <c r="H8" s="177">
        <f>Monthly!H8-(Saturdays!H8+'Sundays &amp; Holidays'!H8)</f>
        <v>10718</v>
      </c>
      <c r="I8" s="178">
        <f>Monthly!I8-(Saturdays!I8+'Sundays &amp; Holidays'!I8)</f>
        <v>1131</v>
      </c>
      <c r="J8" s="175">
        <f>Monthly!J8-(Saturdays!J8+'Sundays &amp; Holidays'!J8)</f>
        <v>187</v>
      </c>
      <c r="K8" s="179">
        <f>Monthly!K8-(Saturdays!K8+'Sundays &amp; Holidays'!K8)</f>
        <v>598</v>
      </c>
      <c r="L8" s="177">
        <f>Monthly!L8-(Saturdays!L8+'Sundays &amp; Holidays'!L8)</f>
        <v>1477</v>
      </c>
      <c r="M8" s="175">
        <f>Monthly!M8-(Saturdays!M8+'Sundays &amp; Holidays'!M8)</f>
        <v>2115</v>
      </c>
      <c r="N8" s="180">
        <f>Monthly!N8-(Saturdays!N8+'Sundays &amp; Holidays'!N8)</f>
        <v>5470</v>
      </c>
      <c r="O8" s="181">
        <f>Monthly!O8-(Saturdays!O8+'Sundays &amp; Holidays'!O8)</f>
        <v>3955</v>
      </c>
      <c r="P8" s="175">
        <f>Monthly!P8-(Saturdays!P8+'Sundays &amp; Holidays'!P8)</f>
        <v>1621</v>
      </c>
      <c r="Q8" s="179">
        <f>Monthly!Q8-(Saturdays!Q8+'Sundays &amp; Holidays'!Q8)</f>
        <v>1545</v>
      </c>
      <c r="R8" s="177">
        <f>Monthly!R8-(Saturdays!R8+'Sundays &amp; Holidays'!R8)</f>
        <v>696</v>
      </c>
      <c r="S8" s="178">
        <f>Monthly!S8-(Saturdays!S8+'Sundays &amp; Holidays'!S8)</f>
        <v>2047</v>
      </c>
      <c r="T8" s="175">
        <f>Monthly!T8-(Saturdays!T8+'Sundays &amp; Holidays'!T8)</f>
        <v>37</v>
      </c>
      <c r="U8" s="179">
        <f>Monthly!U8-(Saturdays!U8+'Sundays &amp; Holidays'!U8)</f>
        <v>462</v>
      </c>
      <c r="V8" s="177">
        <f>Monthly!V8-(Saturdays!V8+'Sundays &amp; Holidays'!V8)</f>
        <v>239</v>
      </c>
      <c r="W8" s="178">
        <f>Monthly!W8-(Saturdays!W8+'Sundays &amp; Holidays'!W8)</f>
        <v>119</v>
      </c>
      <c r="X8" s="175">
        <f>Monthly!X8-(Saturdays!X8+'Sundays &amp; Holidays'!X8)</f>
        <v>76</v>
      </c>
      <c r="Y8" s="179">
        <f>Monthly!Y8-(Saturdays!Y8+'Sundays &amp; Holidays'!Y8)</f>
        <v>0</v>
      </c>
      <c r="Z8" s="177">
        <f>Monthly!Z8-(Saturdays!Z8+'Sundays &amp; Holidays'!Z8)</f>
        <v>0</v>
      </c>
      <c r="AA8" s="175">
        <f>Monthly!AA8-(Saturdays!AA8+'Sundays &amp; Holidays'!AA8)</f>
        <v>0</v>
      </c>
      <c r="AB8" s="158">
        <f>+B8+D8+F8+H8+J8+L8+N8+P8+R8+T8+V8+X8+Z8</f>
        <v>48291</v>
      </c>
      <c r="AC8" s="159">
        <f>+C8+E8+G8+I8+K8+M8+O8+Q8+S8+U8+W8+Y8+AA8</f>
        <v>12206</v>
      </c>
    </row>
    <row r="9" spans="1:29" x14ac:dyDescent="0.2">
      <c r="A9" s="145" t="s">
        <v>18</v>
      </c>
      <c r="B9" s="182">
        <f>Monthly!B9-(Saturdays!B9+'Sundays &amp; Holidays'!B9)</f>
        <v>33399</v>
      </c>
      <c r="C9" s="183">
        <f>Monthly!C9-(Saturdays!C9+'Sundays &amp; Holidays'!C9)</f>
        <v>5444</v>
      </c>
      <c r="D9" s="184">
        <f>Monthly!D9-(Saturdays!D9+'Sundays &amp; Holidays'!D9)</f>
        <v>18773</v>
      </c>
      <c r="E9" s="185">
        <f>Monthly!E9-(Saturdays!E9+'Sundays &amp; Holidays'!E9)</f>
        <v>4497</v>
      </c>
      <c r="F9" s="182">
        <f>Monthly!F9-(Saturdays!F9+'Sundays &amp; Holidays'!F9)</f>
        <v>49215</v>
      </c>
      <c r="G9" s="186">
        <f>Monthly!G9-(Saturdays!G9+'Sundays &amp; Holidays'!G9)</f>
        <v>9007</v>
      </c>
      <c r="H9" s="184">
        <f>Monthly!H9-(Saturdays!H9+'Sundays &amp; Holidays'!H9)</f>
        <v>44135</v>
      </c>
      <c r="I9" s="185">
        <f>Monthly!I9-(Saturdays!I9+'Sundays &amp; Holidays'!I9)</f>
        <v>17570</v>
      </c>
      <c r="J9" s="182">
        <f>Monthly!J9-(Saturdays!J9+'Sundays &amp; Holidays'!J9)</f>
        <v>1867</v>
      </c>
      <c r="K9" s="186">
        <f>Monthly!K9-(Saturdays!K9+'Sundays &amp; Holidays'!K9)</f>
        <v>6021</v>
      </c>
      <c r="L9" s="184">
        <f>Monthly!L9-(Saturdays!L9+'Sundays &amp; Holidays'!L9)</f>
        <v>12139</v>
      </c>
      <c r="M9" s="182">
        <f>Monthly!M9-(Saturdays!M9+'Sundays &amp; Holidays'!M9)</f>
        <v>20807</v>
      </c>
      <c r="N9" s="187">
        <f>Monthly!N9-(Saturdays!N9+'Sundays &amp; Holidays'!N9)</f>
        <v>35775</v>
      </c>
      <c r="O9" s="188">
        <f>Monthly!O9-(Saturdays!O9+'Sundays &amp; Holidays'!O9)</f>
        <v>43521</v>
      </c>
      <c r="P9" s="182">
        <f>Monthly!P9-(Saturdays!P9+'Sundays &amp; Holidays'!P9)</f>
        <v>17038</v>
      </c>
      <c r="Q9" s="186">
        <f>Monthly!Q9-(Saturdays!Q9+'Sundays &amp; Holidays'!Q9)</f>
        <v>21081</v>
      </c>
      <c r="R9" s="184">
        <f>Monthly!R9-(Saturdays!R9+'Sundays &amp; Holidays'!R9)</f>
        <v>20793</v>
      </c>
      <c r="S9" s="185">
        <f>Monthly!S9-(Saturdays!S9+'Sundays &amp; Holidays'!S9)</f>
        <v>21736</v>
      </c>
      <c r="T9" s="182">
        <f>Monthly!T9-(Saturdays!T9+'Sundays &amp; Holidays'!T9)</f>
        <v>3003</v>
      </c>
      <c r="U9" s="186">
        <f>Monthly!U9-(Saturdays!U9+'Sundays &amp; Holidays'!U9)</f>
        <v>9612</v>
      </c>
      <c r="V9" s="184">
        <f>Monthly!V9-(Saturdays!V9+'Sundays &amp; Holidays'!V9)</f>
        <v>13858</v>
      </c>
      <c r="W9" s="185">
        <f>Monthly!W9-(Saturdays!W9+'Sundays &amp; Holidays'!W9)</f>
        <v>27718</v>
      </c>
      <c r="X9" s="182">
        <f>Monthly!X9-(Saturdays!X9+'Sundays &amp; Holidays'!X9)</f>
        <v>18681</v>
      </c>
      <c r="Y9" s="186">
        <f>Monthly!Y9-(Saturdays!Y9+'Sundays &amp; Holidays'!Y9)</f>
        <v>15014</v>
      </c>
      <c r="Z9" s="184">
        <f>Monthly!Z9-(Saturdays!Z9+'Sundays &amp; Holidays'!Z9)</f>
        <v>39899</v>
      </c>
      <c r="AA9" s="182">
        <f>Monthly!AA9-(Saturdays!AA9+'Sundays &amp; Holidays'!AA9)</f>
        <v>26443</v>
      </c>
      <c r="AB9" s="158">
        <f t="shared" ref="AB9:AC30" si="0">+B9+D9+F9+H9+J9+L9+N9+P9+R9+T9+V9+X9+Z9</f>
        <v>308575</v>
      </c>
      <c r="AC9" s="159">
        <f t="shared" si="0"/>
        <v>228471</v>
      </c>
    </row>
    <row r="10" spans="1:29" x14ac:dyDescent="0.2">
      <c r="A10" s="136" t="s">
        <v>19</v>
      </c>
      <c r="B10" s="175">
        <f>Monthly!B10-(Saturdays!B10+'Sundays &amp; Holidays'!B10)</f>
        <v>58201</v>
      </c>
      <c r="C10" s="176">
        <f>Monthly!C10-(Saturdays!C10+'Sundays &amp; Holidays'!C10)</f>
        <v>22582</v>
      </c>
      <c r="D10" s="177">
        <f>Monthly!D10-(Saturdays!D10+'Sundays &amp; Holidays'!D10)</f>
        <v>27169</v>
      </c>
      <c r="E10" s="178">
        <f>Monthly!E10-(Saturdays!E10+'Sundays &amp; Holidays'!E10)</f>
        <v>16166</v>
      </c>
      <c r="F10" s="175">
        <f>Monthly!F10-(Saturdays!F10+'Sundays &amp; Holidays'!F10)</f>
        <v>58585</v>
      </c>
      <c r="G10" s="179">
        <f>Monthly!G10-(Saturdays!G10+'Sundays &amp; Holidays'!G10)</f>
        <v>26577</v>
      </c>
      <c r="H10" s="177">
        <f>Monthly!H10-(Saturdays!H10+'Sundays &amp; Holidays'!H10)</f>
        <v>67616</v>
      </c>
      <c r="I10" s="178">
        <f>Monthly!I10-(Saturdays!I10+'Sundays &amp; Holidays'!I10)</f>
        <v>39622</v>
      </c>
      <c r="J10" s="175">
        <f>Monthly!J10-(Saturdays!J10+'Sundays &amp; Holidays'!J10)</f>
        <v>4118</v>
      </c>
      <c r="K10" s="179">
        <f>Monthly!K10-(Saturdays!K10+'Sundays &amp; Holidays'!K10)</f>
        <v>14563</v>
      </c>
      <c r="L10" s="177">
        <f>Monthly!L10-(Saturdays!L10+'Sundays &amp; Holidays'!L10)</f>
        <v>22675</v>
      </c>
      <c r="M10" s="175">
        <f>Monthly!M10-(Saturdays!M10+'Sundays &amp; Holidays'!M10)</f>
        <v>45052</v>
      </c>
      <c r="N10" s="180">
        <f>Monthly!N10-(Saturdays!N10+'Sundays &amp; Holidays'!N10)</f>
        <v>59515</v>
      </c>
      <c r="O10" s="181">
        <f>Monthly!O10-(Saturdays!O10+'Sundays &amp; Holidays'!O10)</f>
        <v>73071</v>
      </c>
      <c r="P10" s="175">
        <f>Monthly!P10-(Saturdays!P10+'Sundays &amp; Holidays'!P10)</f>
        <v>36175</v>
      </c>
      <c r="Q10" s="179">
        <f>Monthly!Q10-(Saturdays!Q10+'Sundays &amp; Holidays'!Q10)</f>
        <v>37705</v>
      </c>
      <c r="R10" s="177">
        <f>Monthly!R10-(Saturdays!R10+'Sundays &amp; Holidays'!R10)</f>
        <v>42909</v>
      </c>
      <c r="S10" s="178">
        <f>Monthly!S10-(Saturdays!S10+'Sundays &amp; Holidays'!S10)</f>
        <v>35066</v>
      </c>
      <c r="T10" s="175">
        <f>Monthly!T10-(Saturdays!T10+'Sundays &amp; Holidays'!T10)</f>
        <v>6201</v>
      </c>
      <c r="U10" s="179">
        <f>Monthly!U10-(Saturdays!U10+'Sundays &amp; Holidays'!U10)</f>
        <v>21891</v>
      </c>
      <c r="V10" s="177">
        <f>Monthly!V10-(Saturdays!V10+'Sundays &amp; Holidays'!V10)</f>
        <v>24168</v>
      </c>
      <c r="W10" s="178">
        <f>Monthly!W10-(Saturdays!W10+'Sundays &amp; Holidays'!W10)</f>
        <v>53236</v>
      </c>
      <c r="X10" s="175">
        <f>Monthly!X10-(Saturdays!X10+'Sundays &amp; Holidays'!X10)</f>
        <v>37272</v>
      </c>
      <c r="Y10" s="179">
        <f>Monthly!Y10-(Saturdays!Y10+'Sundays &amp; Holidays'!Y10)</f>
        <v>28266</v>
      </c>
      <c r="Z10" s="177">
        <f>Monthly!Z10-(Saturdays!Z10+'Sundays &amp; Holidays'!Z10)</f>
        <v>65856</v>
      </c>
      <c r="AA10" s="175">
        <f>Monthly!AA10-(Saturdays!AA10+'Sundays &amp; Holidays'!AA10)</f>
        <v>47003</v>
      </c>
      <c r="AB10" s="158">
        <f t="shared" si="0"/>
        <v>510460</v>
      </c>
      <c r="AC10" s="159">
        <f t="shared" si="0"/>
        <v>460800</v>
      </c>
    </row>
    <row r="11" spans="1:29" x14ac:dyDescent="0.2">
      <c r="A11" s="145" t="s">
        <v>20</v>
      </c>
      <c r="B11" s="182">
        <f>Monthly!B11-(Saturdays!B11+'Sundays &amp; Holidays'!B11)</f>
        <v>65426</v>
      </c>
      <c r="C11" s="183">
        <f>Monthly!C11-(Saturdays!C11+'Sundays &amp; Holidays'!C11)</f>
        <v>24363</v>
      </c>
      <c r="D11" s="184">
        <f>Monthly!D11-(Saturdays!D11+'Sundays &amp; Holidays'!D11)</f>
        <v>27497</v>
      </c>
      <c r="E11" s="185">
        <f>Monthly!E11-(Saturdays!E11+'Sundays &amp; Holidays'!E11)</f>
        <v>22059</v>
      </c>
      <c r="F11" s="182">
        <f>Monthly!F11-(Saturdays!F11+'Sundays &amp; Holidays'!F11)</f>
        <v>63680</v>
      </c>
      <c r="G11" s="186">
        <f>Monthly!G11-(Saturdays!G11+'Sundays &amp; Holidays'!G11)</f>
        <v>28908</v>
      </c>
      <c r="H11" s="184">
        <f>Monthly!H11-(Saturdays!H11+'Sundays &amp; Holidays'!H11)</f>
        <v>80237</v>
      </c>
      <c r="I11" s="185">
        <f>Monthly!I11-(Saturdays!I11+'Sundays &amp; Holidays'!I11)</f>
        <v>48453</v>
      </c>
      <c r="J11" s="182">
        <f>Monthly!J11-(Saturdays!J11+'Sundays &amp; Holidays'!J11)</f>
        <v>5660</v>
      </c>
      <c r="K11" s="186">
        <f>Monthly!K11-(Saturdays!K11+'Sundays &amp; Holidays'!K11)</f>
        <v>21436</v>
      </c>
      <c r="L11" s="184">
        <f>Monthly!L11-(Saturdays!L11+'Sundays &amp; Holidays'!L11)</f>
        <v>23187</v>
      </c>
      <c r="M11" s="182">
        <f>Monthly!M11-(Saturdays!M11+'Sundays &amp; Holidays'!M11)</f>
        <v>70098</v>
      </c>
      <c r="N11" s="187">
        <f>Monthly!N11-(Saturdays!N11+'Sundays &amp; Holidays'!N11)</f>
        <v>60967</v>
      </c>
      <c r="O11" s="188">
        <f>Monthly!O11-(Saturdays!O11+'Sundays &amp; Holidays'!O11)</f>
        <v>89238</v>
      </c>
      <c r="P11" s="182">
        <f>Monthly!P11-(Saturdays!P11+'Sundays &amp; Holidays'!P11)</f>
        <v>46306</v>
      </c>
      <c r="Q11" s="186">
        <f>Monthly!Q11-(Saturdays!Q11+'Sundays &amp; Holidays'!Q11)</f>
        <v>44650</v>
      </c>
      <c r="R11" s="184">
        <f>Monthly!R11-(Saturdays!R11+'Sundays &amp; Holidays'!R11)</f>
        <v>53145</v>
      </c>
      <c r="S11" s="185">
        <f>Monthly!S11-(Saturdays!S11+'Sundays &amp; Holidays'!S11)</f>
        <v>38449</v>
      </c>
      <c r="T11" s="182">
        <f>Monthly!T11-(Saturdays!T11+'Sundays &amp; Holidays'!T11)</f>
        <v>7298</v>
      </c>
      <c r="U11" s="186">
        <f>Monthly!U11-(Saturdays!U11+'Sundays &amp; Holidays'!U11)</f>
        <v>30988</v>
      </c>
      <c r="V11" s="184">
        <f>Monthly!V11-(Saturdays!V11+'Sundays &amp; Holidays'!V11)</f>
        <v>21999</v>
      </c>
      <c r="W11" s="185">
        <f>Monthly!W11-(Saturdays!W11+'Sundays &amp; Holidays'!W11)</f>
        <v>63733</v>
      </c>
      <c r="X11" s="182">
        <f>Monthly!X11-(Saturdays!X11+'Sundays &amp; Holidays'!X11)</f>
        <v>39974</v>
      </c>
      <c r="Y11" s="186">
        <f>Monthly!Y11-(Saturdays!Y11+'Sundays &amp; Holidays'!Y11)</f>
        <v>38363</v>
      </c>
      <c r="Z11" s="184">
        <f>Monthly!Z11-(Saturdays!Z11+'Sundays &amp; Holidays'!Z11)</f>
        <v>79853</v>
      </c>
      <c r="AA11" s="182">
        <f>Monthly!AA11-(Saturdays!AA11+'Sundays &amp; Holidays'!AA11)</f>
        <v>53614</v>
      </c>
      <c r="AB11" s="158">
        <f t="shared" si="0"/>
        <v>575229</v>
      </c>
      <c r="AC11" s="159">
        <f t="shared" si="0"/>
        <v>574352</v>
      </c>
    </row>
    <row r="12" spans="1:29" x14ac:dyDescent="0.2">
      <c r="A12" s="136" t="s">
        <v>21</v>
      </c>
      <c r="B12" s="175">
        <f>Monthly!B12-(Saturdays!B12+'Sundays &amp; Holidays'!B12)</f>
        <v>51605</v>
      </c>
      <c r="C12" s="176">
        <f>Monthly!C12-(Saturdays!C12+'Sundays &amp; Holidays'!C12)</f>
        <v>21174</v>
      </c>
      <c r="D12" s="177">
        <f>Monthly!D12-(Saturdays!D12+'Sundays &amp; Holidays'!D12)</f>
        <v>21290</v>
      </c>
      <c r="E12" s="178">
        <f>Monthly!E12-(Saturdays!E12+'Sundays &amp; Holidays'!E12)</f>
        <v>17422</v>
      </c>
      <c r="F12" s="175">
        <f>Monthly!F12-(Saturdays!F12+'Sundays &amp; Holidays'!F12)</f>
        <v>49641</v>
      </c>
      <c r="G12" s="179">
        <f>Monthly!G12-(Saturdays!G12+'Sundays &amp; Holidays'!G12)</f>
        <v>22348</v>
      </c>
      <c r="H12" s="177">
        <f>Monthly!H12-(Saturdays!H12+'Sundays &amp; Holidays'!H12)</f>
        <v>67190</v>
      </c>
      <c r="I12" s="178">
        <f>Monthly!I12-(Saturdays!I12+'Sundays &amp; Holidays'!I12)</f>
        <v>43589</v>
      </c>
      <c r="J12" s="175">
        <f>Monthly!J12-(Saturdays!J12+'Sundays &amp; Holidays'!J12)</f>
        <v>4351</v>
      </c>
      <c r="K12" s="179">
        <f>Monthly!K12-(Saturdays!K12+'Sundays &amp; Holidays'!K12)</f>
        <v>17684</v>
      </c>
      <c r="L12" s="177">
        <f>Monthly!L12-(Saturdays!L12+'Sundays &amp; Holidays'!L12)</f>
        <v>18851</v>
      </c>
      <c r="M12" s="175">
        <f>Monthly!M12-(Saturdays!M12+'Sundays &amp; Holidays'!M12)</f>
        <v>64066</v>
      </c>
      <c r="N12" s="180">
        <f>Monthly!N12-(Saturdays!N12+'Sundays &amp; Holidays'!N12)</f>
        <v>46400</v>
      </c>
      <c r="O12" s="181">
        <f>Monthly!O12-(Saturdays!O12+'Sundays &amp; Holidays'!O12)</f>
        <v>82531</v>
      </c>
      <c r="P12" s="175">
        <f>Monthly!P12-(Saturdays!P12+'Sundays &amp; Holidays'!P12)</f>
        <v>35060</v>
      </c>
      <c r="Q12" s="179">
        <f>Monthly!Q12-(Saturdays!Q12+'Sundays &amp; Holidays'!Q12)</f>
        <v>39063</v>
      </c>
      <c r="R12" s="177">
        <f>Monthly!R12-(Saturdays!R12+'Sundays &amp; Holidays'!R12)</f>
        <v>43756</v>
      </c>
      <c r="S12" s="178">
        <f>Monthly!S12-(Saturdays!S12+'Sundays &amp; Holidays'!S12)</f>
        <v>32044</v>
      </c>
      <c r="T12" s="175">
        <f>Monthly!T12-(Saturdays!T12+'Sundays &amp; Holidays'!T12)</f>
        <v>5334</v>
      </c>
      <c r="U12" s="179">
        <f>Monthly!U12-(Saturdays!U12+'Sundays &amp; Holidays'!U12)</f>
        <v>23948</v>
      </c>
      <c r="V12" s="177">
        <f>Monthly!V12-(Saturdays!V12+'Sundays &amp; Holidays'!V12)</f>
        <v>17027</v>
      </c>
      <c r="W12" s="178">
        <f>Monthly!W12-(Saturdays!W12+'Sundays &amp; Holidays'!W12)</f>
        <v>52211</v>
      </c>
      <c r="X12" s="175">
        <f>Monthly!X12-(Saturdays!X12+'Sundays &amp; Holidays'!X12)</f>
        <v>30950</v>
      </c>
      <c r="Y12" s="179">
        <f>Monthly!Y12-(Saturdays!Y12+'Sundays &amp; Holidays'!Y12)</f>
        <v>33545</v>
      </c>
      <c r="Z12" s="177">
        <f>Monthly!Z12-(Saturdays!Z12+'Sundays &amp; Holidays'!Z12)</f>
        <v>64033</v>
      </c>
      <c r="AA12" s="175">
        <f>Monthly!AA12-(Saturdays!AA12+'Sundays &amp; Holidays'!AA12)</f>
        <v>48281</v>
      </c>
      <c r="AB12" s="158">
        <f t="shared" si="0"/>
        <v>455488</v>
      </c>
      <c r="AC12" s="159">
        <f t="shared" si="0"/>
        <v>497906</v>
      </c>
    </row>
    <row r="13" spans="1:29" x14ac:dyDescent="0.2">
      <c r="A13" s="145" t="s">
        <v>22</v>
      </c>
      <c r="B13" s="182">
        <f>Monthly!B13-(Saturdays!B13+'Sundays &amp; Holidays'!B13)</f>
        <v>35732</v>
      </c>
      <c r="C13" s="183">
        <f>Monthly!C13-(Saturdays!C13+'Sundays &amp; Holidays'!C13)</f>
        <v>20245</v>
      </c>
      <c r="D13" s="184">
        <f>Monthly!D13-(Saturdays!D13+'Sundays &amp; Holidays'!D13)</f>
        <v>15027</v>
      </c>
      <c r="E13" s="185">
        <f>Monthly!E13-(Saturdays!E13+'Sundays &amp; Holidays'!E13)</f>
        <v>12654</v>
      </c>
      <c r="F13" s="182">
        <f>Monthly!F13-(Saturdays!F13+'Sundays &amp; Holidays'!F13)</f>
        <v>38766</v>
      </c>
      <c r="G13" s="186">
        <f>Monthly!G13-(Saturdays!G13+'Sundays &amp; Holidays'!G13)</f>
        <v>17352</v>
      </c>
      <c r="H13" s="184">
        <f>Monthly!H13-(Saturdays!H13+'Sundays &amp; Holidays'!H13)</f>
        <v>52715</v>
      </c>
      <c r="I13" s="185">
        <f>Monthly!I13-(Saturdays!I13+'Sundays &amp; Holidays'!I13)</f>
        <v>38359</v>
      </c>
      <c r="J13" s="182">
        <f>Monthly!J13-(Saturdays!J13+'Sundays &amp; Holidays'!J13)</f>
        <v>4574</v>
      </c>
      <c r="K13" s="186">
        <f>Monthly!K13-(Saturdays!K13+'Sundays &amp; Holidays'!K13)</f>
        <v>14967</v>
      </c>
      <c r="L13" s="184">
        <f>Monthly!L13-(Saturdays!L13+'Sundays &amp; Holidays'!L13)</f>
        <v>15601</v>
      </c>
      <c r="M13" s="182">
        <f>Monthly!M13-(Saturdays!M13+'Sundays &amp; Holidays'!M13)</f>
        <v>42265</v>
      </c>
      <c r="N13" s="187">
        <f>Monthly!N13-(Saturdays!N13+'Sundays &amp; Holidays'!N13)</f>
        <v>38834</v>
      </c>
      <c r="O13" s="188">
        <f>Monthly!O13-(Saturdays!O13+'Sundays &amp; Holidays'!O13)</f>
        <v>63239</v>
      </c>
      <c r="P13" s="182">
        <f>Monthly!P13-(Saturdays!P13+'Sundays &amp; Holidays'!P13)</f>
        <v>24127</v>
      </c>
      <c r="Q13" s="186">
        <f>Monthly!Q13-(Saturdays!Q13+'Sundays &amp; Holidays'!Q13)</f>
        <v>26196</v>
      </c>
      <c r="R13" s="184">
        <f>Monthly!R13-(Saturdays!R13+'Sundays &amp; Holidays'!R13)</f>
        <v>34502</v>
      </c>
      <c r="S13" s="185">
        <f>Monthly!S13-(Saturdays!S13+'Sundays &amp; Holidays'!S13)</f>
        <v>25918</v>
      </c>
      <c r="T13" s="182">
        <f>Monthly!T13-(Saturdays!T13+'Sundays &amp; Holidays'!T13)</f>
        <v>4654</v>
      </c>
      <c r="U13" s="186">
        <f>Monthly!U13-(Saturdays!U13+'Sundays &amp; Holidays'!U13)</f>
        <v>11593</v>
      </c>
      <c r="V13" s="184">
        <f>Monthly!V13-(Saturdays!V13+'Sundays &amp; Holidays'!V13)</f>
        <v>14920</v>
      </c>
      <c r="W13" s="185">
        <f>Monthly!W13-(Saturdays!W13+'Sundays &amp; Holidays'!W13)</f>
        <v>43846</v>
      </c>
      <c r="X13" s="182">
        <f>Monthly!X13-(Saturdays!X13+'Sundays &amp; Holidays'!X13)</f>
        <v>23055</v>
      </c>
      <c r="Y13" s="186">
        <f>Monthly!Y13-(Saturdays!Y13+'Sundays &amp; Holidays'!Y13)</f>
        <v>19340</v>
      </c>
      <c r="Z13" s="184">
        <f>Monthly!Z13-(Saturdays!Z13+'Sundays &amp; Holidays'!Z13)</f>
        <v>52669</v>
      </c>
      <c r="AA13" s="182">
        <f>Monthly!AA13-(Saturdays!AA13+'Sundays &amp; Holidays'!AA13)</f>
        <v>45147</v>
      </c>
      <c r="AB13" s="158">
        <f t="shared" si="0"/>
        <v>355176</v>
      </c>
      <c r="AC13" s="159">
        <f t="shared" si="0"/>
        <v>381121</v>
      </c>
    </row>
    <row r="14" spans="1:29" x14ac:dyDescent="0.2">
      <c r="A14" s="136" t="s">
        <v>23</v>
      </c>
      <c r="B14" s="175">
        <f>Monthly!B14-(Saturdays!B14+'Sundays &amp; Holidays'!B14)</f>
        <v>26017</v>
      </c>
      <c r="C14" s="176">
        <f>Monthly!C14-(Saturdays!C14+'Sundays &amp; Holidays'!C14)</f>
        <v>20243</v>
      </c>
      <c r="D14" s="177">
        <f>Monthly!D14-(Saturdays!D14+'Sundays &amp; Holidays'!D14)</f>
        <v>11384</v>
      </c>
      <c r="E14" s="178">
        <f>Monthly!E14-(Saturdays!E14+'Sundays &amp; Holidays'!E14)</f>
        <v>10211</v>
      </c>
      <c r="F14" s="175">
        <f>Monthly!F14-(Saturdays!F14+'Sundays &amp; Holidays'!F14)</f>
        <v>29047</v>
      </c>
      <c r="G14" s="179">
        <f>Monthly!G14-(Saturdays!G14+'Sundays &amp; Holidays'!G14)</f>
        <v>14557</v>
      </c>
      <c r="H14" s="177">
        <f>Monthly!H14-(Saturdays!H14+'Sundays &amp; Holidays'!H14)</f>
        <v>42089</v>
      </c>
      <c r="I14" s="178">
        <f>Monthly!I14-(Saturdays!I14+'Sundays &amp; Holidays'!I14)</f>
        <v>33170</v>
      </c>
      <c r="J14" s="175">
        <f>Monthly!J14-(Saturdays!J14+'Sundays &amp; Holidays'!J14)</f>
        <v>4728</v>
      </c>
      <c r="K14" s="179">
        <f>Monthly!K14-(Saturdays!K14+'Sundays &amp; Holidays'!K14)</f>
        <v>10338</v>
      </c>
      <c r="L14" s="177">
        <f>Monthly!L14-(Saturdays!L14+'Sundays &amp; Holidays'!L14)</f>
        <v>13684</v>
      </c>
      <c r="M14" s="175">
        <f>Monthly!M14-(Saturdays!M14+'Sundays &amp; Holidays'!M14)</f>
        <v>27259</v>
      </c>
      <c r="N14" s="180">
        <f>Monthly!N14-(Saturdays!N14+'Sundays &amp; Holidays'!N14)</f>
        <v>31918</v>
      </c>
      <c r="O14" s="181">
        <f>Monthly!O14-(Saturdays!O14+'Sundays &amp; Holidays'!O14)</f>
        <v>43488</v>
      </c>
      <c r="P14" s="175">
        <f>Monthly!P14-(Saturdays!P14+'Sundays &amp; Holidays'!P14)</f>
        <v>20730</v>
      </c>
      <c r="Q14" s="179">
        <f>Monthly!Q14-(Saturdays!Q14+'Sundays &amp; Holidays'!Q14)</f>
        <v>17870</v>
      </c>
      <c r="R14" s="177">
        <f>Monthly!R14-(Saturdays!R14+'Sundays &amp; Holidays'!R14)</f>
        <v>26484</v>
      </c>
      <c r="S14" s="178">
        <f>Monthly!S14-(Saturdays!S14+'Sundays &amp; Holidays'!S14)</f>
        <v>21983</v>
      </c>
      <c r="T14" s="175">
        <f>Monthly!T14-(Saturdays!T14+'Sundays &amp; Holidays'!T14)</f>
        <v>5160</v>
      </c>
      <c r="U14" s="179">
        <f>Monthly!U14-(Saturdays!U14+'Sundays &amp; Holidays'!U14)</f>
        <v>6788</v>
      </c>
      <c r="V14" s="177">
        <f>Monthly!V14-(Saturdays!V14+'Sundays &amp; Holidays'!V14)</f>
        <v>12914</v>
      </c>
      <c r="W14" s="178">
        <f>Monthly!W14-(Saturdays!W14+'Sundays &amp; Holidays'!W14)</f>
        <v>32979</v>
      </c>
      <c r="X14" s="175">
        <f>Monthly!X14-(Saturdays!X14+'Sundays &amp; Holidays'!X14)</f>
        <v>18504</v>
      </c>
      <c r="Y14" s="179">
        <f>Monthly!Y14-(Saturdays!Y14+'Sundays &amp; Holidays'!Y14)</f>
        <v>12689</v>
      </c>
      <c r="Z14" s="177">
        <f>Monthly!Z14-(Saturdays!Z14+'Sundays &amp; Holidays'!Z14)</f>
        <v>41152</v>
      </c>
      <c r="AA14" s="175">
        <f>Monthly!AA14-(Saturdays!AA14+'Sundays &amp; Holidays'!AA14)</f>
        <v>42165</v>
      </c>
      <c r="AB14" s="158">
        <f t="shared" si="0"/>
        <v>283811</v>
      </c>
      <c r="AC14" s="159">
        <f t="shared" si="0"/>
        <v>293740</v>
      </c>
    </row>
    <row r="15" spans="1:29" x14ac:dyDescent="0.2">
      <c r="A15" s="145" t="s">
        <v>24</v>
      </c>
      <c r="B15" s="189">
        <f>Monthly!B15-(Saturdays!B15+'Sundays &amp; Holidays'!B15)</f>
        <v>24663</v>
      </c>
      <c r="C15" s="183">
        <f>Monthly!C15-(Saturdays!C15+'Sundays &amp; Holidays'!C15)</f>
        <v>21128</v>
      </c>
      <c r="D15" s="184">
        <f>Monthly!D15-(Saturdays!D15+'Sundays &amp; Holidays'!D15)</f>
        <v>11381</v>
      </c>
      <c r="E15" s="185">
        <f>Monthly!E15-(Saturdays!E15+'Sundays &amp; Holidays'!E15)</f>
        <v>9846</v>
      </c>
      <c r="F15" s="182">
        <f>Monthly!F15-(Saturdays!F15+'Sundays &amp; Holidays'!F15)</f>
        <v>28058</v>
      </c>
      <c r="G15" s="186">
        <f>Monthly!G15-(Saturdays!G15+'Sundays &amp; Holidays'!G15)</f>
        <v>14145</v>
      </c>
      <c r="H15" s="184">
        <f>Monthly!H15-(Saturdays!H15+'Sundays &amp; Holidays'!H15)</f>
        <v>41375</v>
      </c>
      <c r="I15" s="185">
        <f>Monthly!I15-(Saturdays!I15+'Sundays &amp; Holidays'!I15)</f>
        <v>33858</v>
      </c>
      <c r="J15" s="182">
        <f>Monthly!J15-(Saturdays!J15+'Sundays &amp; Holidays'!J15)</f>
        <v>5142</v>
      </c>
      <c r="K15" s="186">
        <f>Monthly!K15-(Saturdays!K15+'Sundays &amp; Holidays'!K15)</f>
        <v>6919</v>
      </c>
      <c r="L15" s="184">
        <f>Monthly!L15-(Saturdays!L15+'Sundays &amp; Holidays'!L15)</f>
        <v>14706</v>
      </c>
      <c r="M15" s="182">
        <f>Monthly!M15-(Saturdays!M15+'Sundays &amp; Holidays'!M15)</f>
        <v>24615</v>
      </c>
      <c r="N15" s="187">
        <f>Monthly!N15-(Saturdays!N15+'Sundays &amp; Holidays'!N15)</f>
        <v>32233</v>
      </c>
      <c r="O15" s="190">
        <f>Monthly!O15-(Saturdays!O15+'Sundays &amp; Holidays'!O15)</f>
        <v>41824</v>
      </c>
      <c r="P15" s="182">
        <f>Monthly!P15-(Saturdays!P15+'Sundays &amp; Holidays'!P15)</f>
        <v>20172</v>
      </c>
      <c r="Q15" s="186">
        <f>Monthly!Q15-(Saturdays!Q15+'Sundays &amp; Holidays'!Q15)</f>
        <v>16595</v>
      </c>
      <c r="R15" s="184">
        <f>Monthly!R15-(Saturdays!R15+'Sundays &amp; Holidays'!R15)</f>
        <v>24896</v>
      </c>
      <c r="S15" s="185">
        <f>Monthly!S15-(Saturdays!S15+'Sundays &amp; Holidays'!S15)</f>
        <v>21386</v>
      </c>
      <c r="T15" s="182">
        <f>Monthly!T15-(Saturdays!T15+'Sundays &amp; Holidays'!T15)</f>
        <v>4599</v>
      </c>
      <c r="U15" s="186">
        <f>Monthly!U15-(Saturdays!U15+'Sundays &amp; Holidays'!U15)</f>
        <v>6001</v>
      </c>
      <c r="V15" s="184">
        <f>Monthly!V15-(Saturdays!V15+'Sundays &amp; Holidays'!V15)</f>
        <v>13807</v>
      </c>
      <c r="W15" s="191">
        <f>Monthly!W15-(Saturdays!W15+'Sundays &amp; Holidays'!W15)</f>
        <v>31216</v>
      </c>
      <c r="X15" s="182">
        <f>Monthly!X15-(Saturdays!X15+'Sundays &amp; Holidays'!X15)</f>
        <v>17489</v>
      </c>
      <c r="Y15" s="186">
        <f>Monthly!Y15-(Saturdays!Y15+'Sundays &amp; Holidays'!Y15)</f>
        <v>10298</v>
      </c>
      <c r="Z15" s="184">
        <f>Monthly!Z15-(Saturdays!Z15+'Sundays &amp; Holidays'!Z15)</f>
        <v>40855</v>
      </c>
      <c r="AA15" s="182">
        <f>Monthly!AA15-(Saturdays!AA15+'Sundays &amp; Holidays'!AA15)</f>
        <v>40958</v>
      </c>
      <c r="AB15" s="158">
        <f t="shared" si="0"/>
        <v>279376</v>
      </c>
      <c r="AC15" s="159">
        <f t="shared" si="0"/>
        <v>278789</v>
      </c>
    </row>
    <row r="16" spans="1:29" x14ac:dyDescent="0.2">
      <c r="A16" s="136" t="s">
        <v>25</v>
      </c>
      <c r="B16" s="192">
        <f>Monthly!B16-(Saturdays!B16+'Sundays &amp; Holidays'!B16)</f>
        <v>23990</v>
      </c>
      <c r="C16" s="176">
        <f>Monthly!C16-(Saturdays!C16+'Sundays &amp; Holidays'!C16)</f>
        <v>22658</v>
      </c>
      <c r="D16" s="177">
        <f>Monthly!D16-(Saturdays!D16+'Sundays &amp; Holidays'!D16)</f>
        <v>11119</v>
      </c>
      <c r="E16" s="178">
        <f>Monthly!E16-(Saturdays!E16+'Sundays &amp; Holidays'!E16)</f>
        <v>10255</v>
      </c>
      <c r="F16" s="175">
        <f>Monthly!F16-(Saturdays!F16+'Sundays &amp; Holidays'!F16)</f>
        <v>26240</v>
      </c>
      <c r="G16" s="179">
        <f>Monthly!G16-(Saturdays!G16+'Sundays &amp; Holidays'!G16)</f>
        <v>14558</v>
      </c>
      <c r="H16" s="177">
        <f>Monthly!H16-(Saturdays!H16+'Sundays &amp; Holidays'!H16)</f>
        <v>39961</v>
      </c>
      <c r="I16" s="178">
        <f>Monthly!I16-(Saturdays!I16+'Sundays &amp; Holidays'!I16)</f>
        <v>36196</v>
      </c>
      <c r="J16" s="175">
        <f>Monthly!J16-(Saturdays!J16+'Sundays &amp; Holidays'!J16)</f>
        <v>5129</v>
      </c>
      <c r="K16" s="176">
        <f>Monthly!K16-(Saturdays!K16+'Sundays &amp; Holidays'!K16)</f>
        <v>5731</v>
      </c>
      <c r="L16" s="177">
        <f>Monthly!L16-(Saturdays!L16+'Sundays &amp; Holidays'!L16)</f>
        <v>14996</v>
      </c>
      <c r="M16" s="175">
        <f>Monthly!M16-(Saturdays!M16+'Sundays &amp; Holidays'!M16)</f>
        <v>24805</v>
      </c>
      <c r="N16" s="180">
        <f>Monthly!N16-(Saturdays!N16+'Sundays &amp; Holidays'!N16)</f>
        <v>32772</v>
      </c>
      <c r="O16" s="193">
        <f>Monthly!O16-(Saturdays!O16+'Sundays &amp; Holidays'!O16)</f>
        <v>38035</v>
      </c>
      <c r="P16" s="175">
        <f>Monthly!P16-(Saturdays!P16+'Sundays &amp; Holidays'!P16)</f>
        <v>20450</v>
      </c>
      <c r="Q16" s="176">
        <f>Monthly!Q16-(Saturdays!Q16+'Sundays &amp; Holidays'!Q16)</f>
        <v>16610</v>
      </c>
      <c r="R16" s="177">
        <f>Monthly!R16-(Saturdays!R16+'Sundays &amp; Holidays'!R16)</f>
        <v>24412</v>
      </c>
      <c r="S16" s="178">
        <f>Monthly!S16-(Saturdays!S16+'Sundays &amp; Holidays'!S16)</f>
        <v>21609</v>
      </c>
      <c r="T16" s="184">
        <f>Monthly!T16-(Saturdays!T16+'Sundays &amp; Holidays'!T16)</f>
        <v>4288</v>
      </c>
      <c r="U16" s="175">
        <f>Monthly!U16-(Saturdays!U16+'Sundays &amp; Holidays'!U16)</f>
        <v>5722</v>
      </c>
      <c r="V16" s="177">
        <f>Monthly!V16-(Saturdays!V16+'Sundays &amp; Holidays'!V16)</f>
        <v>14821</v>
      </c>
      <c r="W16" s="194">
        <f>Monthly!W16-(Saturdays!W16+'Sundays &amp; Holidays'!W16)</f>
        <v>29773</v>
      </c>
      <c r="X16" s="175">
        <f>Monthly!X16-(Saturdays!X16+'Sundays &amp; Holidays'!X16)</f>
        <v>16807</v>
      </c>
      <c r="Y16" s="179">
        <f>Monthly!Y16-(Saturdays!Y16+'Sundays &amp; Holidays'!Y16)</f>
        <v>9792</v>
      </c>
      <c r="Z16" s="177">
        <f>Monthly!Z16-(Saturdays!Z16+'Sundays &amp; Holidays'!Z16)</f>
        <v>41561</v>
      </c>
      <c r="AA16" s="175">
        <f>Monthly!AA16-(Saturdays!AA16+'Sundays &amp; Holidays'!AA16)</f>
        <v>42199</v>
      </c>
      <c r="AB16" s="158">
        <f t="shared" si="0"/>
        <v>276546</v>
      </c>
      <c r="AC16" s="159">
        <f t="shared" si="0"/>
        <v>277943</v>
      </c>
    </row>
    <row r="17" spans="1:29" x14ac:dyDescent="0.2">
      <c r="A17" s="145" t="s">
        <v>26</v>
      </c>
      <c r="B17" s="189">
        <f>Monthly!B17-(Saturdays!B17+'Sundays &amp; Holidays'!B17)</f>
        <v>21604</v>
      </c>
      <c r="C17" s="183">
        <f>Monthly!C17-(Saturdays!C17+'Sundays &amp; Holidays'!C17)</f>
        <v>21313</v>
      </c>
      <c r="D17" s="184">
        <f>Monthly!D17-(Saturdays!D17+'Sundays &amp; Holidays'!D17)</f>
        <v>9971</v>
      </c>
      <c r="E17" s="185">
        <f>Monthly!E17-(Saturdays!E17+'Sundays &amp; Holidays'!E17)</f>
        <v>9941</v>
      </c>
      <c r="F17" s="182">
        <f>Monthly!F17-(Saturdays!F17+'Sundays &amp; Holidays'!F17)</f>
        <v>21855</v>
      </c>
      <c r="G17" s="186">
        <f>Monthly!G17-(Saturdays!G17+'Sundays &amp; Holidays'!G17)</f>
        <v>14891</v>
      </c>
      <c r="H17" s="184">
        <f>Monthly!H17-(Saturdays!H17+'Sundays &amp; Holidays'!H17)</f>
        <v>36978</v>
      </c>
      <c r="I17" s="185">
        <f>Monthly!I17-(Saturdays!I17+'Sundays &amp; Holidays'!I17)</f>
        <v>34426</v>
      </c>
      <c r="J17" s="182">
        <f>Monthly!J17-(Saturdays!J17+'Sundays &amp; Holidays'!J17)</f>
        <v>4948</v>
      </c>
      <c r="K17" s="183">
        <f>Monthly!K17-(Saturdays!K17+'Sundays &amp; Holidays'!K17)</f>
        <v>5113</v>
      </c>
      <c r="L17" s="184">
        <f>Monthly!L17-(Saturdays!L17+'Sundays &amp; Holidays'!L17)</f>
        <v>14945</v>
      </c>
      <c r="M17" s="182">
        <f>Monthly!M17-(Saturdays!M17+'Sundays &amp; Holidays'!M17)</f>
        <v>20785</v>
      </c>
      <c r="N17" s="187">
        <f>Monthly!N17-(Saturdays!N17+'Sundays &amp; Holidays'!N17)</f>
        <v>30805</v>
      </c>
      <c r="O17" s="190">
        <f>Monthly!O17-(Saturdays!O17+'Sundays &amp; Holidays'!O17)</f>
        <v>33295</v>
      </c>
      <c r="P17" s="182">
        <f>Monthly!P17-(Saturdays!P17+'Sundays &amp; Holidays'!P17)</f>
        <v>18998</v>
      </c>
      <c r="Q17" s="183">
        <f>Monthly!Q17-(Saturdays!Q17+'Sundays &amp; Holidays'!Q17)</f>
        <v>17091</v>
      </c>
      <c r="R17" s="184">
        <f>Monthly!R17-(Saturdays!R17+'Sundays &amp; Holidays'!R17)</f>
        <v>23541</v>
      </c>
      <c r="S17" s="185">
        <f>Monthly!S17-(Saturdays!S17+'Sundays &amp; Holidays'!S17)</f>
        <v>20565</v>
      </c>
      <c r="T17" s="182">
        <f>Monthly!T17-(Saturdays!T17+'Sundays &amp; Holidays'!T17)</f>
        <v>4171</v>
      </c>
      <c r="U17" s="186">
        <f>Monthly!U17-(Saturdays!U17+'Sundays &amp; Holidays'!U17)</f>
        <v>5723</v>
      </c>
      <c r="V17" s="184">
        <f>Monthly!V17-(Saturdays!V17+'Sundays &amp; Holidays'!V17)</f>
        <v>15587</v>
      </c>
      <c r="W17" s="191">
        <f>Monthly!W17-(Saturdays!W17+'Sundays &amp; Holidays'!W17)</f>
        <v>25866</v>
      </c>
      <c r="X17" s="182">
        <f>Monthly!X17-(Saturdays!X17+'Sundays &amp; Holidays'!X17)</f>
        <v>15400</v>
      </c>
      <c r="Y17" s="186">
        <f>Monthly!Y17-(Saturdays!Y17+'Sundays &amp; Holidays'!Y17)</f>
        <v>9415</v>
      </c>
      <c r="Z17" s="184">
        <f>Monthly!Z17-(Saturdays!Z17+'Sundays &amp; Holidays'!Z17)</f>
        <v>39677</v>
      </c>
      <c r="AA17" s="182">
        <f>Monthly!AA17-(Saturdays!AA17+'Sundays &amp; Holidays'!AA17)</f>
        <v>40404</v>
      </c>
      <c r="AB17" s="158">
        <f t="shared" si="0"/>
        <v>258480</v>
      </c>
      <c r="AC17" s="159">
        <f t="shared" si="0"/>
        <v>258828</v>
      </c>
    </row>
    <row r="18" spans="1:29" x14ac:dyDescent="0.2">
      <c r="A18" s="136" t="s">
        <v>27</v>
      </c>
      <c r="B18" s="192">
        <f>Monthly!B18-(Saturdays!B18+'Sundays &amp; Holidays'!B18)</f>
        <v>20210</v>
      </c>
      <c r="C18" s="176">
        <f>Monthly!C18-(Saturdays!C18+'Sundays &amp; Holidays'!C18)</f>
        <v>24146</v>
      </c>
      <c r="D18" s="177">
        <f>Monthly!D18-(Saturdays!D18+'Sundays &amp; Holidays'!D18)</f>
        <v>10108</v>
      </c>
      <c r="E18" s="178">
        <f>Monthly!E18-(Saturdays!E18+'Sundays &amp; Holidays'!E18)</f>
        <v>10628</v>
      </c>
      <c r="F18" s="175">
        <f>Monthly!F18-(Saturdays!F18+'Sundays &amp; Holidays'!F18)</f>
        <v>19241</v>
      </c>
      <c r="G18" s="179">
        <f>Monthly!G18-(Saturdays!G18+'Sundays &amp; Holidays'!G18)</f>
        <v>18881</v>
      </c>
      <c r="H18" s="177">
        <f>Monthly!H18-(Saturdays!H18+'Sundays &amp; Holidays'!H18)</f>
        <v>35929</v>
      </c>
      <c r="I18" s="178">
        <f>Monthly!I18-(Saturdays!I18+'Sundays &amp; Holidays'!I18)</f>
        <v>39375</v>
      </c>
      <c r="J18" s="175">
        <f>Monthly!J18-(Saturdays!J18+'Sundays &amp; Holidays'!J18)</f>
        <v>6007</v>
      </c>
      <c r="K18" s="176">
        <f>Monthly!K18-(Saturdays!K18+'Sundays &amp; Holidays'!K18)</f>
        <v>4865</v>
      </c>
      <c r="L18" s="177">
        <f>Monthly!L18-(Saturdays!L18+'Sundays &amp; Holidays'!L18)</f>
        <v>18976</v>
      </c>
      <c r="M18" s="175">
        <f>Monthly!M18-(Saturdays!M18+'Sundays &amp; Holidays'!M18)</f>
        <v>16870</v>
      </c>
      <c r="N18" s="180">
        <f>Monthly!N18-(Saturdays!N18+'Sundays &amp; Holidays'!N18)</f>
        <v>34528</v>
      </c>
      <c r="O18" s="193">
        <f>Monthly!O18-(Saturdays!O18+'Sundays &amp; Holidays'!O18)</f>
        <v>32275</v>
      </c>
      <c r="P18" s="175">
        <f>Monthly!P18-(Saturdays!P18+'Sundays &amp; Holidays'!P18)</f>
        <v>21192</v>
      </c>
      <c r="Q18" s="176">
        <f>Monthly!Q18-(Saturdays!Q18+'Sundays &amp; Holidays'!Q18)</f>
        <v>16420</v>
      </c>
      <c r="R18" s="177">
        <f>Monthly!R18-(Saturdays!R18+'Sundays &amp; Holidays'!R18)</f>
        <v>22191</v>
      </c>
      <c r="S18" s="178">
        <f>Monthly!S18-(Saturdays!S18+'Sundays &amp; Holidays'!S18)</f>
        <v>22439</v>
      </c>
      <c r="T18" s="175">
        <f>Monthly!T18-(Saturdays!T18+'Sundays &amp; Holidays'!T18)</f>
        <v>5674</v>
      </c>
      <c r="U18" s="179">
        <f>Monthly!U18-(Saturdays!U18+'Sundays &amp; Holidays'!U18)</f>
        <v>4496</v>
      </c>
      <c r="V18" s="177">
        <f>Monthly!V18-(Saturdays!V18+'Sundays &amp; Holidays'!V18)</f>
        <v>20092</v>
      </c>
      <c r="W18" s="194">
        <f>Monthly!W18-(Saturdays!W18+'Sundays &amp; Holidays'!W18)</f>
        <v>24333</v>
      </c>
      <c r="X18" s="175">
        <f>Monthly!X18-(Saturdays!X18+'Sundays &amp; Holidays'!X18)</f>
        <v>15956</v>
      </c>
      <c r="Y18" s="179">
        <f>Monthly!Y18-(Saturdays!Y18+'Sundays &amp; Holidays'!Y18)</f>
        <v>8743</v>
      </c>
      <c r="Z18" s="177">
        <f>Monthly!Z18-(Saturdays!Z18+'Sundays &amp; Holidays'!Z18)</f>
        <v>40828</v>
      </c>
      <c r="AA18" s="175">
        <f>Monthly!AA18-(Saturdays!AA18+'Sundays &amp; Holidays'!AA18)</f>
        <v>42433</v>
      </c>
      <c r="AB18" s="158">
        <f t="shared" si="0"/>
        <v>270932</v>
      </c>
      <c r="AC18" s="159">
        <f t="shared" si="0"/>
        <v>265904</v>
      </c>
    </row>
    <row r="19" spans="1:29" x14ac:dyDescent="0.2">
      <c r="A19" s="145" t="s">
        <v>28</v>
      </c>
      <c r="B19" s="189">
        <f>Monthly!B19-(Saturdays!B19+'Sundays &amp; Holidays'!B19)</f>
        <v>19640</v>
      </c>
      <c r="C19" s="183">
        <f>Monthly!C19-(Saturdays!C19+'Sundays &amp; Holidays'!C19)</f>
        <v>30778</v>
      </c>
      <c r="D19" s="184">
        <f>Monthly!D19-(Saturdays!D19+'Sundays &amp; Holidays'!D19)</f>
        <v>11844</v>
      </c>
      <c r="E19" s="185">
        <f>Monthly!E19-(Saturdays!E19+'Sundays &amp; Holidays'!E19)</f>
        <v>11420</v>
      </c>
      <c r="F19" s="182">
        <f>Monthly!F19-(Saturdays!F19+'Sundays &amp; Holidays'!F19)</f>
        <v>18783</v>
      </c>
      <c r="G19" s="186">
        <f>Monthly!G19-(Saturdays!G19+'Sundays &amp; Holidays'!G19)</f>
        <v>26362</v>
      </c>
      <c r="H19" s="184">
        <f>Monthly!H19-(Saturdays!H19+'Sundays &amp; Holidays'!H19)</f>
        <v>38274</v>
      </c>
      <c r="I19" s="185">
        <f>Monthly!I19-(Saturdays!I19+'Sundays &amp; Holidays'!I19)</f>
        <v>48879</v>
      </c>
      <c r="J19" s="182">
        <f>Monthly!J19-(Saturdays!J19+'Sundays &amp; Holidays'!J19)</f>
        <v>7353</v>
      </c>
      <c r="K19" s="183">
        <f>Monthly!K19-(Saturdays!K19+'Sundays &amp; Holidays'!K19)</f>
        <v>4284</v>
      </c>
      <c r="L19" s="184">
        <f>Monthly!L19-(Saturdays!L19+'Sundays &amp; Holidays'!L19)</f>
        <v>30736</v>
      </c>
      <c r="M19" s="182">
        <f>Monthly!M19-(Saturdays!M19+'Sundays &amp; Holidays'!M19)</f>
        <v>15373</v>
      </c>
      <c r="N19" s="187">
        <f>Monthly!N19-(Saturdays!N19+'Sundays &amp; Holidays'!N19)</f>
        <v>47801</v>
      </c>
      <c r="O19" s="190">
        <f>Monthly!O19-(Saturdays!O19+'Sundays &amp; Holidays'!O19)</f>
        <v>32413</v>
      </c>
      <c r="P19" s="182">
        <f>Monthly!P19-(Saturdays!P19+'Sundays &amp; Holidays'!P19)</f>
        <v>24386</v>
      </c>
      <c r="Q19" s="183">
        <f>Monthly!Q19-(Saturdays!Q19+'Sundays &amp; Holidays'!Q19)</f>
        <v>18107</v>
      </c>
      <c r="R19" s="184">
        <f>Monthly!R19-(Saturdays!R19+'Sundays &amp; Holidays'!R19)</f>
        <v>23991</v>
      </c>
      <c r="S19" s="185">
        <f>Monthly!S19-(Saturdays!S19+'Sundays &amp; Holidays'!S19)</f>
        <v>27493</v>
      </c>
      <c r="T19" s="182">
        <f>Monthly!T19-(Saturdays!T19+'Sundays &amp; Holidays'!T19)</f>
        <v>8289</v>
      </c>
      <c r="U19" s="186">
        <f>Monthly!U19-(Saturdays!U19+'Sundays &amp; Holidays'!U19)</f>
        <v>3948</v>
      </c>
      <c r="V19" s="184">
        <f>Monthly!V19-(Saturdays!V19+'Sundays &amp; Holidays'!V19)</f>
        <v>30320</v>
      </c>
      <c r="W19" s="191">
        <f>Monthly!W19-(Saturdays!W19+'Sundays &amp; Holidays'!W19)</f>
        <v>22678</v>
      </c>
      <c r="X19" s="182">
        <f>Monthly!X19-(Saturdays!X19+'Sundays &amp; Holidays'!X19)</f>
        <v>22668</v>
      </c>
      <c r="Y19" s="186">
        <f>Monthly!Y19-(Saturdays!Y19+'Sundays &amp; Holidays'!Y19)</f>
        <v>8545</v>
      </c>
      <c r="Z19" s="184">
        <f>Monthly!Z19-(Saturdays!Z19+'Sundays &amp; Holidays'!Z19)</f>
        <v>41829</v>
      </c>
      <c r="AA19" s="182">
        <f>Monthly!AA19-(Saturdays!AA19+'Sundays &amp; Holidays'!AA19)</f>
        <v>50354</v>
      </c>
      <c r="AB19" s="158">
        <f t="shared" si="0"/>
        <v>325914</v>
      </c>
      <c r="AC19" s="159">
        <f t="shared" si="0"/>
        <v>300634</v>
      </c>
    </row>
    <row r="20" spans="1:29" x14ac:dyDescent="0.2">
      <c r="A20" s="136" t="s">
        <v>29</v>
      </c>
      <c r="B20" s="192">
        <f>Monthly!B20-(Saturdays!B20+'Sundays &amp; Holidays'!B20)</f>
        <v>23261</v>
      </c>
      <c r="C20" s="176">
        <f>Monthly!C20-(Saturdays!C20+'Sundays &amp; Holidays'!C20)</f>
        <v>46744</v>
      </c>
      <c r="D20" s="177">
        <f>Monthly!D20-(Saturdays!D20+'Sundays &amp; Holidays'!D20)</f>
        <v>18745</v>
      </c>
      <c r="E20" s="178">
        <f>Monthly!E20-(Saturdays!E20+'Sundays &amp; Holidays'!E20)</f>
        <v>15498</v>
      </c>
      <c r="F20" s="175">
        <f>Monthly!F20-(Saturdays!F20+'Sundays &amp; Holidays'!F20)</f>
        <v>24834</v>
      </c>
      <c r="G20" s="179">
        <f>Monthly!G20-(Saturdays!G20+'Sundays &amp; Holidays'!G20)</f>
        <v>39591</v>
      </c>
      <c r="H20" s="177">
        <f>Monthly!H20-(Saturdays!H20+'Sundays &amp; Holidays'!H20)</f>
        <v>42770</v>
      </c>
      <c r="I20" s="178">
        <f>Monthly!I20-(Saturdays!I20+'Sundays &amp; Holidays'!I20)</f>
        <v>67159</v>
      </c>
      <c r="J20" s="175">
        <f>Monthly!J20-(Saturdays!J20+'Sundays &amp; Holidays'!J20)</f>
        <v>11473</v>
      </c>
      <c r="K20" s="176">
        <f>Monthly!K20-(Saturdays!K20+'Sundays &amp; Holidays'!K20)</f>
        <v>4516</v>
      </c>
      <c r="L20" s="177">
        <f>Monthly!L20-(Saturdays!L20+'Sundays &amp; Holidays'!L20)</f>
        <v>43666</v>
      </c>
      <c r="M20" s="175">
        <f>Monthly!M20-(Saturdays!M20+'Sundays &amp; Holidays'!M20)</f>
        <v>14436</v>
      </c>
      <c r="N20" s="180">
        <f>Monthly!N20-(Saturdays!N20+'Sundays &amp; Holidays'!N20)</f>
        <v>62405</v>
      </c>
      <c r="O20" s="193">
        <f>Monthly!O20-(Saturdays!O20+'Sundays &amp; Holidays'!O20)</f>
        <v>41243</v>
      </c>
      <c r="P20" s="175">
        <f>Monthly!P20-(Saturdays!P20+'Sundays &amp; Holidays'!P20)</f>
        <v>32864</v>
      </c>
      <c r="Q20" s="176">
        <f>Monthly!Q20-(Saturdays!Q20+'Sundays &amp; Holidays'!Q20)</f>
        <v>23055</v>
      </c>
      <c r="R20" s="177">
        <f>Monthly!R20-(Saturdays!R20+'Sundays &amp; Holidays'!R20)</f>
        <v>30168</v>
      </c>
      <c r="S20" s="178">
        <f>Monthly!S20-(Saturdays!S20+'Sundays &amp; Holidays'!S20)</f>
        <v>36830</v>
      </c>
      <c r="T20" s="175">
        <f>Monthly!T20-(Saturdays!T20+'Sundays &amp; Holidays'!T20)</f>
        <v>18336</v>
      </c>
      <c r="U20" s="179">
        <f>Monthly!U20-(Saturdays!U20+'Sundays &amp; Holidays'!U20)</f>
        <v>4136</v>
      </c>
      <c r="V20" s="177">
        <f>Monthly!V20-(Saturdays!V20+'Sundays &amp; Holidays'!V20)</f>
        <v>44138</v>
      </c>
      <c r="W20" s="194">
        <f>Monthly!W20-(Saturdays!W20+'Sundays &amp; Holidays'!W20)</f>
        <v>26972</v>
      </c>
      <c r="X20" s="175">
        <f>Monthly!X20-(Saturdays!X20+'Sundays &amp; Holidays'!X20)</f>
        <v>35263</v>
      </c>
      <c r="Y20" s="179">
        <f>Monthly!Y20-(Saturdays!Y20+'Sundays &amp; Holidays'!Y20)</f>
        <v>10489</v>
      </c>
      <c r="Z20" s="177">
        <f>Monthly!Z20-(Saturdays!Z20+'Sundays &amp; Holidays'!Z20)</f>
        <v>47504</v>
      </c>
      <c r="AA20" s="175">
        <f>Monthly!AA20-(Saturdays!AA20+'Sundays &amp; Holidays'!AA20)</f>
        <v>64840</v>
      </c>
      <c r="AB20" s="158">
        <f t="shared" si="0"/>
        <v>435427</v>
      </c>
      <c r="AC20" s="159">
        <f t="shared" si="0"/>
        <v>395509</v>
      </c>
    </row>
    <row r="21" spans="1:29" x14ac:dyDescent="0.2">
      <c r="A21" s="145" t="s">
        <v>30</v>
      </c>
      <c r="B21" s="189">
        <f>Monthly!B21-(Saturdays!B21+'Sundays &amp; Holidays'!B21)</f>
        <v>28788</v>
      </c>
      <c r="C21" s="183">
        <f>Monthly!C21-(Saturdays!C21+'Sundays &amp; Holidays'!C21)</f>
        <v>65732</v>
      </c>
      <c r="D21" s="184">
        <f>Monthly!D21-(Saturdays!D21+'Sundays &amp; Holidays'!D21)</f>
        <v>25006</v>
      </c>
      <c r="E21" s="185">
        <f>Monthly!E21-(Saturdays!E21+'Sundays &amp; Holidays'!E21)</f>
        <v>21654</v>
      </c>
      <c r="F21" s="182">
        <f>Monthly!F21-(Saturdays!F21+'Sundays &amp; Holidays'!F21)</f>
        <v>28666</v>
      </c>
      <c r="G21" s="186">
        <f>Monthly!G21-(Saturdays!G21+'Sundays &amp; Holidays'!G21)</f>
        <v>49372</v>
      </c>
      <c r="H21" s="184">
        <f>Monthly!H21-(Saturdays!H21+'Sundays &amp; Holidays'!H21)</f>
        <v>50460</v>
      </c>
      <c r="I21" s="185">
        <f>Monthly!I21-(Saturdays!I21+'Sundays &amp; Holidays'!I21)</f>
        <v>90202</v>
      </c>
      <c r="J21" s="182">
        <f>Monthly!J21-(Saturdays!J21+'Sundays &amp; Holidays'!J21)</f>
        <v>20509</v>
      </c>
      <c r="K21" s="183">
        <f>Monthly!K21-(Saturdays!K21+'Sundays &amp; Holidays'!K21)</f>
        <v>5763</v>
      </c>
      <c r="L21" s="184">
        <f>Monthly!L21-(Saturdays!L21+'Sundays &amp; Holidays'!L21)</f>
        <v>61211</v>
      </c>
      <c r="M21" s="182">
        <f>Monthly!M21-(Saturdays!M21+'Sundays &amp; Holidays'!M21)</f>
        <v>17600</v>
      </c>
      <c r="N21" s="187">
        <f>Monthly!N21-(Saturdays!N21+'Sundays &amp; Holidays'!N21)</f>
        <v>84143</v>
      </c>
      <c r="O21" s="190">
        <f>Monthly!O21-(Saturdays!O21+'Sundays &amp; Holidays'!O21)</f>
        <v>51115</v>
      </c>
      <c r="P21" s="182">
        <f>Monthly!P21-(Saturdays!P21+'Sundays &amp; Holidays'!P21)</f>
        <v>41675</v>
      </c>
      <c r="Q21" s="183">
        <f>Monthly!Q21-(Saturdays!Q21+'Sundays &amp; Holidays'!Q21)</f>
        <v>33278</v>
      </c>
      <c r="R21" s="184">
        <f>Monthly!R21-(Saturdays!R21+'Sundays &amp; Holidays'!R21)</f>
        <v>34167</v>
      </c>
      <c r="S21" s="185">
        <f>Monthly!S21-(Saturdays!S21+'Sundays &amp; Holidays'!S21)</f>
        <v>48178</v>
      </c>
      <c r="T21" s="182">
        <f>Monthly!T21-(Saturdays!T21+'Sundays &amp; Holidays'!T21)</f>
        <v>23968</v>
      </c>
      <c r="U21" s="186">
        <f>Monthly!U21-(Saturdays!U21+'Sundays &amp; Holidays'!U21)</f>
        <v>5366</v>
      </c>
      <c r="V21" s="184">
        <f>Monthly!V21-(Saturdays!V21+'Sundays &amp; Holidays'!V21)</f>
        <v>57173</v>
      </c>
      <c r="W21" s="191">
        <f>Monthly!W21-(Saturdays!W21+'Sundays &amp; Holidays'!W21)</f>
        <v>30458</v>
      </c>
      <c r="X21" s="182">
        <f>Monthly!X21-(Saturdays!X21+'Sundays &amp; Holidays'!X21)</f>
        <v>45501</v>
      </c>
      <c r="Y21" s="186">
        <f>Monthly!Y21-(Saturdays!Y21+'Sundays &amp; Holidays'!Y21)</f>
        <v>14368</v>
      </c>
      <c r="Z21" s="184">
        <f>Monthly!Z21-(Saturdays!Z21+'Sundays &amp; Holidays'!Z21)</f>
        <v>56298</v>
      </c>
      <c r="AA21" s="182">
        <f>Monthly!AA21-(Saturdays!AA21+'Sundays &amp; Holidays'!AA21)</f>
        <v>83609</v>
      </c>
      <c r="AB21" s="158">
        <f t="shared" si="0"/>
        <v>557565</v>
      </c>
      <c r="AC21" s="159">
        <f t="shared" si="0"/>
        <v>516695</v>
      </c>
    </row>
    <row r="22" spans="1:29" x14ac:dyDescent="0.2">
      <c r="A22" s="136" t="s">
        <v>31</v>
      </c>
      <c r="B22" s="192">
        <f>Monthly!B22-(Saturdays!B22+'Sundays &amp; Holidays'!B22)</f>
        <v>32808</v>
      </c>
      <c r="C22" s="176">
        <f>Monthly!C22-(Saturdays!C22+'Sundays &amp; Holidays'!C22)</f>
        <v>72803</v>
      </c>
      <c r="D22" s="177">
        <f>Monthly!D22-(Saturdays!D22+'Sundays &amp; Holidays'!D22)</f>
        <v>18979</v>
      </c>
      <c r="E22" s="178">
        <f>Monthly!E22-(Saturdays!E22+'Sundays &amp; Holidays'!E22)</f>
        <v>26399</v>
      </c>
      <c r="F22" s="175">
        <f>Monthly!F22-(Saturdays!F22+'Sundays &amp; Holidays'!F22)</f>
        <v>24750</v>
      </c>
      <c r="G22" s="179">
        <f>Monthly!G22-(Saturdays!G22+'Sundays &amp; Holidays'!G22)</f>
        <v>53786</v>
      </c>
      <c r="H22" s="177">
        <f>Monthly!H22-(Saturdays!H22+'Sundays &amp; Holidays'!H22)</f>
        <v>50972</v>
      </c>
      <c r="I22" s="178">
        <f>Monthly!I22-(Saturdays!I22+'Sundays &amp; Holidays'!I22)</f>
        <v>103334</v>
      </c>
      <c r="J22" s="175">
        <f>Monthly!J22-(Saturdays!J22+'Sundays &amp; Holidays'!J22)</f>
        <v>14051</v>
      </c>
      <c r="K22" s="176">
        <f>Monthly!K22-(Saturdays!K22+'Sundays &amp; Holidays'!K22)</f>
        <v>6275</v>
      </c>
      <c r="L22" s="177">
        <f>Monthly!L22-(Saturdays!L22+'Sundays &amp; Holidays'!L22)</f>
        <v>65379</v>
      </c>
      <c r="M22" s="175">
        <f>Monthly!M22-(Saturdays!M22+'Sundays &amp; Holidays'!M22)</f>
        <v>18413</v>
      </c>
      <c r="N22" s="180">
        <f>Monthly!N22-(Saturdays!N22+'Sundays &amp; Holidays'!N22)</f>
        <v>87249</v>
      </c>
      <c r="O22" s="193">
        <f>Monthly!O22-(Saturdays!O22+'Sundays &amp; Holidays'!O22)</f>
        <v>53113</v>
      </c>
      <c r="P22" s="175">
        <f>Monthly!P22-(Saturdays!P22+'Sundays &amp; Holidays'!P22)</f>
        <v>41626</v>
      </c>
      <c r="Q22" s="176">
        <f>Monthly!Q22-(Saturdays!Q22+'Sundays &amp; Holidays'!Q22)</f>
        <v>39955</v>
      </c>
      <c r="R22" s="177">
        <f>Monthly!R22-(Saturdays!R22+'Sundays &amp; Holidays'!R22)</f>
        <v>36725</v>
      </c>
      <c r="S22" s="178">
        <f>Monthly!S22-(Saturdays!S22+'Sundays &amp; Holidays'!S22)</f>
        <v>52652</v>
      </c>
      <c r="T22" s="175">
        <f>Monthly!T22-(Saturdays!T22+'Sundays &amp; Holidays'!T22)</f>
        <v>25267</v>
      </c>
      <c r="U22" s="179">
        <f>Monthly!U22-(Saturdays!U22+'Sundays &amp; Holidays'!U22)</f>
        <v>5312</v>
      </c>
      <c r="V22" s="177">
        <f>Monthly!V22-(Saturdays!V22+'Sundays &amp; Holidays'!V22)</f>
        <v>71612</v>
      </c>
      <c r="W22" s="194">
        <f>Monthly!W22-(Saturdays!W22+'Sundays &amp; Holidays'!W22)</f>
        <v>32855</v>
      </c>
      <c r="X22" s="175">
        <f>Monthly!X22-(Saturdays!X22+'Sundays &amp; Holidays'!X22)</f>
        <v>45907</v>
      </c>
      <c r="Y22" s="179">
        <f>Monthly!Y22-(Saturdays!Y22+'Sundays &amp; Holidays'!Y22)</f>
        <v>16879</v>
      </c>
      <c r="Z22" s="177">
        <f>Monthly!Z22-(Saturdays!Z22+'Sundays &amp; Holidays'!Z22)</f>
        <v>56110</v>
      </c>
      <c r="AA22" s="175">
        <f>Monthly!AA22-(Saturdays!AA22+'Sundays &amp; Holidays'!AA22)</f>
        <v>93648</v>
      </c>
      <c r="AB22" s="158">
        <f t="shared" si="0"/>
        <v>571435</v>
      </c>
      <c r="AC22" s="159">
        <f t="shared" si="0"/>
        <v>575424</v>
      </c>
    </row>
    <row r="23" spans="1:29" x14ac:dyDescent="0.2">
      <c r="A23" s="145" t="s">
        <v>32</v>
      </c>
      <c r="B23" s="189">
        <f>Monthly!B23-(Saturdays!B23+'Sundays &amp; Holidays'!B23)</f>
        <v>35065</v>
      </c>
      <c r="C23" s="183">
        <f>Monthly!C23-(Saturdays!C23+'Sundays &amp; Holidays'!C23)</f>
        <v>57345</v>
      </c>
      <c r="D23" s="184">
        <f>Monthly!D23-(Saturdays!D23+'Sundays &amp; Holidays'!D23)</f>
        <v>12876</v>
      </c>
      <c r="E23" s="185">
        <f>Monthly!E23-(Saturdays!E23+'Sundays &amp; Holidays'!E23)</f>
        <v>23685</v>
      </c>
      <c r="F23" s="182">
        <f>Monthly!F23-(Saturdays!F23+'Sundays &amp; Holidays'!F23)</f>
        <v>24147</v>
      </c>
      <c r="G23" s="186">
        <f>Monthly!G23-(Saturdays!G23+'Sundays &amp; Holidays'!G23)</f>
        <v>49027</v>
      </c>
      <c r="H23" s="184">
        <f>Monthly!H23-(Saturdays!H23+'Sundays &amp; Holidays'!H23)</f>
        <v>48182</v>
      </c>
      <c r="I23" s="185">
        <f>Monthly!I23-(Saturdays!I23+'Sundays &amp; Holidays'!I23)</f>
        <v>83955</v>
      </c>
      <c r="J23" s="182">
        <f>Monthly!J23-(Saturdays!J23+'Sundays &amp; Holidays'!J23)</f>
        <v>9395</v>
      </c>
      <c r="K23" s="183">
        <f>Monthly!K23-(Saturdays!K23+'Sundays &amp; Holidays'!K23)</f>
        <v>4443</v>
      </c>
      <c r="L23" s="184">
        <f>Monthly!L23-(Saturdays!L23+'Sundays &amp; Holidays'!L23)</f>
        <v>44258</v>
      </c>
      <c r="M23" s="182">
        <f>Monthly!M23-(Saturdays!M23+'Sundays &amp; Holidays'!M23)</f>
        <v>21003</v>
      </c>
      <c r="N23" s="187">
        <f>Monthly!N23-(Saturdays!N23+'Sundays &amp; Holidays'!N23)</f>
        <v>66397</v>
      </c>
      <c r="O23" s="190">
        <f>Monthly!O23-(Saturdays!O23+'Sundays &amp; Holidays'!O23)</f>
        <v>53517</v>
      </c>
      <c r="P23" s="182">
        <f>Monthly!P23-(Saturdays!P23+'Sundays &amp; Holidays'!P23)</f>
        <v>28878</v>
      </c>
      <c r="Q23" s="183">
        <f>Monthly!Q23-(Saturdays!Q23+'Sundays &amp; Holidays'!Q23)</f>
        <v>37658</v>
      </c>
      <c r="R23" s="184">
        <f>Monthly!R23-(Saturdays!R23+'Sundays &amp; Holidays'!R23)</f>
        <v>31929</v>
      </c>
      <c r="S23" s="185">
        <f>Monthly!S23-(Saturdays!S23+'Sundays &amp; Holidays'!S23)</f>
        <v>43719</v>
      </c>
      <c r="T23" s="182">
        <f>Monthly!T23-(Saturdays!T23+'Sundays &amp; Holidays'!T23)</f>
        <v>13139</v>
      </c>
      <c r="U23" s="186">
        <f>Monthly!U23-(Saturdays!U23+'Sundays &amp; Holidays'!U23)</f>
        <v>6414</v>
      </c>
      <c r="V23" s="184">
        <f>Monthly!V23-(Saturdays!V23+'Sundays &amp; Holidays'!V23)</f>
        <v>57245</v>
      </c>
      <c r="W23" s="191">
        <f>Monthly!W23-(Saturdays!W23+'Sundays &amp; Holidays'!W23)</f>
        <v>35856</v>
      </c>
      <c r="X23" s="182">
        <f>Monthly!X23-(Saturdays!X23+'Sundays &amp; Holidays'!X23)</f>
        <v>32222</v>
      </c>
      <c r="Y23" s="186">
        <f>Monthly!Y23-(Saturdays!Y23+'Sundays &amp; Holidays'!Y23)</f>
        <v>15766</v>
      </c>
      <c r="Z23" s="184">
        <f>Monthly!Z23-(Saturdays!Z23+'Sundays &amp; Holidays'!Z23)</f>
        <v>51991</v>
      </c>
      <c r="AA23" s="182">
        <f>Monthly!AA23-(Saturdays!AA23+'Sundays &amp; Holidays'!AA23)</f>
        <v>74849</v>
      </c>
      <c r="AB23" s="158">
        <f t="shared" si="0"/>
        <v>455724</v>
      </c>
      <c r="AC23" s="159">
        <f t="shared" si="0"/>
        <v>507237</v>
      </c>
    </row>
    <row r="24" spans="1:29" x14ac:dyDescent="0.2">
      <c r="A24" s="136" t="s">
        <v>33</v>
      </c>
      <c r="B24" s="192">
        <f>Monthly!B24-(Saturdays!B24+'Sundays &amp; Holidays'!B24)</f>
        <v>28437</v>
      </c>
      <c r="C24" s="176">
        <f>Monthly!C24-(Saturdays!C24+'Sundays &amp; Holidays'!C24)</f>
        <v>34366</v>
      </c>
      <c r="D24" s="177">
        <f>Monthly!D24-(Saturdays!D24+'Sundays &amp; Holidays'!D24)</f>
        <v>9432</v>
      </c>
      <c r="E24" s="178">
        <f>Monthly!E24-(Saturdays!E24+'Sundays &amp; Holidays'!E24)</f>
        <v>15739</v>
      </c>
      <c r="F24" s="175">
        <f>Monthly!F24-(Saturdays!F24+'Sundays &amp; Holidays'!F24)</f>
        <v>20798</v>
      </c>
      <c r="G24" s="179">
        <f>Monthly!G24-(Saturdays!G24+'Sundays &amp; Holidays'!G24)</f>
        <v>34960</v>
      </c>
      <c r="H24" s="177">
        <f>Monthly!H24-(Saturdays!H24+'Sundays &amp; Holidays'!H24)</f>
        <v>39436</v>
      </c>
      <c r="I24" s="178">
        <f>Monthly!I24-(Saturdays!I24+'Sundays &amp; Holidays'!I24)</f>
        <v>59277</v>
      </c>
      <c r="J24" s="175">
        <f>Monthly!J24-(Saturdays!J24+'Sundays &amp; Holidays'!J24)</f>
        <v>7569</v>
      </c>
      <c r="K24" s="176">
        <f>Monthly!K24-(Saturdays!K24+'Sundays &amp; Holidays'!K24)</f>
        <v>2473</v>
      </c>
      <c r="L24" s="177">
        <f>Monthly!L24-(Saturdays!L24+'Sundays &amp; Holidays'!L24)</f>
        <v>28224</v>
      </c>
      <c r="M24" s="175">
        <f>Monthly!M24-(Saturdays!M24+'Sundays &amp; Holidays'!M24)</f>
        <v>19849</v>
      </c>
      <c r="N24" s="180">
        <f>Monthly!N24-(Saturdays!N24+'Sundays &amp; Holidays'!N24)</f>
        <v>47878</v>
      </c>
      <c r="O24" s="193">
        <f>Monthly!O24-(Saturdays!O24+'Sundays &amp; Holidays'!O24)</f>
        <v>46580</v>
      </c>
      <c r="P24" s="175">
        <f>Monthly!P24-(Saturdays!P24+'Sundays &amp; Holidays'!P24)</f>
        <v>19443</v>
      </c>
      <c r="Q24" s="176">
        <f>Monthly!Q24-(Saturdays!Q24+'Sundays &amp; Holidays'!Q24)</f>
        <v>31816</v>
      </c>
      <c r="R24" s="177">
        <f>Monthly!R24-(Saturdays!R24+'Sundays &amp; Holidays'!R24)</f>
        <v>24370</v>
      </c>
      <c r="S24" s="178">
        <f>Monthly!S24-(Saturdays!S24+'Sundays &amp; Holidays'!S24)</f>
        <v>31373</v>
      </c>
      <c r="T24" s="175">
        <f>Monthly!T24-(Saturdays!T24+'Sundays &amp; Holidays'!T24)</f>
        <v>7713</v>
      </c>
      <c r="U24" s="179">
        <f>Monthly!U24-(Saturdays!U24+'Sundays &amp; Holidays'!U24)</f>
        <v>6332</v>
      </c>
      <c r="V24" s="177">
        <f>Monthly!V24-(Saturdays!V24+'Sundays &amp; Holidays'!V24)</f>
        <v>43488</v>
      </c>
      <c r="W24" s="194">
        <f>Monthly!W24-(Saturdays!W24+'Sundays &amp; Holidays'!W24)</f>
        <v>30476</v>
      </c>
      <c r="X24" s="175">
        <f>Monthly!X24-(Saturdays!X24+'Sundays &amp; Holidays'!X24)</f>
        <v>19777</v>
      </c>
      <c r="Y24" s="179">
        <f>Monthly!Y24-(Saturdays!Y24+'Sundays &amp; Holidays'!Y24)</f>
        <v>13632</v>
      </c>
      <c r="Z24" s="177">
        <f>Monthly!Z24-(Saturdays!Z24+'Sundays &amp; Holidays'!Z24)</f>
        <v>39802</v>
      </c>
      <c r="AA24" s="175">
        <f>Monthly!AA24-(Saturdays!AA24+'Sundays &amp; Holidays'!AA24)</f>
        <v>49810</v>
      </c>
      <c r="AB24" s="158">
        <f t="shared" si="0"/>
        <v>336367</v>
      </c>
      <c r="AC24" s="159">
        <f t="shared" si="0"/>
        <v>376683</v>
      </c>
    </row>
    <row r="25" spans="1:29" x14ac:dyDescent="0.2">
      <c r="A25" s="145" t="s">
        <v>34</v>
      </c>
      <c r="B25" s="189">
        <f>Monthly!B25-(Saturdays!B25+'Sundays &amp; Holidays'!B25)</f>
        <v>9805</v>
      </c>
      <c r="C25" s="183">
        <f>Monthly!C25-(Saturdays!C25+'Sundays &amp; Holidays'!C25)</f>
        <v>21419</v>
      </c>
      <c r="D25" s="184">
        <f>Monthly!D25-(Saturdays!D25+'Sundays &amp; Holidays'!D25)</f>
        <v>4153</v>
      </c>
      <c r="E25" s="185">
        <f>Monthly!E25-(Saturdays!E25+'Sundays &amp; Holidays'!E25)</f>
        <v>11044</v>
      </c>
      <c r="F25" s="182">
        <f>Monthly!F25-(Saturdays!F25+'Sundays &amp; Holidays'!F25)</f>
        <v>9618</v>
      </c>
      <c r="G25" s="186">
        <f>Monthly!G25-(Saturdays!G25+'Sundays &amp; Holidays'!G25)</f>
        <v>24764</v>
      </c>
      <c r="H25" s="184">
        <f>Monthly!H25-(Saturdays!H25+'Sundays &amp; Holidays'!H25)</f>
        <v>19693</v>
      </c>
      <c r="I25" s="185">
        <f>Monthly!I25-(Saturdays!I25+'Sundays &amp; Holidays'!I25)</f>
        <v>39861</v>
      </c>
      <c r="J25" s="182">
        <f>Monthly!J25-(Saturdays!J25+'Sundays &amp; Holidays'!J25)</f>
        <v>3747</v>
      </c>
      <c r="K25" s="183">
        <f>Monthly!K25-(Saturdays!K25+'Sundays &amp; Holidays'!K25)</f>
        <v>1647</v>
      </c>
      <c r="L25" s="184">
        <f>Monthly!L25-(Saturdays!L25+'Sundays &amp; Holidays'!L25)</f>
        <v>18973</v>
      </c>
      <c r="M25" s="182">
        <f>Monthly!M25-(Saturdays!M25+'Sundays &amp; Holidays'!M25)</f>
        <v>12423</v>
      </c>
      <c r="N25" s="187">
        <f>Monthly!N25-(Saturdays!N25+'Sundays &amp; Holidays'!N25)</f>
        <v>38469</v>
      </c>
      <c r="O25" s="190">
        <f>Monthly!O25-(Saturdays!O25+'Sundays &amp; Holidays'!O25)</f>
        <v>34500</v>
      </c>
      <c r="P25" s="182">
        <f>Monthly!P25-(Saturdays!P25+'Sundays &amp; Holidays'!P25)</f>
        <v>12046</v>
      </c>
      <c r="Q25" s="183">
        <f>Monthly!Q25-(Saturdays!Q25+'Sundays &amp; Holidays'!Q25)</f>
        <v>23909</v>
      </c>
      <c r="R25" s="184">
        <f>Monthly!R25-(Saturdays!R25+'Sundays &amp; Holidays'!R25)</f>
        <v>17022</v>
      </c>
      <c r="S25" s="185">
        <f>Monthly!S25-(Saturdays!S25+'Sundays &amp; Holidays'!S25)</f>
        <v>23839</v>
      </c>
      <c r="T25" s="182">
        <f>Monthly!T25-(Saturdays!T25+'Sundays &amp; Holidays'!T25)</f>
        <v>4187</v>
      </c>
      <c r="U25" s="186">
        <f>Monthly!U25-(Saturdays!U25+'Sundays &amp; Holidays'!U25)</f>
        <v>5272</v>
      </c>
      <c r="V25" s="184">
        <f>Monthly!V25-(Saturdays!V25+'Sundays &amp; Holidays'!V25)</f>
        <v>31625</v>
      </c>
      <c r="W25" s="191">
        <f>Monthly!W25-(Saturdays!W25+'Sundays &amp; Holidays'!W25)</f>
        <v>19586</v>
      </c>
      <c r="X25" s="182">
        <f>Monthly!X25-(Saturdays!X25+'Sundays &amp; Holidays'!X25)</f>
        <v>11507</v>
      </c>
      <c r="Y25" s="186">
        <f>Monthly!Y25-(Saturdays!Y25+'Sundays &amp; Holidays'!Y25)</f>
        <v>9931</v>
      </c>
      <c r="Z25" s="184">
        <f>Monthly!Z25-(Saturdays!Z25+'Sundays &amp; Holidays'!Z25)</f>
        <v>26084</v>
      </c>
      <c r="AA25" s="182">
        <f>Monthly!AA25-(Saturdays!AA25+'Sundays &amp; Holidays'!AA25)</f>
        <v>34673</v>
      </c>
      <c r="AB25" s="158">
        <f t="shared" si="0"/>
        <v>206929</v>
      </c>
      <c r="AC25" s="159">
        <f t="shared" si="0"/>
        <v>262868</v>
      </c>
    </row>
    <row r="26" spans="1:29" x14ac:dyDescent="0.2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8806</v>
      </c>
      <c r="D26" s="177">
        <f>Monthly!D26-(Saturdays!D26+'Sundays &amp; Holidays'!D26)</f>
        <v>57</v>
      </c>
      <c r="E26" s="178">
        <f>Monthly!E26-(Saturdays!E26+'Sundays &amp; Holidays'!E26)</f>
        <v>6207</v>
      </c>
      <c r="F26" s="175">
        <f>Monthly!F26-(Saturdays!F26+'Sundays &amp; Holidays'!F26)</f>
        <v>308</v>
      </c>
      <c r="G26" s="179">
        <f>Monthly!G26-(Saturdays!G26+'Sundays &amp; Holidays'!G26)</f>
        <v>13777</v>
      </c>
      <c r="H26" s="177">
        <f>Monthly!H26-(Saturdays!H26+'Sundays &amp; Holidays'!H26)</f>
        <v>1796</v>
      </c>
      <c r="I26" s="178">
        <f>Monthly!I26-(Saturdays!I26+'Sundays &amp; Holidays'!I26)</f>
        <v>16483</v>
      </c>
      <c r="J26" s="175">
        <f>Monthly!J26-(Saturdays!J26+'Sundays &amp; Holidays'!J26)</f>
        <v>797</v>
      </c>
      <c r="K26" s="176">
        <f>Monthly!K26-(Saturdays!K26+'Sundays &amp; Holidays'!K26)</f>
        <v>867</v>
      </c>
      <c r="L26" s="177">
        <f>Monthly!L26-(Saturdays!L26+'Sundays &amp; Holidays'!L26)</f>
        <v>11303</v>
      </c>
      <c r="M26" s="175">
        <f>Monthly!M26-(Saturdays!M26+'Sundays &amp; Holidays'!M26)</f>
        <v>2056</v>
      </c>
      <c r="N26" s="180">
        <f>Monthly!N26-(Saturdays!N26+'Sundays &amp; Holidays'!N26)</f>
        <v>9254</v>
      </c>
      <c r="O26" s="193">
        <f>Monthly!O26-(Saturdays!O26+'Sundays &amp; Holidays'!O26)</f>
        <v>5198</v>
      </c>
      <c r="P26" s="175">
        <f>Monthly!P26-(Saturdays!P26+'Sundays &amp; Holidays'!P26)</f>
        <v>2452</v>
      </c>
      <c r="Q26" s="176">
        <f>Monthly!Q26-(Saturdays!Q26+'Sundays &amp; Holidays'!Q26)</f>
        <v>3912</v>
      </c>
      <c r="R26" s="177">
        <f>Monthly!R26-(Saturdays!R26+'Sundays &amp; Holidays'!R26)</f>
        <v>3394</v>
      </c>
      <c r="S26" s="178">
        <f>Monthly!S26-(Saturdays!S26+'Sundays &amp; Holidays'!S26)</f>
        <v>1793</v>
      </c>
      <c r="T26" s="175">
        <f>Monthly!T26-(Saturdays!T26+'Sundays &amp; Holidays'!T26)</f>
        <v>478</v>
      </c>
      <c r="U26" s="179">
        <f>Monthly!U26-(Saturdays!U26+'Sundays &amp; Holidays'!U26)</f>
        <v>259</v>
      </c>
      <c r="V26" s="177">
        <f>Monthly!V26-(Saturdays!V26+'Sundays &amp; Holidays'!V26)</f>
        <v>4154</v>
      </c>
      <c r="W26" s="194">
        <f>Monthly!W26-(Saturdays!W26+'Sundays &amp; Holidays'!W26)</f>
        <v>838</v>
      </c>
      <c r="X26" s="175">
        <f>Monthly!X26-(Saturdays!X26+'Sundays &amp; Holidays'!X26)</f>
        <v>1337</v>
      </c>
      <c r="Y26" s="179">
        <f>Monthly!Y26-(Saturdays!Y26+'Sundays &amp; Holidays'!Y26)</f>
        <v>351</v>
      </c>
      <c r="Z26" s="177">
        <f>Monthly!Z26-(Saturdays!Z26+'Sundays &amp; Holidays'!Z26)</f>
        <v>932</v>
      </c>
      <c r="AA26" s="175">
        <f>Monthly!AA26-(Saturdays!AA26+'Sundays &amp; Holidays'!AA26)</f>
        <v>1689</v>
      </c>
      <c r="AB26" s="158">
        <f t="shared" si="0"/>
        <v>36262</v>
      </c>
      <c r="AC26" s="159">
        <f t="shared" si="0"/>
        <v>62236</v>
      </c>
    </row>
    <row r="27" spans="1:29" x14ac:dyDescent="0.2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0</v>
      </c>
      <c r="D27" s="184">
        <f>Monthly!D27-(Saturdays!D27+'Sundays &amp; Holidays'!D27)</f>
        <v>0</v>
      </c>
      <c r="E27" s="185">
        <f>Monthly!E27-(Saturdays!E27+'Sundays &amp; Holidays'!E27)</f>
        <v>0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0</v>
      </c>
      <c r="I27" s="185">
        <f>Monthly!I27-(Saturdays!I27+'Sundays &amp; Holidays'!I27)</f>
        <v>2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0</v>
      </c>
      <c r="M27" s="182">
        <f>Monthly!M27-(Saturdays!M27+'Sundays &amp; Holidays'!M27)</f>
        <v>0</v>
      </c>
      <c r="N27" s="187">
        <f>Monthly!N27-(Saturdays!N27+'Sundays &amp; Holidays'!N27)</f>
        <v>0</v>
      </c>
      <c r="O27" s="190">
        <f>Monthly!O27-(Saturdays!O27+'Sundays &amp; Holidays'!O27)</f>
        <v>43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0</v>
      </c>
      <c r="S27" s="185">
        <f>Monthly!S27-(Saturdays!S27+'Sundays &amp; Holidays'!S27)</f>
        <v>0</v>
      </c>
      <c r="T27" s="182">
        <f>Monthly!T27-(Saturdays!T27+'Sundays &amp; Holidays'!T27)</f>
        <v>0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1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0</v>
      </c>
      <c r="AC27" s="159">
        <f t="shared" si="0"/>
        <v>46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200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0</v>
      </c>
      <c r="AC28" s="159">
        <f t="shared" si="0"/>
        <v>200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0</v>
      </c>
      <c r="AC30" s="159">
        <f>+C30+E30+G30+I30+K30+M30+O30+Q30+S30+U30+W30+Y30+AA30</f>
        <v>0</v>
      </c>
    </row>
    <row r="31" spans="1:29" ht="14.25" thickTop="1" thickBot="1" x14ac:dyDescent="0.25">
      <c r="A31" s="241" t="s">
        <v>13</v>
      </c>
      <c r="B31" s="20">
        <f t="shared" ref="B31:AA31" si="1">SUM(B7:B30)</f>
        <v>546360</v>
      </c>
      <c r="C31" s="21">
        <f t="shared" si="1"/>
        <v>541289</v>
      </c>
      <c r="D31" s="242">
        <f t="shared" si="1"/>
        <v>270352</v>
      </c>
      <c r="E31" s="243">
        <f t="shared" si="1"/>
        <v>255411</v>
      </c>
      <c r="F31" s="20">
        <f t="shared" si="1"/>
        <v>550752</v>
      </c>
      <c r="G31" s="21">
        <f t="shared" si="1"/>
        <v>473011</v>
      </c>
      <c r="H31" s="242">
        <f t="shared" si="1"/>
        <v>810526</v>
      </c>
      <c r="I31" s="243">
        <f t="shared" si="1"/>
        <v>874901</v>
      </c>
      <c r="J31" s="20">
        <f t="shared" si="1"/>
        <v>121605</v>
      </c>
      <c r="K31" s="21">
        <f t="shared" si="1"/>
        <v>138503</v>
      </c>
      <c r="L31" s="242">
        <f t="shared" si="1"/>
        <v>474987</v>
      </c>
      <c r="M31" s="243">
        <f t="shared" si="1"/>
        <v>479890</v>
      </c>
      <c r="N31" s="20">
        <f t="shared" si="1"/>
        <v>852813</v>
      </c>
      <c r="O31" s="21">
        <f t="shared" si="1"/>
        <v>862394</v>
      </c>
      <c r="P31" s="242">
        <f t="shared" si="1"/>
        <v>465239</v>
      </c>
      <c r="Q31" s="243">
        <f t="shared" si="1"/>
        <v>466516</v>
      </c>
      <c r="R31" s="20">
        <f t="shared" si="1"/>
        <v>519091</v>
      </c>
      <c r="S31" s="21">
        <f t="shared" si="1"/>
        <v>529119</v>
      </c>
      <c r="T31" s="242">
        <f t="shared" si="1"/>
        <v>151796</v>
      </c>
      <c r="U31" s="243">
        <f t="shared" si="1"/>
        <v>164263</v>
      </c>
      <c r="V31" s="20">
        <f t="shared" si="1"/>
        <v>509187</v>
      </c>
      <c r="W31" s="21">
        <f t="shared" si="1"/>
        <v>584750</v>
      </c>
      <c r="X31" s="242">
        <f t="shared" si="1"/>
        <v>448346</v>
      </c>
      <c r="Y31" s="243">
        <f t="shared" si="1"/>
        <v>275426</v>
      </c>
      <c r="Z31" s="20">
        <f t="shared" si="1"/>
        <v>826933</v>
      </c>
      <c r="AA31" s="21">
        <f t="shared" si="1"/>
        <v>882119</v>
      </c>
      <c r="AB31" s="242">
        <f>SUM(AB7:AB30)</f>
        <v>6547987</v>
      </c>
      <c r="AC31" s="21">
        <f>SUM(AC7:AC30)</f>
        <v>6527592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3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2">
      <c r="A40" s="136" t="s">
        <v>17</v>
      </c>
      <c r="B40" s="175">
        <f t="shared" ref="B40:AA40" si="3">+B8/$B$65</f>
        <v>385.45</v>
      </c>
      <c r="C40" s="176">
        <f t="shared" si="3"/>
        <v>0</v>
      </c>
      <c r="D40" s="177">
        <f t="shared" si="3"/>
        <v>277.05</v>
      </c>
      <c r="E40" s="178">
        <f t="shared" si="3"/>
        <v>4.3</v>
      </c>
      <c r="F40" s="175">
        <f t="shared" si="3"/>
        <v>726</v>
      </c>
      <c r="G40" s="179">
        <f t="shared" si="3"/>
        <v>7.4</v>
      </c>
      <c r="H40" s="177">
        <f t="shared" si="3"/>
        <v>535.9</v>
      </c>
      <c r="I40" s="178">
        <f t="shared" si="3"/>
        <v>56.55</v>
      </c>
      <c r="J40" s="175">
        <f t="shared" si="3"/>
        <v>9.35</v>
      </c>
      <c r="K40" s="179">
        <f t="shared" si="3"/>
        <v>29.9</v>
      </c>
      <c r="L40" s="177">
        <f t="shared" si="3"/>
        <v>73.849999999999994</v>
      </c>
      <c r="M40" s="175">
        <f t="shared" si="3"/>
        <v>105.75</v>
      </c>
      <c r="N40" s="180">
        <f t="shared" si="3"/>
        <v>273.5</v>
      </c>
      <c r="O40" s="181">
        <f t="shared" si="3"/>
        <v>197.75</v>
      </c>
      <c r="P40" s="175">
        <f t="shared" si="3"/>
        <v>81.05</v>
      </c>
      <c r="Q40" s="179">
        <f t="shared" si="3"/>
        <v>77.25</v>
      </c>
      <c r="R40" s="177">
        <f t="shared" si="3"/>
        <v>34.799999999999997</v>
      </c>
      <c r="S40" s="178">
        <f t="shared" si="3"/>
        <v>102.35</v>
      </c>
      <c r="T40" s="175">
        <f t="shared" si="3"/>
        <v>1.85</v>
      </c>
      <c r="U40" s="179">
        <f t="shared" si="3"/>
        <v>23.1</v>
      </c>
      <c r="V40" s="177">
        <f t="shared" si="3"/>
        <v>11.95</v>
      </c>
      <c r="W40" s="178">
        <f t="shared" si="3"/>
        <v>5.95</v>
      </c>
      <c r="X40" s="175">
        <f t="shared" si="3"/>
        <v>3.8</v>
      </c>
      <c r="Y40" s="179">
        <f t="shared" si="3"/>
        <v>0</v>
      </c>
      <c r="Z40" s="177">
        <f t="shared" si="3"/>
        <v>0</v>
      </c>
      <c r="AA40" s="175">
        <f t="shared" si="3"/>
        <v>0</v>
      </c>
      <c r="AB40" s="158">
        <f>+B40+D40+F40+H40+J40+L40+N40+P40+R40+T40+V40+X40+Z40</f>
        <v>2414.5500000000002</v>
      </c>
      <c r="AC40" s="159">
        <f>+C40+E40+G40+I40+K40+M40+O40+Q40+S40+U40+W40+Y40+AA40</f>
        <v>610.30000000000007</v>
      </c>
    </row>
    <row r="41" spans="1:29" x14ac:dyDescent="0.2">
      <c r="A41" s="145" t="s">
        <v>18</v>
      </c>
      <c r="B41" s="182">
        <f t="shared" ref="B41:AA41" si="4">+B9/$B$65</f>
        <v>1669.95</v>
      </c>
      <c r="C41" s="183">
        <f t="shared" si="4"/>
        <v>272.2</v>
      </c>
      <c r="D41" s="184">
        <f t="shared" si="4"/>
        <v>938.65</v>
      </c>
      <c r="E41" s="185">
        <f t="shared" si="4"/>
        <v>224.85</v>
      </c>
      <c r="F41" s="182">
        <f t="shared" si="4"/>
        <v>2460.75</v>
      </c>
      <c r="G41" s="186">
        <f t="shared" si="4"/>
        <v>450.35</v>
      </c>
      <c r="H41" s="184">
        <f t="shared" si="4"/>
        <v>2206.75</v>
      </c>
      <c r="I41" s="185">
        <f t="shared" si="4"/>
        <v>878.5</v>
      </c>
      <c r="J41" s="182">
        <f t="shared" si="4"/>
        <v>93.35</v>
      </c>
      <c r="K41" s="186">
        <f t="shared" si="4"/>
        <v>301.05</v>
      </c>
      <c r="L41" s="184">
        <f t="shared" si="4"/>
        <v>606.95000000000005</v>
      </c>
      <c r="M41" s="182">
        <f t="shared" si="4"/>
        <v>1040.3499999999999</v>
      </c>
      <c r="N41" s="187">
        <f t="shared" si="4"/>
        <v>1788.75</v>
      </c>
      <c r="O41" s="188">
        <f t="shared" si="4"/>
        <v>2176.0500000000002</v>
      </c>
      <c r="P41" s="182">
        <f t="shared" si="4"/>
        <v>851.9</v>
      </c>
      <c r="Q41" s="186">
        <f t="shared" si="4"/>
        <v>1054.05</v>
      </c>
      <c r="R41" s="184">
        <f t="shared" si="4"/>
        <v>1039.6500000000001</v>
      </c>
      <c r="S41" s="185">
        <f t="shared" si="4"/>
        <v>1086.8</v>
      </c>
      <c r="T41" s="182">
        <f t="shared" si="4"/>
        <v>150.15</v>
      </c>
      <c r="U41" s="186">
        <f t="shared" si="4"/>
        <v>480.6</v>
      </c>
      <c r="V41" s="184">
        <f t="shared" si="4"/>
        <v>692.9</v>
      </c>
      <c r="W41" s="185">
        <f t="shared" si="4"/>
        <v>1385.9</v>
      </c>
      <c r="X41" s="182">
        <f t="shared" si="4"/>
        <v>934.05</v>
      </c>
      <c r="Y41" s="186">
        <f t="shared" si="4"/>
        <v>750.7</v>
      </c>
      <c r="Z41" s="184">
        <f t="shared" si="4"/>
        <v>1994.95</v>
      </c>
      <c r="AA41" s="182">
        <f t="shared" si="4"/>
        <v>1322.15</v>
      </c>
      <c r="AB41" s="158">
        <f t="shared" ref="AB41:AB62" si="5">+B41+D41+F41+H41+J41+L41+N41+P41+R41+T41+V41+X41+Z41</f>
        <v>15428.75</v>
      </c>
      <c r="AC41" s="159">
        <f t="shared" ref="AC41:AC62" si="6">+C41+E41+G41+I41+K41+M41+O41+Q41+S41+U41+W41+Y41+AA41</f>
        <v>11423.550000000001</v>
      </c>
    </row>
    <row r="42" spans="1:29" x14ac:dyDescent="0.2">
      <c r="A42" s="136" t="s">
        <v>19</v>
      </c>
      <c r="B42" s="175">
        <f t="shared" ref="B42:AA42" si="7">+B10/$B$65</f>
        <v>2910.05</v>
      </c>
      <c r="C42" s="176">
        <f t="shared" si="7"/>
        <v>1129.0999999999999</v>
      </c>
      <c r="D42" s="177">
        <f t="shared" si="7"/>
        <v>1358.45</v>
      </c>
      <c r="E42" s="178">
        <f t="shared" si="7"/>
        <v>808.3</v>
      </c>
      <c r="F42" s="175">
        <f t="shared" si="7"/>
        <v>2929.25</v>
      </c>
      <c r="G42" s="179">
        <f t="shared" si="7"/>
        <v>1328.85</v>
      </c>
      <c r="H42" s="177">
        <f t="shared" si="7"/>
        <v>3380.8</v>
      </c>
      <c r="I42" s="178">
        <f t="shared" si="7"/>
        <v>1981.1</v>
      </c>
      <c r="J42" s="175">
        <f t="shared" si="7"/>
        <v>205.9</v>
      </c>
      <c r="K42" s="179">
        <f t="shared" si="7"/>
        <v>728.15</v>
      </c>
      <c r="L42" s="177">
        <f t="shared" si="7"/>
        <v>1133.75</v>
      </c>
      <c r="M42" s="175">
        <f t="shared" si="7"/>
        <v>2252.6</v>
      </c>
      <c r="N42" s="180">
        <f t="shared" si="7"/>
        <v>2975.75</v>
      </c>
      <c r="O42" s="181">
        <f t="shared" si="7"/>
        <v>3653.55</v>
      </c>
      <c r="P42" s="175">
        <f t="shared" si="7"/>
        <v>1808.75</v>
      </c>
      <c r="Q42" s="179">
        <f t="shared" si="7"/>
        <v>1885.25</v>
      </c>
      <c r="R42" s="177">
        <f t="shared" si="7"/>
        <v>2145.4499999999998</v>
      </c>
      <c r="S42" s="178">
        <f t="shared" si="7"/>
        <v>1753.3</v>
      </c>
      <c r="T42" s="175">
        <f t="shared" si="7"/>
        <v>310.05</v>
      </c>
      <c r="U42" s="179">
        <f t="shared" si="7"/>
        <v>1094.55</v>
      </c>
      <c r="V42" s="177">
        <f t="shared" si="7"/>
        <v>1208.4000000000001</v>
      </c>
      <c r="W42" s="178">
        <f t="shared" si="7"/>
        <v>2661.8</v>
      </c>
      <c r="X42" s="175">
        <f t="shared" si="7"/>
        <v>1863.6</v>
      </c>
      <c r="Y42" s="179">
        <f t="shared" si="7"/>
        <v>1413.3</v>
      </c>
      <c r="Z42" s="177">
        <f t="shared" si="7"/>
        <v>3292.8</v>
      </c>
      <c r="AA42" s="175">
        <f t="shared" si="7"/>
        <v>2350.15</v>
      </c>
      <c r="AB42" s="158">
        <f t="shared" si="5"/>
        <v>25522.999999999996</v>
      </c>
      <c r="AC42" s="159">
        <f t="shared" si="6"/>
        <v>23040</v>
      </c>
    </row>
    <row r="43" spans="1:29" x14ac:dyDescent="0.2">
      <c r="A43" s="145" t="s">
        <v>20</v>
      </c>
      <c r="B43" s="182">
        <f t="shared" ref="B43:AA43" si="8">+B11/$B$65</f>
        <v>3271.3</v>
      </c>
      <c r="C43" s="183">
        <f t="shared" si="8"/>
        <v>1218.1500000000001</v>
      </c>
      <c r="D43" s="184">
        <f t="shared" si="8"/>
        <v>1374.85</v>
      </c>
      <c r="E43" s="185">
        <f t="shared" si="8"/>
        <v>1102.95</v>
      </c>
      <c r="F43" s="182">
        <f t="shared" si="8"/>
        <v>3184</v>
      </c>
      <c r="G43" s="186">
        <f t="shared" si="8"/>
        <v>1445.4</v>
      </c>
      <c r="H43" s="184">
        <f t="shared" si="8"/>
        <v>4011.85</v>
      </c>
      <c r="I43" s="185">
        <f t="shared" si="8"/>
        <v>2422.65</v>
      </c>
      <c r="J43" s="182">
        <f t="shared" si="8"/>
        <v>283</v>
      </c>
      <c r="K43" s="186">
        <f t="shared" si="8"/>
        <v>1071.8</v>
      </c>
      <c r="L43" s="184">
        <f t="shared" si="8"/>
        <v>1159.3499999999999</v>
      </c>
      <c r="M43" s="182">
        <f t="shared" si="8"/>
        <v>3504.9</v>
      </c>
      <c r="N43" s="187">
        <f t="shared" si="8"/>
        <v>3048.35</v>
      </c>
      <c r="O43" s="188">
        <f t="shared" si="8"/>
        <v>4461.8999999999996</v>
      </c>
      <c r="P43" s="182">
        <f t="shared" si="8"/>
        <v>2315.3000000000002</v>
      </c>
      <c r="Q43" s="186">
        <f t="shared" si="8"/>
        <v>2232.5</v>
      </c>
      <c r="R43" s="184">
        <f t="shared" si="8"/>
        <v>2657.25</v>
      </c>
      <c r="S43" s="185">
        <f t="shared" si="8"/>
        <v>1922.45</v>
      </c>
      <c r="T43" s="182">
        <f t="shared" si="8"/>
        <v>364.9</v>
      </c>
      <c r="U43" s="186">
        <f t="shared" si="8"/>
        <v>1549.4</v>
      </c>
      <c r="V43" s="184">
        <f t="shared" si="8"/>
        <v>1099.95</v>
      </c>
      <c r="W43" s="185">
        <f t="shared" si="8"/>
        <v>3186.65</v>
      </c>
      <c r="X43" s="182">
        <f t="shared" si="8"/>
        <v>1998.7</v>
      </c>
      <c r="Y43" s="186">
        <f t="shared" si="8"/>
        <v>1918.15</v>
      </c>
      <c r="Z43" s="184">
        <f t="shared" si="8"/>
        <v>3992.65</v>
      </c>
      <c r="AA43" s="182">
        <f t="shared" si="8"/>
        <v>2680.7</v>
      </c>
      <c r="AB43" s="158">
        <f t="shared" si="5"/>
        <v>28761.450000000004</v>
      </c>
      <c r="AC43" s="159">
        <f t="shared" si="6"/>
        <v>28717.600000000006</v>
      </c>
    </row>
    <row r="44" spans="1:29" x14ac:dyDescent="0.2">
      <c r="A44" s="136" t="s">
        <v>21</v>
      </c>
      <c r="B44" s="175">
        <f t="shared" ref="B44:AA44" si="9">+B12/$B$65</f>
        <v>2580.25</v>
      </c>
      <c r="C44" s="176">
        <f t="shared" si="9"/>
        <v>1058.7</v>
      </c>
      <c r="D44" s="177">
        <f t="shared" si="9"/>
        <v>1064.5</v>
      </c>
      <c r="E44" s="178">
        <f t="shared" si="9"/>
        <v>871.1</v>
      </c>
      <c r="F44" s="175">
        <f t="shared" si="9"/>
        <v>2482.0500000000002</v>
      </c>
      <c r="G44" s="179">
        <f t="shared" si="9"/>
        <v>1117.4000000000001</v>
      </c>
      <c r="H44" s="177">
        <f t="shared" si="9"/>
        <v>3359.5</v>
      </c>
      <c r="I44" s="178">
        <f t="shared" si="9"/>
        <v>2179.4499999999998</v>
      </c>
      <c r="J44" s="175">
        <f t="shared" si="9"/>
        <v>217.55</v>
      </c>
      <c r="K44" s="179">
        <f t="shared" si="9"/>
        <v>884.2</v>
      </c>
      <c r="L44" s="177">
        <f t="shared" si="9"/>
        <v>942.55</v>
      </c>
      <c r="M44" s="175">
        <f t="shared" si="9"/>
        <v>3203.3</v>
      </c>
      <c r="N44" s="180">
        <f t="shared" si="9"/>
        <v>2320</v>
      </c>
      <c r="O44" s="181">
        <f t="shared" si="9"/>
        <v>4126.55</v>
      </c>
      <c r="P44" s="175">
        <f t="shared" si="9"/>
        <v>1753</v>
      </c>
      <c r="Q44" s="179">
        <f t="shared" si="9"/>
        <v>1953.15</v>
      </c>
      <c r="R44" s="177">
        <f t="shared" si="9"/>
        <v>2187.8000000000002</v>
      </c>
      <c r="S44" s="178">
        <f t="shared" si="9"/>
        <v>1602.2</v>
      </c>
      <c r="T44" s="175">
        <f t="shared" si="9"/>
        <v>266.7</v>
      </c>
      <c r="U44" s="179">
        <f t="shared" si="9"/>
        <v>1197.4000000000001</v>
      </c>
      <c r="V44" s="177">
        <f t="shared" si="9"/>
        <v>851.35</v>
      </c>
      <c r="W44" s="178">
        <f t="shared" si="9"/>
        <v>2610.5500000000002</v>
      </c>
      <c r="X44" s="175">
        <f t="shared" si="9"/>
        <v>1547.5</v>
      </c>
      <c r="Y44" s="179">
        <f t="shared" si="9"/>
        <v>1677.25</v>
      </c>
      <c r="Z44" s="177">
        <f t="shared" si="9"/>
        <v>3201.65</v>
      </c>
      <c r="AA44" s="175">
        <f t="shared" si="9"/>
        <v>2414.0500000000002</v>
      </c>
      <c r="AB44" s="158">
        <f t="shared" si="5"/>
        <v>22774.399999999998</v>
      </c>
      <c r="AC44" s="159">
        <f t="shared" si="6"/>
        <v>24895.3</v>
      </c>
    </row>
    <row r="45" spans="1:29" x14ac:dyDescent="0.2">
      <c r="A45" s="145" t="s">
        <v>22</v>
      </c>
      <c r="B45" s="182">
        <f t="shared" ref="B45:AA45" si="10">+B13/$B$65</f>
        <v>1786.6</v>
      </c>
      <c r="C45" s="183">
        <f t="shared" si="10"/>
        <v>1012.25</v>
      </c>
      <c r="D45" s="184">
        <f t="shared" si="10"/>
        <v>751.35</v>
      </c>
      <c r="E45" s="185">
        <f t="shared" si="10"/>
        <v>632.70000000000005</v>
      </c>
      <c r="F45" s="182">
        <f t="shared" si="10"/>
        <v>1938.3</v>
      </c>
      <c r="G45" s="186">
        <f t="shared" si="10"/>
        <v>867.6</v>
      </c>
      <c r="H45" s="184">
        <f t="shared" si="10"/>
        <v>2635.75</v>
      </c>
      <c r="I45" s="185">
        <f t="shared" si="10"/>
        <v>1917.95</v>
      </c>
      <c r="J45" s="182">
        <f t="shared" si="10"/>
        <v>228.7</v>
      </c>
      <c r="K45" s="186">
        <f t="shared" si="10"/>
        <v>748.35</v>
      </c>
      <c r="L45" s="184">
        <f t="shared" si="10"/>
        <v>780.05</v>
      </c>
      <c r="M45" s="182">
        <f t="shared" si="10"/>
        <v>2113.25</v>
      </c>
      <c r="N45" s="187">
        <f t="shared" si="10"/>
        <v>1941.7</v>
      </c>
      <c r="O45" s="188">
        <f t="shared" si="10"/>
        <v>3161.95</v>
      </c>
      <c r="P45" s="182">
        <f t="shared" si="10"/>
        <v>1206.3499999999999</v>
      </c>
      <c r="Q45" s="186">
        <f t="shared" si="10"/>
        <v>1309.8</v>
      </c>
      <c r="R45" s="184">
        <f t="shared" si="10"/>
        <v>1725.1</v>
      </c>
      <c r="S45" s="185">
        <f t="shared" si="10"/>
        <v>1295.9000000000001</v>
      </c>
      <c r="T45" s="182">
        <f t="shared" si="10"/>
        <v>232.7</v>
      </c>
      <c r="U45" s="186">
        <f t="shared" si="10"/>
        <v>579.65</v>
      </c>
      <c r="V45" s="184">
        <f t="shared" si="10"/>
        <v>746</v>
      </c>
      <c r="W45" s="185">
        <f t="shared" si="10"/>
        <v>2192.3000000000002</v>
      </c>
      <c r="X45" s="182">
        <f t="shared" si="10"/>
        <v>1152.75</v>
      </c>
      <c r="Y45" s="186">
        <f t="shared" si="10"/>
        <v>967</v>
      </c>
      <c r="Z45" s="184">
        <f t="shared" si="10"/>
        <v>2633.45</v>
      </c>
      <c r="AA45" s="182">
        <f t="shared" si="10"/>
        <v>2257.35</v>
      </c>
      <c r="AB45" s="158">
        <f t="shared" si="5"/>
        <v>17758.800000000003</v>
      </c>
      <c r="AC45" s="159">
        <f t="shared" si="6"/>
        <v>19056.049999999996</v>
      </c>
    </row>
    <row r="46" spans="1:29" x14ac:dyDescent="0.2">
      <c r="A46" s="136" t="s">
        <v>23</v>
      </c>
      <c r="B46" s="175">
        <f t="shared" ref="B46:AA46" si="11">+B14/$B$65</f>
        <v>1300.8499999999999</v>
      </c>
      <c r="C46" s="176">
        <f t="shared" si="11"/>
        <v>1012.15</v>
      </c>
      <c r="D46" s="177">
        <f t="shared" si="11"/>
        <v>569.20000000000005</v>
      </c>
      <c r="E46" s="178">
        <f t="shared" si="11"/>
        <v>510.55</v>
      </c>
      <c r="F46" s="175">
        <f t="shared" si="11"/>
        <v>1452.35</v>
      </c>
      <c r="G46" s="179">
        <f t="shared" si="11"/>
        <v>727.85</v>
      </c>
      <c r="H46" s="177">
        <f t="shared" si="11"/>
        <v>2104.4499999999998</v>
      </c>
      <c r="I46" s="178">
        <f t="shared" si="11"/>
        <v>1658.5</v>
      </c>
      <c r="J46" s="175">
        <f t="shared" si="11"/>
        <v>236.4</v>
      </c>
      <c r="K46" s="179">
        <f t="shared" si="11"/>
        <v>516.9</v>
      </c>
      <c r="L46" s="177">
        <f t="shared" si="11"/>
        <v>684.2</v>
      </c>
      <c r="M46" s="175">
        <f t="shared" si="11"/>
        <v>1362.95</v>
      </c>
      <c r="N46" s="180">
        <f t="shared" si="11"/>
        <v>1595.9</v>
      </c>
      <c r="O46" s="181">
        <f t="shared" si="11"/>
        <v>2174.4</v>
      </c>
      <c r="P46" s="175">
        <f t="shared" si="11"/>
        <v>1036.5</v>
      </c>
      <c r="Q46" s="179">
        <f t="shared" si="11"/>
        <v>893.5</v>
      </c>
      <c r="R46" s="177">
        <f t="shared" si="11"/>
        <v>1324.2</v>
      </c>
      <c r="S46" s="178">
        <f t="shared" si="11"/>
        <v>1099.1500000000001</v>
      </c>
      <c r="T46" s="175">
        <f t="shared" si="11"/>
        <v>258</v>
      </c>
      <c r="U46" s="179">
        <f t="shared" si="11"/>
        <v>339.4</v>
      </c>
      <c r="V46" s="177">
        <f t="shared" si="11"/>
        <v>645.70000000000005</v>
      </c>
      <c r="W46" s="178">
        <f t="shared" si="11"/>
        <v>1648.95</v>
      </c>
      <c r="X46" s="175">
        <f t="shared" si="11"/>
        <v>925.2</v>
      </c>
      <c r="Y46" s="179">
        <f t="shared" si="11"/>
        <v>634.45000000000005</v>
      </c>
      <c r="Z46" s="177">
        <f t="shared" si="11"/>
        <v>2057.6</v>
      </c>
      <c r="AA46" s="175">
        <f t="shared" si="11"/>
        <v>2108.25</v>
      </c>
      <c r="AB46" s="158">
        <f t="shared" si="5"/>
        <v>14190.550000000001</v>
      </c>
      <c r="AC46" s="159">
        <f t="shared" si="6"/>
        <v>14687</v>
      </c>
    </row>
    <row r="47" spans="1:29" x14ac:dyDescent="0.2">
      <c r="A47" s="145" t="s">
        <v>24</v>
      </c>
      <c r="B47" s="189">
        <f t="shared" ref="B47:AA47" si="12">+B15/$B$65</f>
        <v>1233.1500000000001</v>
      </c>
      <c r="C47" s="183">
        <f t="shared" si="12"/>
        <v>1056.4000000000001</v>
      </c>
      <c r="D47" s="184">
        <f t="shared" si="12"/>
        <v>569.04999999999995</v>
      </c>
      <c r="E47" s="185">
        <f t="shared" si="12"/>
        <v>492.3</v>
      </c>
      <c r="F47" s="182">
        <f t="shared" si="12"/>
        <v>1402.9</v>
      </c>
      <c r="G47" s="186">
        <f t="shared" si="12"/>
        <v>707.25</v>
      </c>
      <c r="H47" s="184">
        <f t="shared" si="12"/>
        <v>2068.75</v>
      </c>
      <c r="I47" s="185">
        <f t="shared" si="12"/>
        <v>1692.9</v>
      </c>
      <c r="J47" s="182">
        <f t="shared" si="12"/>
        <v>257.10000000000002</v>
      </c>
      <c r="K47" s="186">
        <f t="shared" si="12"/>
        <v>345.95</v>
      </c>
      <c r="L47" s="184">
        <f t="shared" si="12"/>
        <v>735.3</v>
      </c>
      <c r="M47" s="182">
        <f t="shared" si="12"/>
        <v>1230.75</v>
      </c>
      <c r="N47" s="187">
        <f t="shared" si="12"/>
        <v>1611.65</v>
      </c>
      <c r="O47" s="190">
        <f t="shared" si="12"/>
        <v>2091.1999999999998</v>
      </c>
      <c r="P47" s="182">
        <f t="shared" si="12"/>
        <v>1008.6</v>
      </c>
      <c r="Q47" s="186">
        <f t="shared" si="12"/>
        <v>829.75</v>
      </c>
      <c r="R47" s="184">
        <f t="shared" si="12"/>
        <v>1244.8</v>
      </c>
      <c r="S47" s="185">
        <f t="shared" si="12"/>
        <v>1069.3</v>
      </c>
      <c r="T47" s="182">
        <f t="shared" si="12"/>
        <v>229.95</v>
      </c>
      <c r="U47" s="186">
        <f t="shared" si="12"/>
        <v>300.05</v>
      </c>
      <c r="V47" s="184">
        <f t="shared" si="12"/>
        <v>690.35</v>
      </c>
      <c r="W47" s="191">
        <f t="shared" si="12"/>
        <v>1560.8</v>
      </c>
      <c r="X47" s="182">
        <f t="shared" si="12"/>
        <v>874.45</v>
      </c>
      <c r="Y47" s="186">
        <f t="shared" si="12"/>
        <v>514.9</v>
      </c>
      <c r="Z47" s="184">
        <f t="shared" si="12"/>
        <v>2042.75</v>
      </c>
      <c r="AA47" s="182">
        <f t="shared" si="12"/>
        <v>2047.9</v>
      </c>
      <c r="AB47" s="158">
        <f t="shared" si="5"/>
        <v>13968.800000000003</v>
      </c>
      <c r="AC47" s="159">
        <f t="shared" si="6"/>
        <v>13939.449999999997</v>
      </c>
    </row>
    <row r="48" spans="1:29" x14ac:dyDescent="0.2">
      <c r="A48" s="136" t="s">
        <v>25</v>
      </c>
      <c r="B48" s="192">
        <f t="shared" ref="B48:AA48" si="13">+B16/$B$65</f>
        <v>1199.5</v>
      </c>
      <c r="C48" s="176">
        <f t="shared" si="13"/>
        <v>1132.9000000000001</v>
      </c>
      <c r="D48" s="177">
        <f t="shared" si="13"/>
        <v>555.95000000000005</v>
      </c>
      <c r="E48" s="178">
        <f t="shared" si="13"/>
        <v>512.75</v>
      </c>
      <c r="F48" s="175">
        <f t="shared" si="13"/>
        <v>1312</v>
      </c>
      <c r="G48" s="179">
        <f t="shared" si="13"/>
        <v>727.9</v>
      </c>
      <c r="H48" s="177">
        <f t="shared" si="13"/>
        <v>1998.05</v>
      </c>
      <c r="I48" s="178">
        <f t="shared" si="13"/>
        <v>1809.8</v>
      </c>
      <c r="J48" s="175">
        <f t="shared" si="13"/>
        <v>256.45</v>
      </c>
      <c r="K48" s="176">
        <f t="shared" si="13"/>
        <v>286.55</v>
      </c>
      <c r="L48" s="177">
        <f t="shared" si="13"/>
        <v>749.8</v>
      </c>
      <c r="M48" s="175">
        <f t="shared" si="13"/>
        <v>1240.25</v>
      </c>
      <c r="N48" s="180">
        <f t="shared" si="13"/>
        <v>1638.6</v>
      </c>
      <c r="O48" s="193">
        <f t="shared" si="13"/>
        <v>1901.75</v>
      </c>
      <c r="P48" s="175">
        <f t="shared" si="13"/>
        <v>1022.5</v>
      </c>
      <c r="Q48" s="176">
        <f t="shared" si="13"/>
        <v>830.5</v>
      </c>
      <c r="R48" s="177">
        <f t="shared" si="13"/>
        <v>1220.5999999999999</v>
      </c>
      <c r="S48" s="178">
        <f t="shared" si="13"/>
        <v>1080.45</v>
      </c>
      <c r="T48" s="184">
        <f t="shared" si="13"/>
        <v>214.4</v>
      </c>
      <c r="U48" s="175">
        <f t="shared" si="13"/>
        <v>286.10000000000002</v>
      </c>
      <c r="V48" s="177">
        <f t="shared" si="13"/>
        <v>741.05</v>
      </c>
      <c r="W48" s="194">
        <f t="shared" si="13"/>
        <v>1488.65</v>
      </c>
      <c r="X48" s="175">
        <f t="shared" si="13"/>
        <v>840.35</v>
      </c>
      <c r="Y48" s="179">
        <f t="shared" si="13"/>
        <v>489.6</v>
      </c>
      <c r="Z48" s="177">
        <f t="shared" si="13"/>
        <v>2078.0500000000002</v>
      </c>
      <c r="AA48" s="175">
        <f t="shared" si="13"/>
        <v>2109.9499999999998</v>
      </c>
      <c r="AB48" s="158">
        <f t="shared" si="5"/>
        <v>13827.3</v>
      </c>
      <c r="AC48" s="159">
        <f t="shared" si="6"/>
        <v>13897.150000000001</v>
      </c>
    </row>
    <row r="49" spans="1:29" x14ac:dyDescent="0.2">
      <c r="A49" s="145" t="s">
        <v>26</v>
      </c>
      <c r="B49" s="189">
        <f t="shared" ref="B49:AA49" si="14">+B17/$B$65</f>
        <v>1080.2</v>
      </c>
      <c r="C49" s="183">
        <f t="shared" si="14"/>
        <v>1065.6500000000001</v>
      </c>
      <c r="D49" s="184">
        <f t="shared" si="14"/>
        <v>498.55</v>
      </c>
      <c r="E49" s="185">
        <f t="shared" si="14"/>
        <v>497.05</v>
      </c>
      <c r="F49" s="182">
        <f t="shared" si="14"/>
        <v>1092.75</v>
      </c>
      <c r="G49" s="186">
        <f t="shared" si="14"/>
        <v>744.55</v>
      </c>
      <c r="H49" s="184">
        <f t="shared" si="14"/>
        <v>1848.9</v>
      </c>
      <c r="I49" s="185">
        <f t="shared" si="14"/>
        <v>1721.3</v>
      </c>
      <c r="J49" s="182">
        <f t="shared" si="14"/>
        <v>247.4</v>
      </c>
      <c r="K49" s="183">
        <f t="shared" si="14"/>
        <v>255.65</v>
      </c>
      <c r="L49" s="184">
        <f t="shared" si="14"/>
        <v>747.25</v>
      </c>
      <c r="M49" s="182">
        <f t="shared" si="14"/>
        <v>1039.25</v>
      </c>
      <c r="N49" s="187">
        <f t="shared" si="14"/>
        <v>1540.25</v>
      </c>
      <c r="O49" s="190">
        <f t="shared" si="14"/>
        <v>1664.75</v>
      </c>
      <c r="P49" s="182">
        <f t="shared" si="14"/>
        <v>949.9</v>
      </c>
      <c r="Q49" s="183">
        <f t="shared" si="14"/>
        <v>854.55</v>
      </c>
      <c r="R49" s="184">
        <f t="shared" si="14"/>
        <v>1177.05</v>
      </c>
      <c r="S49" s="185">
        <f t="shared" si="14"/>
        <v>1028.25</v>
      </c>
      <c r="T49" s="182">
        <f t="shared" si="14"/>
        <v>208.55</v>
      </c>
      <c r="U49" s="186">
        <f t="shared" si="14"/>
        <v>286.14999999999998</v>
      </c>
      <c r="V49" s="184">
        <f t="shared" si="14"/>
        <v>779.35</v>
      </c>
      <c r="W49" s="191">
        <f t="shared" si="14"/>
        <v>1293.3</v>
      </c>
      <c r="X49" s="182">
        <f t="shared" si="14"/>
        <v>770</v>
      </c>
      <c r="Y49" s="186">
        <f t="shared" si="14"/>
        <v>470.75</v>
      </c>
      <c r="Z49" s="184">
        <f t="shared" si="14"/>
        <v>1983.85</v>
      </c>
      <c r="AA49" s="182">
        <f t="shared" si="14"/>
        <v>2020.2</v>
      </c>
      <c r="AB49" s="158">
        <f t="shared" si="5"/>
        <v>12923.999999999998</v>
      </c>
      <c r="AC49" s="159">
        <f t="shared" si="6"/>
        <v>12941.4</v>
      </c>
    </row>
    <row r="50" spans="1:29" x14ac:dyDescent="0.2">
      <c r="A50" s="136" t="s">
        <v>27</v>
      </c>
      <c r="B50" s="192">
        <f t="shared" ref="B50:AA50" si="15">+B18/$B$65</f>
        <v>1010.5</v>
      </c>
      <c r="C50" s="176">
        <f t="shared" si="15"/>
        <v>1207.3</v>
      </c>
      <c r="D50" s="177">
        <f t="shared" si="15"/>
        <v>505.4</v>
      </c>
      <c r="E50" s="178">
        <f t="shared" si="15"/>
        <v>531.4</v>
      </c>
      <c r="F50" s="175">
        <f t="shared" si="15"/>
        <v>962.05</v>
      </c>
      <c r="G50" s="179">
        <f t="shared" si="15"/>
        <v>944.05</v>
      </c>
      <c r="H50" s="177">
        <f t="shared" si="15"/>
        <v>1796.45</v>
      </c>
      <c r="I50" s="178">
        <f t="shared" si="15"/>
        <v>1968.75</v>
      </c>
      <c r="J50" s="175">
        <f t="shared" si="15"/>
        <v>300.35000000000002</v>
      </c>
      <c r="K50" s="176">
        <f t="shared" si="15"/>
        <v>243.25</v>
      </c>
      <c r="L50" s="177">
        <f t="shared" si="15"/>
        <v>948.8</v>
      </c>
      <c r="M50" s="175">
        <f t="shared" si="15"/>
        <v>843.5</v>
      </c>
      <c r="N50" s="180">
        <f t="shared" si="15"/>
        <v>1726.4</v>
      </c>
      <c r="O50" s="193">
        <f t="shared" si="15"/>
        <v>1613.75</v>
      </c>
      <c r="P50" s="175">
        <f t="shared" si="15"/>
        <v>1059.5999999999999</v>
      </c>
      <c r="Q50" s="176">
        <f t="shared" si="15"/>
        <v>821</v>
      </c>
      <c r="R50" s="177">
        <f t="shared" si="15"/>
        <v>1109.55</v>
      </c>
      <c r="S50" s="178">
        <f t="shared" si="15"/>
        <v>1121.95</v>
      </c>
      <c r="T50" s="175">
        <f t="shared" si="15"/>
        <v>283.7</v>
      </c>
      <c r="U50" s="179">
        <f t="shared" si="15"/>
        <v>224.8</v>
      </c>
      <c r="V50" s="177">
        <f t="shared" si="15"/>
        <v>1004.6</v>
      </c>
      <c r="W50" s="194">
        <f t="shared" si="15"/>
        <v>1216.6500000000001</v>
      </c>
      <c r="X50" s="175">
        <f t="shared" si="15"/>
        <v>797.8</v>
      </c>
      <c r="Y50" s="179">
        <f t="shared" si="15"/>
        <v>437.15</v>
      </c>
      <c r="Z50" s="177">
        <f t="shared" si="15"/>
        <v>2041.4</v>
      </c>
      <c r="AA50" s="175">
        <f t="shared" si="15"/>
        <v>2121.65</v>
      </c>
      <c r="AB50" s="158">
        <f t="shared" si="5"/>
        <v>13546.6</v>
      </c>
      <c r="AC50" s="159">
        <f t="shared" si="6"/>
        <v>13295.199999999999</v>
      </c>
    </row>
    <row r="51" spans="1:29" x14ac:dyDescent="0.2">
      <c r="A51" s="145" t="s">
        <v>28</v>
      </c>
      <c r="B51" s="189">
        <f t="shared" ref="B51:AA51" si="16">+B19/$B$65</f>
        <v>982</v>
      </c>
      <c r="C51" s="183">
        <f t="shared" si="16"/>
        <v>1538.9</v>
      </c>
      <c r="D51" s="184">
        <f t="shared" si="16"/>
        <v>592.20000000000005</v>
      </c>
      <c r="E51" s="185">
        <f t="shared" si="16"/>
        <v>571</v>
      </c>
      <c r="F51" s="182">
        <f t="shared" si="16"/>
        <v>939.15</v>
      </c>
      <c r="G51" s="186">
        <f t="shared" si="16"/>
        <v>1318.1</v>
      </c>
      <c r="H51" s="184">
        <f t="shared" si="16"/>
        <v>1913.7</v>
      </c>
      <c r="I51" s="185">
        <f t="shared" si="16"/>
        <v>2443.9499999999998</v>
      </c>
      <c r="J51" s="182">
        <f t="shared" si="16"/>
        <v>367.65</v>
      </c>
      <c r="K51" s="183">
        <f t="shared" si="16"/>
        <v>214.2</v>
      </c>
      <c r="L51" s="184">
        <f t="shared" si="16"/>
        <v>1536.8</v>
      </c>
      <c r="M51" s="182">
        <f t="shared" si="16"/>
        <v>768.65</v>
      </c>
      <c r="N51" s="187">
        <f t="shared" si="16"/>
        <v>2390.0500000000002</v>
      </c>
      <c r="O51" s="190">
        <f t="shared" si="16"/>
        <v>1620.65</v>
      </c>
      <c r="P51" s="182">
        <f t="shared" si="16"/>
        <v>1219.3</v>
      </c>
      <c r="Q51" s="183">
        <f t="shared" si="16"/>
        <v>905.35</v>
      </c>
      <c r="R51" s="184">
        <f t="shared" si="16"/>
        <v>1199.55</v>
      </c>
      <c r="S51" s="185">
        <f t="shared" si="16"/>
        <v>1374.65</v>
      </c>
      <c r="T51" s="182">
        <f t="shared" si="16"/>
        <v>414.45</v>
      </c>
      <c r="U51" s="186">
        <f t="shared" si="16"/>
        <v>197.4</v>
      </c>
      <c r="V51" s="184">
        <f t="shared" si="16"/>
        <v>1516</v>
      </c>
      <c r="W51" s="191">
        <f t="shared" si="16"/>
        <v>1133.9000000000001</v>
      </c>
      <c r="X51" s="182">
        <f t="shared" si="16"/>
        <v>1133.4000000000001</v>
      </c>
      <c r="Y51" s="186">
        <f t="shared" si="16"/>
        <v>427.25</v>
      </c>
      <c r="Z51" s="184">
        <f t="shared" si="16"/>
        <v>2091.4499999999998</v>
      </c>
      <c r="AA51" s="182">
        <f t="shared" si="16"/>
        <v>2517.6999999999998</v>
      </c>
      <c r="AB51" s="158">
        <f t="shared" si="5"/>
        <v>16295.699999999997</v>
      </c>
      <c r="AC51" s="159">
        <f t="shared" si="6"/>
        <v>15031.699999999997</v>
      </c>
    </row>
    <row r="52" spans="1:29" x14ac:dyDescent="0.2">
      <c r="A52" s="136" t="s">
        <v>29</v>
      </c>
      <c r="B52" s="192">
        <f t="shared" ref="B52:AA52" si="17">+B20/$B$65</f>
        <v>1163.05</v>
      </c>
      <c r="C52" s="176">
        <f t="shared" si="17"/>
        <v>2337.1999999999998</v>
      </c>
      <c r="D52" s="177">
        <f t="shared" si="17"/>
        <v>937.25</v>
      </c>
      <c r="E52" s="178">
        <f t="shared" si="17"/>
        <v>774.9</v>
      </c>
      <c r="F52" s="175">
        <f t="shared" si="17"/>
        <v>1241.7</v>
      </c>
      <c r="G52" s="179">
        <f t="shared" si="17"/>
        <v>1979.55</v>
      </c>
      <c r="H52" s="177">
        <f t="shared" si="17"/>
        <v>2138.5</v>
      </c>
      <c r="I52" s="178">
        <f t="shared" si="17"/>
        <v>3357.95</v>
      </c>
      <c r="J52" s="175">
        <f t="shared" si="17"/>
        <v>573.65</v>
      </c>
      <c r="K52" s="176">
        <f t="shared" si="17"/>
        <v>225.8</v>
      </c>
      <c r="L52" s="177">
        <f t="shared" si="17"/>
        <v>2183.3000000000002</v>
      </c>
      <c r="M52" s="175">
        <f t="shared" si="17"/>
        <v>721.8</v>
      </c>
      <c r="N52" s="180">
        <f t="shared" si="17"/>
        <v>3120.25</v>
      </c>
      <c r="O52" s="193">
        <f t="shared" si="17"/>
        <v>2062.15</v>
      </c>
      <c r="P52" s="175">
        <f t="shared" si="17"/>
        <v>1643.2</v>
      </c>
      <c r="Q52" s="176">
        <f t="shared" si="17"/>
        <v>1152.75</v>
      </c>
      <c r="R52" s="177">
        <f t="shared" si="17"/>
        <v>1508.4</v>
      </c>
      <c r="S52" s="178">
        <f t="shared" si="17"/>
        <v>1841.5</v>
      </c>
      <c r="T52" s="175">
        <f t="shared" si="17"/>
        <v>916.8</v>
      </c>
      <c r="U52" s="179">
        <f t="shared" si="17"/>
        <v>206.8</v>
      </c>
      <c r="V52" s="177">
        <f t="shared" si="17"/>
        <v>2206.9</v>
      </c>
      <c r="W52" s="194">
        <f t="shared" si="17"/>
        <v>1348.6</v>
      </c>
      <c r="X52" s="175">
        <f t="shared" si="17"/>
        <v>1763.15</v>
      </c>
      <c r="Y52" s="179">
        <f t="shared" si="17"/>
        <v>524.45000000000005</v>
      </c>
      <c r="Z52" s="177">
        <f t="shared" si="17"/>
        <v>2375.1999999999998</v>
      </c>
      <c r="AA52" s="175">
        <f t="shared" si="17"/>
        <v>3242</v>
      </c>
      <c r="AB52" s="158">
        <f t="shared" si="5"/>
        <v>21771.350000000002</v>
      </c>
      <c r="AC52" s="159">
        <f t="shared" si="6"/>
        <v>19775.449999999997</v>
      </c>
    </row>
    <row r="53" spans="1:29" x14ac:dyDescent="0.2">
      <c r="A53" s="145" t="s">
        <v>30</v>
      </c>
      <c r="B53" s="189">
        <f t="shared" ref="B53:AA53" si="18">+B21/$B$65</f>
        <v>1439.4</v>
      </c>
      <c r="C53" s="183">
        <f t="shared" si="18"/>
        <v>3286.6</v>
      </c>
      <c r="D53" s="184">
        <f t="shared" si="18"/>
        <v>1250.3</v>
      </c>
      <c r="E53" s="185">
        <f t="shared" si="18"/>
        <v>1082.7</v>
      </c>
      <c r="F53" s="182">
        <f t="shared" si="18"/>
        <v>1433.3</v>
      </c>
      <c r="G53" s="186">
        <f t="shared" si="18"/>
        <v>2468.6</v>
      </c>
      <c r="H53" s="184">
        <f t="shared" si="18"/>
        <v>2523</v>
      </c>
      <c r="I53" s="185">
        <f t="shared" si="18"/>
        <v>4510.1000000000004</v>
      </c>
      <c r="J53" s="182">
        <f t="shared" si="18"/>
        <v>1025.45</v>
      </c>
      <c r="K53" s="183">
        <f t="shared" si="18"/>
        <v>288.14999999999998</v>
      </c>
      <c r="L53" s="184">
        <f t="shared" si="18"/>
        <v>3060.55</v>
      </c>
      <c r="M53" s="182">
        <f t="shared" si="18"/>
        <v>880</v>
      </c>
      <c r="N53" s="187">
        <f t="shared" si="18"/>
        <v>4207.1499999999996</v>
      </c>
      <c r="O53" s="190">
        <f t="shared" si="18"/>
        <v>2555.75</v>
      </c>
      <c r="P53" s="182">
        <f t="shared" si="18"/>
        <v>2083.75</v>
      </c>
      <c r="Q53" s="183">
        <f t="shared" si="18"/>
        <v>1663.9</v>
      </c>
      <c r="R53" s="184">
        <f t="shared" si="18"/>
        <v>1708.35</v>
      </c>
      <c r="S53" s="185">
        <f t="shared" si="18"/>
        <v>2408.9</v>
      </c>
      <c r="T53" s="182">
        <f t="shared" si="18"/>
        <v>1198.4000000000001</v>
      </c>
      <c r="U53" s="186">
        <f t="shared" si="18"/>
        <v>268.3</v>
      </c>
      <c r="V53" s="184">
        <f t="shared" si="18"/>
        <v>2858.65</v>
      </c>
      <c r="W53" s="191">
        <f t="shared" si="18"/>
        <v>1522.9</v>
      </c>
      <c r="X53" s="182">
        <f t="shared" si="18"/>
        <v>2275.0500000000002</v>
      </c>
      <c r="Y53" s="186">
        <f t="shared" si="18"/>
        <v>718.4</v>
      </c>
      <c r="Z53" s="184">
        <f t="shared" si="18"/>
        <v>2814.9</v>
      </c>
      <c r="AA53" s="182">
        <f t="shared" si="18"/>
        <v>4180.45</v>
      </c>
      <c r="AB53" s="158">
        <f t="shared" si="5"/>
        <v>27878.250000000004</v>
      </c>
      <c r="AC53" s="159">
        <f t="shared" si="6"/>
        <v>25834.750000000004</v>
      </c>
    </row>
    <row r="54" spans="1:29" x14ac:dyDescent="0.2">
      <c r="A54" s="136" t="s">
        <v>31</v>
      </c>
      <c r="B54" s="192">
        <f t="shared" ref="B54:AA54" si="19">+B22/$B$65</f>
        <v>1640.4</v>
      </c>
      <c r="C54" s="176">
        <f t="shared" si="19"/>
        <v>3640.15</v>
      </c>
      <c r="D54" s="177">
        <f t="shared" si="19"/>
        <v>948.95</v>
      </c>
      <c r="E54" s="178">
        <f t="shared" si="19"/>
        <v>1319.95</v>
      </c>
      <c r="F54" s="175">
        <f t="shared" si="19"/>
        <v>1237.5</v>
      </c>
      <c r="G54" s="179">
        <f t="shared" si="19"/>
        <v>2689.3</v>
      </c>
      <c r="H54" s="177">
        <f t="shared" si="19"/>
        <v>2548.6</v>
      </c>
      <c r="I54" s="178">
        <f t="shared" si="19"/>
        <v>5166.7</v>
      </c>
      <c r="J54" s="175">
        <f t="shared" si="19"/>
        <v>702.55</v>
      </c>
      <c r="K54" s="176">
        <f t="shared" si="19"/>
        <v>313.75</v>
      </c>
      <c r="L54" s="177">
        <f t="shared" si="19"/>
        <v>3268.95</v>
      </c>
      <c r="M54" s="175">
        <f t="shared" si="19"/>
        <v>920.65</v>
      </c>
      <c r="N54" s="180">
        <f t="shared" si="19"/>
        <v>4362.45</v>
      </c>
      <c r="O54" s="193">
        <f t="shared" si="19"/>
        <v>2655.65</v>
      </c>
      <c r="P54" s="175">
        <f t="shared" si="19"/>
        <v>2081.3000000000002</v>
      </c>
      <c r="Q54" s="176">
        <f t="shared" si="19"/>
        <v>1997.75</v>
      </c>
      <c r="R54" s="177">
        <f t="shared" si="19"/>
        <v>1836.25</v>
      </c>
      <c r="S54" s="178">
        <f t="shared" si="19"/>
        <v>2632.6</v>
      </c>
      <c r="T54" s="175">
        <f t="shared" si="19"/>
        <v>1263.3499999999999</v>
      </c>
      <c r="U54" s="179">
        <f t="shared" si="19"/>
        <v>265.60000000000002</v>
      </c>
      <c r="V54" s="177">
        <f t="shared" si="19"/>
        <v>3580.6</v>
      </c>
      <c r="W54" s="194">
        <f t="shared" si="19"/>
        <v>1642.75</v>
      </c>
      <c r="X54" s="175">
        <f t="shared" si="19"/>
        <v>2295.35</v>
      </c>
      <c r="Y54" s="179">
        <f t="shared" si="19"/>
        <v>843.95</v>
      </c>
      <c r="Z54" s="177">
        <f t="shared" si="19"/>
        <v>2805.5</v>
      </c>
      <c r="AA54" s="175">
        <f t="shared" si="19"/>
        <v>4682.3999999999996</v>
      </c>
      <c r="AB54" s="158">
        <f t="shared" si="5"/>
        <v>28571.749999999996</v>
      </c>
      <c r="AC54" s="159">
        <f t="shared" si="6"/>
        <v>28771.199999999997</v>
      </c>
    </row>
    <row r="55" spans="1:29" x14ac:dyDescent="0.2">
      <c r="A55" s="145" t="s">
        <v>32</v>
      </c>
      <c r="B55" s="189">
        <f t="shared" ref="B55:AA55" si="20">+B23/$B$65</f>
        <v>1753.25</v>
      </c>
      <c r="C55" s="183">
        <f t="shared" si="20"/>
        <v>2867.25</v>
      </c>
      <c r="D55" s="184">
        <f t="shared" si="20"/>
        <v>643.79999999999995</v>
      </c>
      <c r="E55" s="185">
        <f t="shared" si="20"/>
        <v>1184.25</v>
      </c>
      <c r="F55" s="182">
        <f t="shared" si="20"/>
        <v>1207.3499999999999</v>
      </c>
      <c r="G55" s="186">
        <f t="shared" si="20"/>
        <v>2451.35</v>
      </c>
      <c r="H55" s="184">
        <f t="shared" si="20"/>
        <v>2409.1</v>
      </c>
      <c r="I55" s="185">
        <f t="shared" si="20"/>
        <v>4197.75</v>
      </c>
      <c r="J55" s="182">
        <f t="shared" si="20"/>
        <v>469.75</v>
      </c>
      <c r="K55" s="183">
        <f t="shared" si="20"/>
        <v>222.15</v>
      </c>
      <c r="L55" s="184">
        <f t="shared" si="20"/>
        <v>2212.9</v>
      </c>
      <c r="M55" s="182">
        <f t="shared" si="20"/>
        <v>1050.1500000000001</v>
      </c>
      <c r="N55" s="187">
        <f t="shared" si="20"/>
        <v>3319.85</v>
      </c>
      <c r="O55" s="190">
        <f t="shared" si="20"/>
        <v>2675.85</v>
      </c>
      <c r="P55" s="182">
        <f t="shared" si="20"/>
        <v>1443.9</v>
      </c>
      <c r="Q55" s="183">
        <f t="shared" si="20"/>
        <v>1882.9</v>
      </c>
      <c r="R55" s="184">
        <f t="shared" si="20"/>
        <v>1596.45</v>
      </c>
      <c r="S55" s="185">
        <f t="shared" si="20"/>
        <v>2185.9499999999998</v>
      </c>
      <c r="T55" s="182">
        <f t="shared" si="20"/>
        <v>656.95</v>
      </c>
      <c r="U55" s="186">
        <f t="shared" si="20"/>
        <v>320.7</v>
      </c>
      <c r="V55" s="184">
        <f t="shared" si="20"/>
        <v>2862.25</v>
      </c>
      <c r="W55" s="191">
        <f t="shared" si="20"/>
        <v>1792.8</v>
      </c>
      <c r="X55" s="182">
        <f t="shared" si="20"/>
        <v>1611.1</v>
      </c>
      <c r="Y55" s="186">
        <f t="shared" si="20"/>
        <v>788.3</v>
      </c>
      <c r="Z55" s="184">
        <f t="shared" si="20"/>
        <v>2599.5500000000002</v>
      </c>
      <c r="AA55" s="182">
        <f t="shared" si="20"/>
        <v>3742.45</v>
      </c>
      <c r="AB55" s="158">
        <f t="shared" si="5"/>
        <v>22786.2</v>
      </c>
      <c r="AC55" s="159">
        <f t="shared" si="6"/>
        <v>25361.850000000002</v>
      </c>
    </row>
    <row r="56" spans="1:29" x14ac:dyDescent="0.2">
      <c r="A56" s="136" t="s">
        <v>33</v>
      </c>
      <c r="B56" s="192">
        <f t="shared" ref="B56:AA56" si="21">+B24/$B$65</f>
        <v>1421.85</v>
      </c>
      <c r="C56" s="176">
        <f t="shared" si="21"/>
        <v>1718.3</v>
      </c>
      <c r="D56" s="177">
        <f t="shared" si="21"/>
        <v>471.6</v>
      </c>
      <c r="E56" s="178">
        <f t="shared" si="21"/>
        <v>786.95</v>
      </c>
      <c r="F56" s="175">
        <f t="shared" si="21"/>
        <v>1039.9000000000001</v>
      </c>
      <c r="G56" s="179">
        <f t="shared" si="21"/>
        <v>1748</v>
      </c>
      <c r="H56" s="177">
        <f t="shared" si="21"/>
        <v>1971.8</v>
      </c>
      <c r="I56" s="178">
        <f t="shared" si="21"/>
        <v>2963.85</v>
      </c>
      <c r="J56" s="175">
        <f t="shared" si="21"/>
        <v>378.45</v>
      </c>
      <c r="K56" s="176">
        <f t="shared" si="21"/>
        <v>123.65</v>
      </c>
      <c r="L56" s="177">
        <f t="shared" si="21"/>
        <v>1411.2</v>
      </c>
      <c r="M56" s="175">
        <f t="shared" si="21"/>
        <v>992.45</v>
      </c>
      <c r="N56" s="180">
        <f t="shared" si="21"/>
        <v>2393.9</v>
      </c>
      <c r="O56" s="193">
        <f t="shared" si="21"/>
        <v>2329</v>
      </c>
      <c r="P56" s="175">
        <f t="shared" si="21"/>
        <v>972.15</v>
      </c>
      <c r="Q56" s="176">
        <f t="shared" si="21"/>
        <v>1590.8</v>
      </c>
      <c r="R56" s="177">
        <f t="shared" si="21"/>
        <v>1218.5</v>
      </c>
      <c r="S56" s="178">
        <f t="shared" si="21"/>
        <v>1568.65</v>
      </c>
      <c r="T56" s="175">
        <f t="shared" si="21"/>
        <v>385.65</v>
      </c>
      <c r="U56" s="179">
        <f t="shared" si="21"/>
        <v>316.60000000000002</v>
      </c>
      <c r="V56" s="177">
        <f t="shared" si="21"/>
        <v>2174.4</v>
      </c>
      <c r="W56" s="194">
        <f t="shared" si="21"/>
        <v>1523.8</v>
      </c>
      <c r="X56" s="175">
        <f t="shared" si="21"/>
        <v>988.85</v>
      </c>
      <c r="Y56" s="179">
        <f t="shared" si="21"/>
        <v>681.6</v>
      </c>
      <c r="Z56" s="177">
        <f t="shared" si="21"/>
        <v>1990.1</v>
      </c>
      <c r="AA56" s="175">
        <f t="shared" si="21"/>
        <v>2490.5</v>
      </c>
      <c r="AB56" s="158">
        <f t="shared" si="5"/>
        <v>16818.349999999999</v>
      </c>
      <c r="AC56" s="159">
        <f t="shared" si="6"/>
        <v>18834.150000000001</v>
      </c>
    </row>
    <row r="57" spans="1:29" x14ac:dyDescent="0.2">
      <c r="A57" s="145" t="s">
        <v>34</v>
      </c>
      <c r="B57" s="189">
        <f t="shared" ref="B57:AA57" si="22">+B25/$B$65</f>
        <v>490.25</v>
      </c>
      <c r="C57" s="183">
        <f t="shared" si="22"/>
        <v>1070.95</v>
      </c>
      <c r="D57" s="184">
        <f t="shared" si="22"/>
        <v>207.65</v>
      </c>
      <c r="E57" s="185">
        <f t="shared" si="22"/>
        <v>552.20000000000005</v>
      </c>
      <c r="F57" s="182">
        <f t="shared" si="22"/>
        <v>480.9</v>
      </c>
      <c r="G57" s="186">
        <f t="shared" si="22"/>
        <v>1238.2</v>
      </c>
      <c r="H57" s="184">
        <f t="shared" si="22"/>
        <v>984.65</v>
      </c>
      <c r="I57" s="185">
        <f t="shared" si="22"/>
        <v>1993.05</v>
      </c>
      <c r="J57" s="182">
        <f t="shared" si="22"/>
        <v>187.35</v>
      </c>
      <c r="K57" s="183">
        <f t="shared" si="22"/>
        <v>82.35</v>
      </c>
      <c r="L57" s="184">
        <f t="shared" si="22"/>
        <v>948.65</v>
      </c>
      <c r="M57" s="182">
        <f t="shared" si="22"/>
        <v>621.15</v>
      </c>
      <c r="N57" s="187">
        <f t="shared" si="22"/>
        <v>1923.45</v>
      </c>
      <c r="O57" s="190">
        <f t="shared" si="22"/>
        <v>1725</v>
      </c>
      <c r="P57" s="182">
        <f t="shared" si="22"/>
        <v>602.29999999999995</v>
      </c>
      <c r="Q57" s="183">
        <f t="shared" si="22"/>
        <v>1195.45</v>
      </c>
      <c r="R57" s="184">
        <f t="shared" si="22"/>
        <v>851.1</v>
      </c>
      <c r="S57" s="185">
        <f t="shared" si="22"/>
        <v>1191.95</v>
      </c>
      <c r="T57" s="182">
        <f t="shared" si="22"/>
        <v>209.35</v>
      </c>
      <c r="U57" s="186">
        <f t="shared" si="22"/>
        <v>263.60000000000002</v>
      </c>
      <c r="V57" s="184">
        <f t="shared" si="22"/>
        <v>1581.25</v>
      </c>
      <c r="W57" s="191">
        <f t="shared" si="22"/>
        <v>979.3</v>
      </c>
      <c r="X57" s="182">
        <f t="shared" si="22"/>
        <v>575.35</v>
      </c>
      <c r="Y57" s="186">
        <f t="shared" si="22"/>
        <v>496.55</v>
      </c>
      <c r="Z57" s="184">
        <f t="shared" si="22"/>
        <v>1304.2</v>
      </c>
      <c r="AA57" s="182">
        <f t="shared" si="22"/>
        <v>1733.65</v>
      </c>
      <c r="AB57" s="158">
        <f t="shared" si="5"/>
        <v>10346.450000000003</v>
      </c>
      <c r="AC57" s="159">
        <f t="shared" si="6"/>
        <v>13143.4</v>
      </c>
    </row>
    <row r="58" spans="1:29" x14ac:dyDescent="0.2">
      <c r="A58" s="136" t="s">
        <v>35</v>
      </c>
      <c r="B58" s="192">
        <f t="shared" ref="B58:AA58" si="23">+B26/$B$65</f>
        <v>0</v>
      </c>
      <c r="C58" s="176">
        <f t="shared" si="23"/>
        <v>440.3</v>
      </c>
      <c r="D58" s="177">
        <f t="shared" si="23"/>
        <v>2.85</v>
      </c>
      <c r="E58" s="178">
        <f t="shared" si="23"/>
        <v>310.35000000000002</v>
      </c>
      <c r="F58" s="175">
        <f t="shared" si="23"/>
        <v>15.4</v>
      </c>
      <c r="G58" s="179">
        <f t="shared" si="23"/>
        <v>688.85</v>
      </c>
      <c r="H58" s="177">
        <f t="shared" si="23"/>
        <v>89.8</v>
      </c>
      <c r="I58" s="178">
        <f t="shared" si="23"/>
        <v>824.15</v>
      </c>
      <c r="J58" s="175">
        <f t="shared" si="23"/>
        <v>39.85</v>
      </c>
      <c r="K58" s="176">
        <f t="shared" si="23"/>
        <v>43.35</v>
      </c>
      <c r="L58" s="177">
        <f t="shared" si="23"/>
        <v>565.15</v>
      </c>
      <c r="M58" s="175">
        <f t="shared" si="23"/>
        <v>102.8</v>
      </c>
      <c r="N58" s="180">
        <f t="shared" si="23"/>
        <v>462.7</v>
      </c>
      <c r="O58" s="193">
        <f t="shared" si="23"/>
        <v>259.89999999999998</v>
      </c>
      <c r="P58" s="175">
        <f t="shared" si="23"/>
        <v>122.6</v>
      </c>
      <c r="Q58" s="176">
        <f t="shared" si="23"/>
        <v>195.6</v>
      </c>
      <c r="R58" s="177">
        <f t="shared" si="23"/>
        <v>169.7</v>
      </c>
      <c r="S58" s="178">
        <f t="shared" si="23"/>
        <v>89.65</v>
      </c>
      <c r="T58" s="175">
        <f t="shared" si="23"/>
        <v>23.9</v>
      </c>
      <c r="U58" s="179">
        <f t="shared" si="23"/>
        <v>12.95</v>
      </c>
      <c r="V58" s="177">
        <f t="shared" si="23"/>
        <v>207.7</v>
      </c>
      <c r="W58" s="194">
        <f t="shared" si="23"/>
        <v>41.9</v>
      </c>
      <c r="X58" s="175">
        <f t="shared" si="23"/>
        <v>66.849999999999994</v>
      </c>
      <c r="Y58" s="179">
        <f t="shared" si="23"/>
        <v>17.55</v>
      </c>
      <c r="Z58" s="177">
        <f t="shared" si="23"/>
        <v>46.6</v>
      </c>
      <c r="AA58" s="175">
        <f t="shared" si="23"/>
        <v>84.45</v>
      </c>
      <c r="AB58" s="158">
        <f t="shared" si="5"/>
        <v>1813.1</v>
      </c>
      <c r="AC58" s="159">
        <f t="shared" si="6"/>
        <v>3111.8</v>
      </c>
    </row>
    <row r="59" spans="1:29" x14ac:dyDescent="0.2">
      <c r="A59" s="145" t="s">
        <v>36</v>
      </c>
      <c r="B59" s="189">
        <f t="shared" ref="B59:AA59" si="24">+B27/$B$65</f>
        <v>0</v>
      </c>
      <c r="C59" s="183">
        <f t="shared" si="24"/>
        <v>0</v>
      </c>
      <c r="D59" s="184">
        <f t="shared" si="24"/>
        <v>0</v>
      </c>
      <c r="E59" s="185">
        <f t="shared" si="24"/>
        <v>0</v>
      </c>
      <c r="F59" s="182">
        <f t="shared" si="24"/>
        <v>0</v>
      </c>
      <c r="G59" s="186">
        <f t="shared" si="24"/>
        <v>0</v>
      </c>
      <c r="H59" s="184">
        <f t="shared" si="24"/>
        <v>0</v>
      </c>
      <c r="I59" s="185">
        <f t="shared" si="24"/>
        <v>0.1</v>
      </c>
      <c r="J59" s="182">
        <f t="shared" si="24"/>
        <v>0</v>
      </c>
      <c r="K59" s="186">
        <f t="shared" si="24"/>
        <v>0</v>
      </c>
      <c r="L59" s="184">
        <f t="shared" si="24"/>
        <v>0</v>
      </c>
      <c r="M59" s="182">
        <f t="shared" si="24"/>
        <v>0</v>
      </c>
      <c r="N59" s="187">
        <f t="shared" si="24"/>
        <v>0</v>
      </c>
      <c r="O59" s="190">
        <f t="shared" si="24"/>
        <v>2.15</v>
      </c>
      <c r="P59" s="182">
        <f t="shared" si="24"/>
        <v>0</v>
      </c>
      <c r="Q59" s="186">
        <f t="shared" si="24"/>
        <v>0</v>
      </c>
      <c r="R59" s="184">
        <f t="shared" si="24"/>
        <v>0</v>
      </c>
      <c r="S59" s="185">
        <f t="shared" si="24"/>
        <v>0</v>
      </c>
      <c r="T59" s="182">
        <f t="shared" si="24"/>
        <v>0</v>
      </c>
      <c r="U59" s="186">
        <f t="shared" si="24"/>
        <v>0</v>
      </c>
      <c r="V59" s="184">
        <f t="shared" si="24"/>
        <v>0</v>
      </c>
      <c r="W59" s="185">
        <f t="shared" si="24"/>
        <v>0.05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</v>
      </c>
      <c r="AC59" s="159">
        <f t="shared" si="6"/>
        <v>2.2999999999999998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10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</v>
      </c>
      <c r="AC60" s="159">
        <f t="shared" si="6"/>
        <v>10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</v>
      </c>
      <c r="AC62" s="159">
        <f t="shared" si="6"/>
        <v>0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27318</v>
      </c>
      <c r="C63" s="21">
        <f t="shared" si="27"/>
        <v>27064.449999999997</v>
      </c>
      <c r="D63" s="242">
        <f t="shared" si="27"/>
        <v>13517.6</v>
      </c>
      <c r="E63" s="243">
        <f t="shared" si="27"/>
        <v>12770.550000000003</v>
      </c>
      <c r="F63" s="20">
        <f t="shared" si="27"/>
        <v>27537.600000000002</v>
      </c>
      <c r="G63" s="21">
        <f t="shared" si="27"/>
        <v>23650.55</v>
      </c>
      <c r="H63" s="242">
        <f t="shared" si="27"/>
        <v>40526.30000000001</v>
      </c>
      <c r="I63" s="243">
        <f t="shared" si="27"/>
        <v>43745.049999999996</v>
      </c>
      <c r="J63" s="20">
        <f t="shared" si="27"/>
        <v>6080.2500000000018</v>
      </c>
      <c r="K63" s="21">
        <f t="shared" si="27"/>
        <v>6925.1499999999987</v>
      </c>
      <c r="L63" s="242">
        <f t="shared" si="27"/>
        <v>23749.350000000006</v>
      </c>
      <c r="M63" s="243">
        <f t="shared" si="27"/>
        <v>23994.500000000007</v>
      </c>
      <c r="N63" s="20">
        <f t="shared" si="27"/>
        <v>42640.649999999994</v>
      </c>
      <c r="O63" s="21">
        <f t="shared" si="27"/>
        <v>43119.700000000012</v>
      </c>
      <c r="P63" s="242">
        <f t="shared" si="27"/>
        <v>23261.95</v>
      </c>
      <c r="Q63" s="243">
        <f t="shared" si="27"/>
        <v>23325.8</v>
      </c>
      <c r="R63" s="20">
        <f t="shared" si="27"/>
        <v>25954.55</v>
      </c>
      <c r="S63" s="21">
        <f t="shared" si="27"/>
        <v>26455.950000000004</v>
      </c>
      <c r="T63" s="242">
        <f t="shared" si="27"/>
        <v>7589.8</v>
      </c>
      <c r="U63" s="243">
        <f t="shared" si="27"/>
        <v>8213.1500000000015</v>
      </c>
      <c r="V63" s="20">
        <f t="shared" si="27"/>
        <v>25459.350000000002</v>
      </c>
      <c r="W63" s="21">
        <f t="shared" si="27"/>
        <v>29237.500000000004</v>
      </c>
      <c r="X63" s="242">
        <f t="shared" si="27"/>
        <v>22417.299999999992</v>
      </c>
      <c r="Y63" s="243">
        <f t="shared" si="27"/>
        <v>13771.299999999997</v>
      </c>
      <c r="Z63" s="20">
        <f t="shared" si="27"/>
        <v>41346.649999999994</v>
      </c>
      <c r="AA63" s="21">
        <f t="shared" si="27"/>
        <v>44105.95</v>
      </c>
      <c r="AB63" s="242">
        <f>AB31/B65</f>
        <v>327399.34999999998</v>
      </c>
      <c r="AC63" s="21">
        <f>AC31/B65</f>
        <v>326379.59999999998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2">
      <c r="A65" s="232" t="s">
        <v>82</v>
      </c>
      <c r="B65" s="232">
        <f>COUNTIF('Daily Total'!$G$7:$G$37,1)</f>
        <v>20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0" s="247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2">
      <c r="A72" s="213" t="s">
        <v>17</v>
      </c>
      <c r="B72" s="214">
        <f>B8/B31</f>
        <v>1.4109744490811919E-2</v>
      </c>
      <c r="C72" s="215">
        <f t="shared" ref="C72:AC72" si="29">C8/C31</f>
        <v>0</v>
      </c>
      <c r="D72" s="216">
        <f t="shared" si="29"/>
        <v>2.0495502160146773E-2</v>
      </c>
      <c r="E72" s="217">
        <f t="shared" si="29"/>
        <v>3.3671220111898076E-4</v>
      </c>
      <c r="F72" s="214">
        <f t="shared" si="29"/>
        <v>2.6363953285689384E-2</v>
      </c>
      <c r="G72" s="215">
        <f t="shared" si="29"/>
        <v>3.1288912942827968E-4</v>
      </c>
      <c r="H72" s="216">
        <f t="shared" si="29"/>
        <v>1.3223511645524018E-2</v>
      </c>
      <c r="I72" s="217">
        <f t="shared" si="29"/>
        <v>1.2927176903443933E-3</v>
      </c>
      <c r="J72" s="214">
        <f t="shared" si="29"/>
        <v>1.5377657168701945E-3</v>
      </c>
      <c r="K72" s="215">
        <f t="shared" si="29"/>
        <v>4.3175960087507128E-3</v>
      </c>
      <c r="L72" s="216">
        <f t="shared" si="29"/>
        <v>3.1095587879247221E-3</v>
      </c>
      <c r="M72" s="214">
        <f t="shared" si="29"/>
        <v>4.4072599970826649E-3</v>
      </c>
      <c r="N72" s="218">
        <f t="shared" si="29"/>
        <v>6.4140673277729111E-3</v>
      </c>
      <c r="O72" s="219">
        <f t="shared" si="29"/>
        <v>4.5860708678399894E-3</v>
      </c>
      <c r="P72" s="214">
        <f t="shared" si="29"/>
        <v>3.4842306857335694E-3</v>
      </c>
      <c r="Q72" s="215">
        <f t="shared" si="29"/>
        <v>3.3117835186788876E-3</v>
      </c>
      <c r="R72" s="216">
        <f t="shared" si="29"/>
        <v>1.3408053693860999E-3</v>
      </c>
      <c r="S72" s="217">
        <f t="shared" si="29"/>
        <v>3.8686949438595099E-3</v>
      </c>
      <c r="T72" s="214">
        <f t="shared" si="29"/>
        <v>2.4374818835805949E-4</v>
      </c>
      <c r="U72" s="215">
        <f t="shared" si="29"/>
        <v>2.8125627804192056E-3</v>
      </c>
      <c r="V72" s="216">
        <f t="shared" si="29"/>
        <v>4.6937569105259954E-4</v>
      </c>
      <c r="W72" s="217">
        <f t="shared" si="29"/>
        <v>2.0350577169730654E-4</v>
      </c>
      <c r="X72" s="214">
        <f t="shared" si="29"/>
        <v>1.6951193943962921E-4</v>
      </c>
      <c r="Y72" s="215">
        <f t="shared" si="29"/>
        <v>0</v>
      </c>
      <c r="Z72" s="216">
        <f t="shared" si="29"/>
        <v>0</v>
      </c>
      <c r="AA72" s="214">
        <f t="shared" si="29"/>
        <v>0</v>
      </c>
      <c r="AB72" s="220">
        <f t="shared" si="29"/>
        <v>7.3749382825592045E-3</v>
      </c>
      <c r="AC72" s="221">
        <f t="shared" si="29"/>
        <v>1.8699085359501636E-3</v>
      </c>
      <c r="AD72" s="246"/>
    </row>
    <row r="73" spans="1:30" s="123" customFormat="1" x14ac:dyDescent="0.2">
      <c r="A73" s="222" t="s">
        <v>18</v>
      </c>
      <c r="B73" s="223">
        <f>B9/B31</f>
        <v>6.1130024159894575E-2</v>
      </c>
      <c r="C73" s="224">
        <f t="shared" ref="C73:AC73" si="30">C9/C31</f>
        <v>1.0057473918738419E-2</v>
      </c>
      <c r="D73" s="225">
        <f t="shared" si="30"/>
        <v>6.943910161567142E-2</v>
      </c>
      <c r="E73" s="226">
        <f t="shared" si="30"/>
        <v>1.7606915912000656E-2</v>
      </c>
      <c r="F73" s="223">
        <f t="shared" si="30"/>
        <v>8.935963918424264E-2</v>
      </c>
      <c r="G73" s="224">
        <f t="shared" si="30"/>
        <v>1.9041840464598076E-2</v>
      </c>
      <c r="H73" s="225">
        <f t="shared" si="30"/>
        <v>5.4452293942452185E-2</v>
      </c>
      <c r="I73" s="226">
        <f t="shared" si="30"/>
        <v>2.0082272165650741E-2</v>
      </c>
      <c r="J73" s="223">
        <f t="shared" si="30"/>
        <v>1.5352987130463385E-2</v>
      </c>
      <c r="K73" s="224">
        <f t="shared" si="30"/>
        <v>4.3471982556334519E-2</v>
      </c>
      <c r="L73" s="225">
        <f t="shared" si="30"/>
        <v>2.5556488914433448E-2</v>
      </c>
      <c r="M73" s="223">
        <f t="shared" si="30"/>
        <v>4.3357852841276127E-2</v>
      </c>
      <c r="N73" s="227">
        <f t="shared" si="30"/>
        <v>4.1949407431640932E-2</v>
      </c>
      <c r="O73" s="228">
        <f t="shared" si="30"/>
        <v>5.0465332551014964E-2</v>
      </c>
      <c r="P73" s="223">
        <f t="shared" si="30"/>
        <v>3.6622037275464869E-2</v>
      </c>
      <c r="Q73" s="224">
        <f t="shared" si="30"/>
        <v>4.5188160749041834E-2</v>
      </c>
      <c r="R73" s="225">
        <f t="shared" si="30"/>
        <v>4.0056560410409739E-2</v>
      </c>
      <c r="S73" s="226">
        <f t="shared" si="30"/>
        <v>4.1079605910957648E-2</v>
      </c>
      <c r="T73" s="223">
        <f t="shared" si="30"/>
        <v>1.9783129990250073E-2</v>
      </c>
      <c r="U73" s="224">
        <f t="shared" si="30"/>
        <v>5.8515916548461916E-2</v>
      </c>
      <c r="V73" s="225">
        <f t="shared" si="30"/>
        <v>2.7215934420949474E-2</v>
      </c>
      <c r="W73" s="226">
        <f t="shared" si="30"/>
        <v>4.7401453612654978E-2</v>
      </c>
      <c r="X73" s="223">
        <f t="shared" si="30"/>
        <v>4.1666480798312019E-2</v>
      </c>
      <c r="Y73" s="224">
        <f t="shared" si="30"/>
        <v>5.4511919717092794E-2</v>
      </c>
      <c r="Z73" s="225">
        <f t="shared" si="30"/>
        <v>4.8249374495878142E-2</v>
      </c>
      <c r="AA73" s="223">
        <f t="shared" si="30"/>
        <v>2.9976681150729097E-2</v>
      </c>
      <c r="AB73" s="220">
        <f t="shared" si="30"/>
        <v>4.7125169918633011E-2</v>
      </c>
      <c r="AC73" s="221">
        <f t="shared" si="30"/>
        <v>3.5000808874084043E-2</v>
      </c>
      <c r="AD73" s="246"/>
    </row>
    <row r="74" spans="1:30" s="123" customFormat="1" x14ac:dyDescent="0.2">
      <c r="A74" s="213" t="s">
        <v>19</v>
      </c>
      <c r="B74" s="214">
        <f>B10/B31</f>
        <v>0.10652500183029505</v>
      </c>
      <c r="C74" s="215">
        <f t="shared" ref="C74:AC74" si="31">C10/C31</f>
        <v>4.1718933878205543E-2</v>
      </c>
      <c r="D74" s="216">
        <f t="shared" si="31"/>
        <v>0.10049491033911345</v>
      </c>
      <c r="E74" s="217">
        <f t="shared" si="31"/>
        <v>6.3294063294063299E-2</v>
      </c>
      <c r="F74" s="214">
        <f t="shared" si="31"/>
        <v>0.10637274127011795</v>
      </c>
      <c r="G74" s="215">
        <f t="shared" si="31"/>
        <v>5.6186854005509386E-2</v>
      </c>
      <c r="H74" s="216">
        <f t="shared" si="31"/>
        <v>8.3422370164559806E-2</v>
      </c>
      <c r="I74" s="217">
        <f t="shared" si="31"/>
        <v>4.5287409661207381E-2</v>
      </c>
      <c r="J74" s="214">
        <f t="shared" si="31"/>
        <v>3.3863739155462355E-2</v>
      </c>
      <c r="K74" s="215">
        <f t="shared" si="31"/>
        <v>0.10514573691544588</v>
      </c>
      <c r="L74" s="216">
        <f t="shared" si="31"/>
        <v>4.7738148623014946E-2</v>
      </c>
      <c r="M74" s="214">
        <f t="shared" si="31"/>
        <v>9.3879847465044075E-2</v>
      </c>
      <c r="N74" s="218">
        <f t="shared" si="31"/>
        <v>6.9786694152176379E-2</v>
      </c>
      <c r="O74" s="219">
        <f t="shared" si="31"/>
        <v>8.4730413244990102E-2</v>
      </c>
      <c r="P74" s="214">
        <f t="shared" si="31"/>
        <v>7.7755734149544647E-2</v>
      </c>
      <c r="Q74" s="215">
        <f t="shared" si="31"/>
        <v>8.0822522700186056E-2</v>
      </c>
      <c r="R74" s="216">
        <f t="shared" si="31"/>
        <v>8.2661806889350806E-2</v>
      </c>
      <c r="S74" s="217">
        <f t="shared" si="31"/>
        <v>6.6272426429593342E-2</v>
      </c>
      <c r="T74" s="214">
        <f t="shared" si="31"/>
        <v>4.0850878811035864E-2</v>
      </c>
      <c r="U74" s="215">
        <f t="shared" si="31"/>
        <v>0.13326799096570743</v>
      </c>
      <c r="V74" s="216">
        <f t="shared" si="31"/>
        <v>4.7463898332046971E-2</v>
      </c>
      <c r="W74" s="217">
        <f t="shared" si="31"/>
        <v>9.1040615647712694E-2</v>
      </c>
      <c r="X74" s="214">
        <f t="shared" si="31"/>
        <v>8.3132223773603423E-2</v>
      </c>
      <c r="Y74" s="215">
        <f t="shared" si="31"/>
        <v>0.10262647680320666</v>
      </c>
      <c r="Z74" s="216">
        <f t="shared" si="31"/>
        <v>7.9638858287188932E-2</v>
      </c>
      <c r="AA74" s="214">
        <f t="shared" si="31"/>
        <v>5.3284194082657783E-2</v>
      </c>
      <c r="AB74" s="220">
        <f t="shared" si="31"/>
        <v>7.7956782748652378E-2</v>
      </c>
      <c r="AC74" s="221">
        <f t="shared" si="31"/>
        <v>7.0592647334576056E-2</v>
      </c>
      <c r="AD74" s="246"/>
    </row>
    <row r="75" spans="1:30" s="123" customFormat="1" x14ac:dyDescent="0.2">
      <c r="A75" s="222" t="s">
        <v>20</v>
      </c>
      <c r="B75" s="223">
        <f>B11/B31</f>
        <v>0.11974888352002343</v>
      </c>
      <c r="C75" s="224">
        <f t="shared" ref="C75:AC75" si="32">C11/C31</f>
        <v>4.5009227972487895E-2</v>
      </c>
      <c r="D75" s="225">
        <f t="shared" si="32"/>
        <v>0.10170814345741848</v>
      </c>
      <c r="E75" s="226">
        <f t="shared" si="32"/>
        <v>8.6366679587018574E-2</v>
      </c>
      <c r="F75" s="223">
        <f t="shared" si="32"/>
        <v>0.11562372901051653</v>
      </c>
      <c r="G75" s="224">
        <f t="shared" si="32"/>
        <v>6.1114857794004787E-2</v>
      </c>
      <c r="H75" s="225">
        <f t="shared" si="32"/>
        <v>9.8993739867690861E-2</v>
      </c>
      <c r="I75" s="226">
        <f t="shared" si="32"/>
        <v>5.5381123121358872E-2</v>
      </c>
      <c r="J75" s="223">
        <f t="shared" si="32"/>
        <v>4.654413881008182E-2</v>
      </c>
      <c r="K75" s="224">
        <f t="shared" si="32"/>
        <v>0.15476921077521785</v>
      </c>
      <c r="L75" s="225">
        <f t="shared" si="32"/>
        <v>4.8816072860941459E-2</v>
      </c>
      <c r="M75" s="223">
        <f t="shared" si="32"/>
        <v>0.14607097459834545</v>
      </c>
      <c r="N75" s="227">
        <f t="shared" si="32"/>
        <v>7.1489294839548648E-2</v>
      </c>
      <c r="O75" s="228">
        <f t="shared" si="32"/>
        <v>0.10347706500740961</v>
      </c>
      <c r="P75" s="223">
        <f t="shared" si="32"/>
        <v>9.9531638577161421E-2</v>
      </c>
      <c r="Q75" s="224">
        <f t="shared" si="32"/>
        <v>9.5709471915218336E-2</v>
      </c>
      <c r="R75" s="225">
        <f t="shared" si="32"/>
        <v>0.10238089275290845</v>
      </c>
      <c r="S75" s="226">
        <f t="shared" si="32"/>
        <v>7.2666073227383637E-2</v>
      </c>
      <c r="T75" s="223">
        <f t="shared" si="32"/>
        <v>4.8077683206408602E-2</v>
      </c>
      <c r="U75" s="224">
        <f t="shared" si="32"/>
        <v>0.18864869142777133</v>
      </c>
      <c r="V75" s="225">
        <f t="shared" si="32"/>
        <v>4.3204166642117729E-2</v>
      </c>
      <c r="W75" s="226">
        <f t="shared" si="32"/>
        <v>0.10899187687045746</v>
      </c>
      <c r="X75" s="223">
        <f t="shared" si="32"/>
        <v>8.9158819304733392E-2</v>
      </c>
      <c r="Y75" s="224">
        <f t="shared" si="32"/>
        <v>0.13928605142579131</v>
      </c>
      <c r="Z75" s="225">
        <f t="shared" si="32"/>
        <v>9.65652598215333E-2</v>
      </c>
      <c r="AA75" s="223">
        <f t="shared" si="32"/>
        <v>6.0778647778814421E-2</v>
      </c>
      <c r="AB75" s="220">
        <f t="shared" si="32"/>
        <v>8.7848219613142181E-2</v>
      </c>
      <c r="AC75" s="221">
        <f t="shared" si="32"/>
        <v>8.798834240865544E-2</v>
      </c>
      <c r="AD75" s="246"/>
    </row>
    <row r="76" spans="1:30" s="123" customFormat="1" x14ac:dyDescent="0.2">
      <c r="A76" s="213" t="s">
        <v>21</v>
      </c>
      <c r="B76" s="214">
        <f>B12/B31</f>
        <v>9.4452375722966539E-2</v>
      </c>
      <c r="C76" s="215">
        <f t="shared" ref="C76:AC76" si="33">C12/C31</f>
        <v>3.9117735627363572E-2</v>
      </c>
      <c r="D76" s="216">
        <f t="shared" si="33"/>
        <v>7.8749186246079184E-2</v>
      </c>
      <c r="E76" s="217">
        <f t="shared" si="33"/>
        <v>6.8211627533661431E-2</v>
      </c>
      <c r="F76" s="214">
        <f t="shared" si="33"/>
        <v>9.0133127069897165E-2</v>
      </c>
      <c r="G76" s="215">
        <f t="shared" si="33"/>
        <v>4.7246258543670233E-2</v>
      </c>
      <c r="H76" s="216">
        <f t="shared" si="33"/>
        <v>8.2896785544202156E-2</v>
      </c>
      <c r="I76" s="217">
        <f t="shared" si="33"/>
        <v>4.9821636962353456E-2</v>
      </c>
      <c r="J76" s="214">
        <f t="shared" si="33"/>
        <v>3.5779778791990458E-2</v>
      </c>
      <c r="K76" s="215">
        <f t="shared" si="33"/>
        <v>0.12767954484740401</v>
      </c>
      <c r="L76" s="216">
        <f t="shared" si="33"/>
        <v>3.9687401971001311E-2</v>
      </c>
      <c r="M76" s="214">
        <f t="shared" si="33"/>
        <v>0.13350142741044824</v>
      </c>
      <c r="N76" s="218">
        <f t="shared" si="33"/>
        <v>5.4408176235587406E-2</v>
      </c>
      <c r="O76" s="219">
        <f t="shared" si="33"/>
        <v>9.5699877318255924E-2</v>
      </c>
      <c r="P76" s="214">
        <f t="shared" si="33"/>
        <v>7.535911649711223E-2</v>
      </c>
      <c r="Q76" s="215">
        <f t="shared" si="33"/>
        <v>8.3733462517898635E-2</v>
      </c>
      <c r="R76" s="216">
        <f t="shared" si="33"/>
        <v>8.4293505377669817E-2</v>
      </c>
      <c r="S76" s="217">
        <f t="shared" si="33"/>
        <v>6.0561045813890636E-2</v>
      </c>
      <c r="T76" s="214">
        <f t="shared" si="33"/>
        <v>3.5139265856807822E-2</v>
      </c>
      <c r="U76" s="215">
        <f t="shared" si="33"/>
        <v>0.14579059191662153</v>
      </c>
      <c r="V76" s="216">
        <f t="shared" si="33"/>
        <v>3.3439581136203399E-2</v>
      </c>
      <c r="W76" s="217">
        <f t="shared" si="33"/>
        <v>8.9287729799059426E-2</v>
      </c>
      <c r="X76" s="214">
        <f t="shared" si="33"/>
        <v>6.9031506916533217E-2</v>
      </c>
      <c r="Y76" s="215">
        <f t="shared" si="33"/>
        <v>0.12179314952110548</v>
      </c>
      <c r="Z76" s="216">
        <f t="shared" si="33"/>
        <v>7.7434326602034267E-2</v>
      </c>
      <c r="AA76" s="214">
        <f t="shared" si="33"/>
        <v>5.4732978203621052E-2</v>
      </c>
      <c r="AB76" s="220">
        <f t="shared" si="33"/>
        <v>6.9561530894914722E-2</v>
      </c>
      <c r="AC76" s="221">
        <f t="shared" si="33"/>
        <v>7.6277132516860732E-2</v>
      </c>
      <c r="AD76" s="246"/>
    </row>
    <row r="77" spans="1:30" s="123" customFormat="1" x14ac:dyDescent="0.2">
      <c r="A77" s="222" t="s">
        <v>22</v>
      </c>
      <c r="B77" s="223">
        <f>B13/B31</f>
        <v>6.5400102496522436E-2</v>
      </c>
      <c r="C77" s="224">
        <f t="shared" ref="C77:AC77" si="34">C13/C31</f>
        <v>3.7401462065550936E-2</v>
      </c>
      <c r="D77" s="225">
        <f t="shared" si="34"/>
        <v>5.558309167307806E-2</v>
      </c>
      <c r="E77" s="226">
        <f t="shared" si="34"/>
        <v>4.9543676662320728E-2</v>
      </c>
      <c r="F77" s="223">
        <f t="shared" si="34"/>
        <v>7.0387397594561613E-2</v>
      </c>
      <c r="G77" s="224">
        <f t="shared" si="34"/>
        <v>3.668413630972641E-2</v>
      </c>
      <c r="H77" s="225">
        <f t="shared" si="34"/>
        <v>6.5038012352472349E-2</v>
      </c>
      <c r="I77" s="226">
        <f t="shared" si="34"/>
        <v>4.3843817757666298E-2</v>
      </c>
      <c r="J77" s="223">
        <f t="shared" si="34"/>
        <v>3.7613584967723365E-2</v>
      </c>
      <c r="K77" s="224">
        <f t="shared" si="34"/>
        <v>0.10806264124242797</v>
      </c>
      <c r="L77" s="225">
        <f t="shared" si="34"/>
        <v>3.28451094451006E-2</v>
      </c>
      <c r="M77" s="223">
        <f t="shared" si="34"/>
        <v>8.8072266561086909E-2</v>
      </c>
      <c r="N77" s="227">
        <f t="shared" si="34"/>
        <v>4.5536360257172441E-2</v>
      </c>
      <c r="O77" s="228">
        <f t="shared" si="34"/>
        <v>7.3329591810703698E-2</v>
      </c>
      <c r="P77" s="223">
        <f t="shared" si="34"/>
        <v>5.1859366906041843E-2</v>
      </c>
      <c r="Q77" s="224">
        <f t="shared" si="34"/>
        <v>5.6152414922532132E-2</v>
      </c>
      <c r="R77" s="225">
        <f t="shared" si="34"/>
        <v>6.6466188009424165E-2</v>
      </c>
      <c r="S77" s="226">
        <f t="shared" si="34"/>
        <v>4.8983309992648154E-2</v>
      </c>
      <c r="T77" s="223">
        <f t="shared" si="34"/>
        <v>3.065956942211916E-2</v>
      </c>
      <c r="U77" s="224">
        <f t="shared" si="34"/>
        <v>7.057584483419882E-2</v>
      </c>
      <c r="V77" s="225">
        <f t="shared" si="34"/>
        <v>2.9301612177844289E-2</v>
      </c>
      <c r="W77" s="226">
        <f t="shared" si="34"/>
        <v>7.4982471141513463E-2</v>
      </c>
      <c r="X77" s="223">
        <f t="shared" si="34"/>
        <v>5.1422338997113834E-2</v>
      </c>
      <c r="Y77" s="224">
        <f t="shared" si="34"/>
        <v>7.0218497890540466E-2</v>
      </c>
      <c r="Z77" s="225">
        <f t="shared" si="34"/>
        <v>6.3691979882287919E-2</v>
      </c>
      <c r="AA77" s="223">
        <f t="shared" si="34"/>
        <v>5.1180169568958385E-2</v>
      </c>
      <c r="AB77" s="220">
        <f t="shared" si="34"/>
        <v>5.4242013614260384E-2</v>
      </c>
      <c r="AC77" s="221">
        <f t="shared" si="34"/>
        <v>5.8386155262154862E-2</v>
      </c>
      <c r="AD77" s="246"/>
    </row>
    <row r="78" spans="1:30" s="123" customFormat="1" x14ac:dyDescent="0.2">
      <c r="A78" s="213" t="s">
        <v>23</v>
      </c>
      <c r="B78" s="214">
        <f>B14/B31</f>
        <v>4.7618786148327111E-2</v>
      </c>
      <c r="C78" s="215">
        <f t="shared" ref="C78:AC78" si="35">C14/C31</f>
        <v>3.7397767181671898E-2</v>
      </c>
      <c r="D78" s="216">
        <f t="shared" si="35"/>
        <v>4.2108066520684148E-2</v>
      </c>
      <c r="E78" s="217">
        <f t="shared" si="35"/>
        <v>3.9978700995650152E-2</v>
      </c>
      <c r="F78" s="214">
        <f t="shared" si="35"/>
        <v>5.2740616466213468E-2</v>
      </c>
      <c r="G78" s="215">
        <f t="shared" si="35"/>
        <v>3.0775182818158563E-2</v>
      </c>
      <c r="H78" s="216">
        <f t="shared" si="35"/>
        <v>5.1928007244678144E-2</v>
      </c>
      <c r="I78" s="217">
        <f t="shared" si="35"/>
        <v>3.7912860997987199E-2</v>
      </c>
      <c r="J78" s="214">
        <f t="shared" si="35"/>
        <v>3.887998026396941E-2</v>
      </c>
      <c r="K78" s="215">
        <f t="shared" si="35"/>
        <v>7.4640982505794096E-2</v>
      </c>
      <c r="L78" s="216">
        <f t="shared" si="35"/>
        <v>2.8809209515207785E-2</v>
      </c>
      <c r="M78" s="214">
        <f t="shared" si="35"/>
        <v>5.6802600595969907E-2</v>
      </c>
      <c r="N78" s="218">
        <f t="shared" si="35"/>
        <v>3.7426727782057731E-2</v>
      </c>
      <c r="O78" s="219">
        <f t="shared" si="35"/>
        <v>5.0427066978666363E-2</v>
      </c>
      <c r="P78" s="214">
        <f t="shared" si="35"/>
        <v>4.4557743439393518E-2</v>
      </c>
      <c r="Q78" s="215">
        <f t="shared" si="35"/>
        <v>3.8305224258117623E-2</v>
      </c>
      <c r="R78" s="216">
        <f t="shared" si="35"/>
        <v>5.1019956038536596E-2</v>
      </c>
      <c r="S78" s="217">
        <f t="shared" si="35"/>
        <v>4.1546419614491258E-2</v>
      </c>
      <c r="T78" s="214">
        <f t="shared" si="35"/>
        <v>3.3992990592637488E-2</v>
      </c>
      <c r="U78" s="215">
        <f t="shared" si="35"/>
        <v>4.132397435819387E-2</v>
      </c>
      <c r="V78" s="216">
        <f t="shared" si="35"/>
        <v>2.5361998637042974E-2</v>
      </c>
      <c r="W78" s="217">
        <f t="shared" si="35"/>
        <v>5.6398460880718253E-2</v>
      </c>
      <c r="X78" s="214">
        <f t="shared" si="35"/>
        <v>4.1271696413038142E-2</v>
      </c>
      <c r="Y78" s="215">
        <f t="shared" si="35"/>
        <v>4.607045086520517E-2</v>
      </c>
      <c r="Z78" s="216">
        <f t="shared" si="35"/>
        <v>4.9764612126980058E-2</v>
      </c>
      <c r="AA78" s="214">
        <f t="shared" si="35"/>
        <v>4.7799673286710753E-2</v>
      </c>
      <c r="AB78" s="220">
        <f t="shared" si="35"/>
        <v>4.3343244267283976E-2</v>
      </c>
      <c r="AC78" s="221">
        <f t="shared" si="35"/>
        <v>4.4999748758807231E-2</v>
      </c>
      <c r="AD78" s="246"/>
    </row>
    <row r="79" spans="1:30" s="123" customFormat="1" x14ac:dyDescent="0.2">
      <c r="A79" s="222" t="s">
        <v>24</v>
      </c>
      <c r="B79" s="223">
        <f>B15/B31</f>
        <v>4.5140566659345488E-2</v>
      </c>
      <c r="C79" s="224">
        <f t="shared" ref="C79:AC79" si="36">C15/C31</f>
        <v>3.903275329814572E-2</v>
      </c>
      <c r="D79" s="225">
        <f t="shared" si="36"/>
        <v>4.2096969876309405E-2</v>
      </c>
      <c r="E79" s="226">
        <f t="shared" si="36"/>
        <v>3.8549631769970755E-2</v>
      </c>
      <c r="F79" s="223">
        <f t="shared" si="36"/>
        <v>5.0944889895996749E-2</v>
      </c>
      <c r="G79" s="224">
        <f t="shared" si="36"/>
        <v>2.9904167133533891E-2</v>
      </c>
      <c r="H79" s="225">
        <f t="shared" si="36"/>
        <v>5.1047097810557586E-2</v>
      </c>
      <c r="I79" s="226">
        <f t="shared" si="36"/>
        <v>3.8699235684951781E-2</v>
      </c>
      <c r="J79" s="223">
        <f t="shared" si="36"/>
        <v>4.2284445540890586E-2</v>
      </c>
      <c r="K79" s="224">
        <f t="shared" si="36"/>
        <v>4.9955596629675893E-2</v>
      </c>
      <c r="L79" s="225">
        <f t="shared" si="36"/>
        <v>3.0960847349506406E-2</v>
      </c>
      <c r="M79" s="223">
        <f t="shared" si="36"/>
        <v>5.1293004646898246E-2</v>
      </c>
      <c r="N79" s="227">
        <f t="shared" si="36"/>
        <v>3.7796093633657088E-2</v>
      </c>
      <c r="O79" s="228">
        <f t="shared" si="36"/>
        <v>4.8497554482058086E-2</v>
      </c>
      <c r="P79" s="223">
        <f t="shared" si="36"/>
        <v>4.3358359896741243E-2</v>
      </c>
      <c r="Q79" s="224">
        <f t="shared" si="36"/>
        <v>3.5572199024256401E-2</v>
      </c>
      <c r="R79" s="225">
        <f t="shared" si="36"/>
        <v>4.7960762178500496E-2</v>
      </c>
      <c r="S79" s="226">
        <f t="shared" si="36"/>
        <v>4.0418129003116504E-2</v>
      </c>
      <c r="T79" s="223">
        <f t="shared" si="36"/>
        <v>3.0297241034019342E-2</v>
      </c>
      <c r="U79" s="224">
        <f t="shared" si="36"/>
        <v>3.6532877154319597E-2</v>
      </c>
      <c r="V79" s="225">
        <f t="shared" si="36"/>
        <v>2.7115774754657915E-2</v>
      </c>
      <c r="W79" s="226">
        <f t="shared" si="36"/>
        <v>5.338349722103463E-2</v>
      </c>
      <c r="X79" s="223">
        <f t="shared" si="36"/>
        <v>3.9007819853416781E-2</v>
      </c>
      <c r="Y79" s="224">
        <f t="shared" si="36"/>
        <v>3.7389353220102679E-2</v>
      </c>
      <c r="Z79" s="225">
        <f t="shared" si="36"/>
        <v>4.940545364618415E-2</v>
      </c>
      <c r="AA79" s="223">
        <f t="shared" si="36"/>
        <v>4.6431377172467661E-2</v>
      </c>
      <c r="AB79" s="220">
        <f t="shared" si="36"/>
        <v>4.2665936874951037E-2</v>
      </c>
      <c r="AC79" s="221">
        <f t="shared" si="36"/>
        <v>4.2709317616664765E-2</v>
      </c>
      <c r="AD79" s="246"/>
    </row>
    <row r="80" spans="1:30" s="123" customFormat="1" x14ac:dyDescent="0.2">
      <c r="A80" s="213" t="s">
        <v>25</v>
      </c>
      <c r="B80" s="214">
        <f>B16/B31</f>
        <v>4.3908778095028918E-2</v>
      </c>
      <c r="C80" s="215">
        <f t="shared" ref="C80:AC80" si="37">C16/C31</f>
        <v>4.1859339465608943E-2</v>
      </c>
      <c r="D80" s="216">
        <f t="shared" si="37"/>
        <v>4.1127862934248686E-2</v>
      </c>
      <c r="E80" s="217">
        <f t="shared" si="37"/>
        <v>4.0150972354362185E-2</v>
      </c>
      <c r="F80" s="214">
        <f t="shared" si="37"/>
        <v>4.7643948637499274E-2</v>
      </c>
      <c r="G80" s="215">
        <f t="shared" si="37"/>
        <v>3.0777296933897944E-2</v>
      </c>
      <c r="H80" s="216">
        <f t="shared" si="37"/>
        <v>4.9302551676318834E-2</v>
      </c>
      <c r="I80" s="217">
        <f t="shared" si="37"/>
        <v>4.137153803687503E-2</v>
      </c>
      <c r="J80" s="214">
        <f t="shared" si="37"/>
        <v>4.2177542041856829E-2</v>
      </c>
      <c r="K80" s="215">
        <f t="shared" si="37"/>
        <v>4.1378165093896885E-2</v>
      </c>
      <c r="L80" s="216">
        <f t="shared" si="37"/>
        <v>3.1571390374894467E-2</v>
      </c>
      <c r="M80" s="214">
        <f t="shared" si="37"/>
        <v>5.1688928712830026E-2</v>
      </c>
      <c r="N80" s="218">
        <f t="shared" si="37"/>
        <v>3.8428119646393755E-2</v>
      </c>
      <c r="O80" s="219">
        <f t="shared" si="37"/>
        <v>4.4103971038759543E-2</v>
      </c>
      <c r="P80" s="214">
        <f t="shared" si="37"/>
        <v>4.3955902235195243E-2</v>
      </c>
      <c r="Q80" s="215">
        <f t="shared" si="37"/>
        <v>3.5604352262301832E-2</v>
      </c>
      <c r="R80" s="216">
        <f t="shared" si="37"/>
        <v>4.7028363042318208E-2</v>
      </c>
      <c r="S80" s="217">
        <f t="shared" si="37"/>
        <v>4.0839584290112432E-2</v>
      </c>
      <c r="T80" s="225">
        <f t="shared" si="37"/>
        <v>2.8248438694036735E-2</v>
      </c>
      <c r="U80" s="214">
        <f t="shared" si="37"/>
        <v>3.4834381449261244E-2</v>
      </c>
      <c r="V80" s="216">
        <f t="shared" si="37"/>
        <v>2.9107184590337145E-2</v>
      </c>
      <c r="W80" s="217">
        <f t="shared" si="37"/>
        <v>5.0915775972637876E-2</v>
      </c>
      <c r="X80" s="214">
        <f t="shared" si="37"/>
        <v>3.7486673238971688E-2</v>
      </c>
      <c r="Y80" s="215">
        <f t="shared" si="37"/>
        <v>3.555219913878864E-2</v>
      </c>
      <c r="Z80" s="216">
        <f t="shared" si="37"/>
        <v>5.0259210842958257E-2</v>
      </c>
      <c r="AA80" s="214">
        <f t="shared" si="37"/>
        <v>4.7838216839224637E-2</v>
      </c>
      <c r="AB80" s="220">
        <f t="shared" si="37"/>
        <v>4.2233742980858087E-2</v>
      </c>
      <c r="AC80" s="221">
        <f t="shared" si="37"/>
        <v>4.2579713928198946E-2</v>
      </c>
      <c r="AD80" s="246"/>
    </row>
    <row r="81" spans="1:30" s="123" customFormat="1" x14ac:dyDescent="0.2">
      <c r="A81" s="222" t="s">
        <v>26</v>
      </c>
      <c r="B81" s="223">
        <f>B17/B31</f>
        <v>3.9541694121092319E-2</v>
      </c>
      <c r="C81" s="224">
        <f t="shared" ref="C81:AC81" si="38">C17/C31</f>
        <v>3.9374530056956632E-2</v>
      </c>
      <c r="D81" s="225">
        <f t="shared" si="38"/>
        <v>3.68815470201811E-2</v>
      </c>
      <c r="E81" s="226">
        <f t="shared" si="38"/>
        <v>3.8921581294462652E-2</v>
      </c>
      <c r="F81" s="223">
        <f t="shared" si="38"/>
        <v>3.9682107373191562E-2</v>
      </c>
      <c r="G81" s="224">
        <f t="shared" si="38"/>
        <v>3.1481297475111573E-2</v>
      </c>
      <c r="H81" s="225">
        <f t="shared" si="38"/>
        <v>4.5622225567100869E-2</v>
      </c>
      <c r="I81" s="226">
        <f t="shared" si="38"/>
        <v>3.9348451996283007E-2</v>
      </c>
      <c r="J81" s="223">
        <f t="shared" si="38"/>
        <v>4.0689116401463755E-2</v>
      </c>
      <c r="K81" s="224">
        <f t="shared" si="38"/>
        <v>3.6916167880840123E-2</v>
      </c>
      <c r="L81" s="225">
        <f t="shared" si="38"/>
        <v>3.1464019015257257E-2</v>
      </c>
      <c r="M81" s="223">
        <f t="shared" si="38"/>
        <v>4.3312009002062973E-2</v>
      </c>
      <c r="N81" s="227">
        <f t="shared" si="38"/>
        <v>3.6121635106406681E-2</v>
      </c>
      <c r="O81" s="228">
        <f t="shared" si="38"/>
        <v>3.8607643374142214E-2</v>
      </c>
      <c r="P81" s="223">
        <f t="shared" si="38"/>
        <v>4.0834925704852774E-2</v>
      </c>
      <c r="Q81" s="224">
        <f t="shared" si="38"/>
        <v>3.6635399428958493E-2</v>
      </c>
      <c r="R81" s="225">
        <f t="shared" si="38"/>
        <v>4.5350429886089338E-2</v>
      </c>
      <c r="S81" s="226">
        <f t="shared" si="38"/>
        <v>3.886649317072341E-2</v>
      </c>
      <c r="T81" s="223">
        <f t="shared" si="38"/>
        <v>2.7477667395715302E-2</v>
      </c>
      <c r="U81" s="224">
        <f t="shared" si="38"/>
        <v>3.4840469247487259E-2</v>
      </c>
      <c r="V81" s="225">
        <f t="shared" si="38"/>
        <v>3.0611543499735855E-2</v>
      </c>
      <c r="W81" s="226">
        <f t="shared" si="38"/>
        <v>4.4234288157332192E-2</v>
      </c>
      <c r="X81" s="223">
        <f t="shared" si="38"/>
        <v>3.4348471939082761E-2</v>
      </c>
      <c r="Y81" s="224">
        <f t="shared" si="38"/>
        <v>3.4183410426030951E-2</v>
      </c>
      <c r="Z81" s="225">
        <f t="shared" si="38"/>
        <v>4.7980912601141811E-2</v>
      </c>
      <c r="AA81" s="223">
        <f t="shared" si="38"/>
        <v>4.5803343993270747E-2</v>
      </c>
      <c r="AB81" s="220">
        <f t="shared" si="38"/>
        <v>3.9474727118425861E-2</v>
      </c>
      <c r="AC81" s="221">
        <f t="shared" si="38"/>
        <v>3.965137526977789E-2</v>
      </c>
      <c r="AD81" s="246"/>
    </row>
    <row r="82" spans="1:30" s="123" customFormat="1" x14ac:dyDescent="0.2">
      <c r="A82" s="213" t="s">
        <v>27</v>
      </c>
      <c r="B82" s="214">
        <f>B18/B31</f>
        <v>3.6990262830368256E-2</v>
      </c>
      <c r="C82" s="215">
        <f t="shared" ref="C82:AC82" si="39">C18/C31</f>
        <v>4.460833307161239E-2</v>
      </c>
      <c r="D82" s="216">
        <f t="shared" si="39"/>
        <v>3.7388293779960939E-2</v>
      </c>
      <c r="E82" s="217">
        <f t="shared" si="39"/>
        <v>4.1611363645261953E-2</v>
      </c>
      <c r="F82" s="214">
        <f t="shared" si="39"/>
        <v>3.4935869502062636E-2</v>
      </c>
      <c r="G82" s="215">
        <f t="shared" si="39"/>
        <v>3.9916619275238839E-2</v>
      </c>
      <c r="H82" s="216">
        <f t="shared" si="39"/>
        <v>4.4328004283638034E-2</v>
      </c>
      <c r="I82" s="217">
        <f t="shared" si="39"/>
        <v>4.5005092004695386E-2</v>
      </c>
      <c r="J82" s="214">
        <f t="shared" si="39"/>
        <v>4.9397639899675175E-2</v>
      </c>
      <c r="K82" s="215">
        <f t="shared" si="39"/>
        <v>3.5125592947445182E-2</v>
      </c>
      <c r="L82" s="216">
        <f t="shared" si="39"/>
        <v>3.9950567068151338E-2</v>
      </c>
      <c r="M82" s="214">
        <f t="shared" si="39"/>
        <v>3.5153889432995064E-2</v>
      </c>
      <c r="N82" s="218">
        <f t="shared" si="39"/>
        <v>4.0487187695309526E-2</v>
      </c>
      <c r="O82" s="219">
        <f t="shared" si="39"/>
        <v>3.742488931973089E-2</v>
      </c>
      <c r="P82" s="214">
        <f t="shared" si="39"/>
        <v>4.5550781426320665E-2</v>
      </c>
      <c r="Q82" s="215">
        <f t="shared" si="39"/>
        <v>3.5197077913726435E-2</v>
      </c>
      <c r="R82" s="216">
        <f t="shared" si="39"/>
        <v>4.2749729816159404E-2</v>
      </c>
      <c r="S82" s="217">
        <f t="shared" si="39"/>
        <v>4.2408229528707153E-2</v>
      </c>
      <c r="T82" s="214">
        <f t="shared" si="39"/>
        <v>3.7379114074152155E-2</v>
      </c>
      <c r="U82" s="215">
        <f t="shared" si="39"/>
        <v>2.7370740824166125E-2</v>
      </c>
      <c r="V82" s="216">
        <f t="shared" si="39"/>
        <v>3.9458980688823558E-2</v>
      </c>
      <c r="W82" s="217">
        <f t="shared" si="39"/>
        <v>4.1612654980761006E-2</v>
      </c>
      <c r="X82" s="214">
        <f t="shared" si="39"/>
        <v>3.5588585601298996E-2</v>
      </c>
      <c r="Y82" s="215">
        <f t="shared" si="39"/>
        <v>3.1743553622388593E-2</v>
      </c>
      <c r="Z82" s="216">
        <f t="shared" si="39"/>
        <v>4.9372802875202709E-2</v>
      </c>
      <c r="AA82" s="214">
        <f t="shared" si="39"/>
        <v>4.8103487171232001E-2</v>
      </c>
      <c r="AB82" s="220">
        <f t="shared" si="39"/>
        <v>4.1376380252434834E-2</v>
      </c>
      <c r="AC82" s="221">
        <f t="shared" si="39"/>
        <v>4.0735389099073593E-2</v>
      </c>
      <c r="AD82" s="246"/>
    </row>
    <row r="83" spans="1:30" s="123" customFormat="1" x14ac:dyDescent="0.2">
      <c r="A83" s="222" t="s">
        <v>28</v>
      </c>
      <c r="B83" s="223">
        <f>B19/B31</f>
        <v>3.5946994655538474E-2</v>
      </c>
      <c r="C83" s="224">
        <f t="shared" ref="C83:AC83" si="40">C19/C31</f>
        <v>5.6860568014498722E-2</v>
      </c>
      <c r="D83" s="225">
        <f t="shared" si="40"/>
        <v>4.3809551991477777E-2</v>
      </c>
      <c r="E83" s="226">
        <f t="shared" si="40"/>
        <v>4.4712248102078612E-2</v>
      </c>
      <c r="F83" s="223">
        <f t="shared" si="40"/>
        <v>3.4104279240020914E-2</v>
      </c>
      <c r="G83" s="224">
        <f t="shared" si="40"/>
        <v>5.5732319121542626E-2</v>
      </c>
      <c r="H83" s="225">
        <f t="shared" si="40"/>
        <v>4.7221187229033984E-2</v>
      </c>
      <c r="I83" s="226">
        <f t="shared" si="40"/>
        <v>5.5868035354857293E-2</v>
      </c>
      <c r="J83" s="223">
        <f t="shared" si="40"/>
        <v>6.0466263722708767E-2</v>
      </c>
      <c r="K83" s="224">
        <f t="shared" si="40"/>
        <v>3.0930737962354606E-2</v>
      </c>
      <c r="L83" s="225">
        <f t="shared" si="40"/>
        <v>6.4709139408025904E-2</v>
      </c>
      <c r="M83" s="223">
        <f t="shared" si="40"/>
        <v>3.2034424555627335E-2</v>
      </c>
      <c r="N83" s="227">
        <f t="shared" si="40"/>
        <v>5.6050974832700724E-2</v>
      </c>
      <c r="O83" s="228">
        <f t="shared" si="40"/>
        <v>3.7584908985915953E-2</v>
      </c>
      <c r="P83" s="223">
        <f t="shared" si="40"/>
        <v>5.2416070019925244E-2</v>
      </c>
      <c r="Q83" s="224">
        <f t="shared" si="40"/>
        <v>3.8813245419235351E-2</v>
      </c>
      <c r="R83" s="225">
        <f t="shared" si="40"/>
        <v>4.6217329909399314E-2</v>
      </c>
      <c r="S83" s="226">
        <f t="shared" si="40"/>
        <v>5.1959956077933321E-2</v>
      </c>
      <c r="T83" s="223">
        <f t="shared" si="40"/>
        <v>5.4606181981079874E-2</v>
      </c>
      <c r="U83" s="224">
        <f t="shared" si="40"/>
        <v>2.4034627396309578E-2</v>
      </c>
      <c r="V83" s="225">
        <f t="shared" si="40"/>
        <v>5.9545903567844428E-2</v>
      </c>
      <c r="W83" s="226">
        <f t="shared" si="40"/>
        <v>3.8782385634886701E-2</v>
      </c>
      <c r="X83" s="223">
        <f t="shared" si="40"/>
        <v>5.0559166358125199E-2</v>
      </c>
      <c r="Y83" s="224">
        <f t="shared" si="40"/>
        <v>3.1024667242743966E-2</v>
      </c>
      <c r="Z83" s="225">
        <f t="shared" si="40"/>
        <v>5.0583299977144461E-2</v>
      </c>
      <c r="AA83" s="223">
        <f t="shared" si="40"/>
        <v>5.7083001273070866E-2</v>
      </c>
      <c r="AB83" s="220">
        <f t="shared" si="40"/>
        <v>4.97731592930774E-2</v>
      </c>
      <c r="AC83" s="221">
        <f t="shared" si="40"/>
        <v>4.6055880943539365E-2</v>
      </c>
      <c r="AD83" s="246"/>
    </row>
    <row r="84" spans="1:30" s="123" customFormat="1" x14ac:dyDescent="0.2">
      <c r="A84" s="213" t="s">
        <v>29</v>
      </c>
      <c r="B84" s="214">
        <f>B20/B31</f>
        <v>4.2574493008272936E-2</v>
      </c>
      <c r="C84" s="215">
        <f t="shared" ref="C84:AC84" si="41">C20/C31</f>
        <v>8.6356826020850236E-2</v>
      </c>
      <c r="D84" s="216">
        <f t="shared" si="41"/>
        <v>6.9335532934840502E-2</v>
      </c>
      <c r="E84" s="217">
        <f t="shared" si="41"/>
        <v>6.0678670848162371E-2</v>
      </c>
      <c r="F84" s="214">
        <f t="shared" si="41"/>
        <v>4.5091075474986926E-2</v>
      </c>
      <c r="G84" s="215">
        <f t="shared" si="41"/>
        <v>8.3699956237804199E-2</v>
      </c>
      <c r="H84" s="216">
        <f t="shared" si="41"/>
        <v>5.2768202377221705E-2</v>
      </c>
      <c r="I84" s="217">
        <f t="shared" si="41"/>
        <v>7.6761827909672065E-2</v>
      </c>
      <c r="J84" s="214">
        <f t="shared" si="41"/>
        <v>9.4346449570330171E-2</v>
      </c>
      <c r="K84" s="215">
        <f t="shared" si="41"/>
        <v>3.2605791932304715E-2</v>
      </c>
      <c r="L84" s="216">
        <f t="shared" si="41"/>
        <v>9.1930937057224729E-2</v>
      </c>
      <c r="M84" s="214">
        <f t="shared" si="41"/>
        <v>3.0081893767321677E-2</v>
      </c>
      <c r="N84" s="218">
        <f t="shared" si="41"/>
        <v>7.3175479266849822E-2</v>
      </c>
      <c r="O84" s="219">
        <f t="shared" si="41"/>
        <v>4.7823848496163009E-2</v>
      </c>
      <c r="P84" s="214">
        <f t="shared" si="41"/>
        <v>7.0638961909900072E-2</v>
      </c>
      <c r="Q84" s="215">
        <f t="shared" si="41"/>
        <v>4.9419526875819908E-2</v>
      </c>
      <c r="R84" s="216">
        <f t="shared" si="41"/>
        <v>5.8116977562700955E-2</v>
      </c>
      <c r="S84" s="217">
        <f t="shared" si="41"/>
        <v>6.9606270045112731E-2</v>
      </c>
      <c r="T84" s="214">
        <f t="shared" si="41"/>
        <v>0.12079369680360484</v>
      </c>
      <c r="U84" s="215">
        <f t="shared" si="41"/>
        <v>2.5179133462800509E-2</v>
      </c>
      <c r="V84" s="216">
        <f t="shared" si="41"/>
        <v>8.6683281387780919E-2</v>
      </c>
      <c r="W84" s="217">
        <f t="shared" si="41"/>
        <v>4.6125694741342455E-2</v>
      </c>
      <c r="X84" s="214">
        <f t="shared" si="41"/>
        <v>7.8651309479732173E-2</v>
      </c>
      <c r="Y84" s="215">
        <f t="shared" si="41"/>
        <v>3.8082824424709359E-2</v>
      </c>
      <c r="Z84" s="216">
        <f t="shared" si="41"/>
        <v>5.7446008322318734E-2</v>
      </c>
      <c r="AA84" s="214">
        <f t="shared" si="41"/>
        <v>7.3504821911782883E-2</v>
      </c>
      <c r="AB84" s="220">
        <f t="shared" si="41"/>
        <v>6.6497841244950548E-2</v>
      </c>
      <c r="AC84" s="221">
        <f t="shared" si="41"/>
        <v>6.0590337141169362E-2</v>
      </c>
      <c r="AD84" s="246"/>
    </row>
    <row r="85" spans="1:30" s="123" customFormat="1" x14ac:dyDescent="0.2">
      <c r="A85" s="222" t="s">
        <v>30</v>
      </c>
      <c r="B85" s="223">
        <f>B21/B31</f>
        <v>5.2690533714034704E-2</v>
      </c>
      <c r="C85" s="224">
        <f t="shared" ref="C85:AC85" si="42">C21/C31</f>
        <v>0.12143605356842647</v>
      </c>
      <c r="D85" s="225">
        <f t="shared" si="42"/>
        <v>9.2494229744925133E-2</v>
      </c>
      <c r="E85" s="226">
        <f t="shared" si="42"/>
        <v>8.4781000035237322E-2</v>
      </c>
      <c r="F85" s="223">
        <f t="shared" si="42"/>
        <v>5.2048835047353435E-2</v>
      </c>
      <c r="G85" s="224">
        <f t="shared" si="42"/>
        <v>0.1043781222846826</v>
      </c>
      <c r="H85" s="225">
        <f t="shared" si="42"/>
        <v>6.2255868411377306E-2</v>
      </c>
      <c r="I85" s="226">
        <f t="shared" si="42"/>
        <v>0.10309966499066751</v>
      </c>
      <c r="J85" s="223">
        <f t="shared" si="42"/>
        <v>0.16865260474487068</v>
      </c>
      <c r="K85" s="224">
        <f t="shared" si="42"/>
        <v>4.1609207020786555E-2</v>
      </c>
      <c r="L85" s="225">
        <f t="shared" si="42"/>
        <v>0.12886879009320254</v>
      </c>
      <c r="M85" s="223">
        <f t="shared" si="42"/>
        <v>3.6675071370522408E-2</v>
      </c>
      <c r="N85" s="227">
        <f t="shared" si="42"/>
        <v>9.8665240797220499E-2</v>
      </c>
      <c r="O85" s="228">
        <f t="shared" si="42"/>
        <v>5.9271052442387125E-2</v>
      </c>
      <c r="P85" s="223">
        <f t="shared" si="42"/>
        <v>8.9577614946296416E-2</v>
      </c>
      <c r="Q85" s="224">
        <f t="shared" si="42"/>
        <v>7.1333030378379306E-2</v>
      </c>
      <c r="R85" s="225">
        <f t="shared" si="42"/>
        <v>6.5820829103182293E-2</v>
      </c>
      <c r="S85" s="226">
        <f t="shared" si="42"/>
        <v>9.1053241331345125E-2</v>
      </c>
      <c r="T85" s="223">
        <f t="shared" si="42"/>
        <v>0.15789612374502621</v>
      </c>
      <c r="U85" s="224">
        <f t="shared" si="42"/>
        <v>3.2667125280799694E-2</v>
      </c>
      <c r="V85" s="225">
        <f t="shared" si="42"/>
        <v>0.11228291374288818</v>
      </c>
      <c r="W85" s="226">
        <f t="shared" si="42"/>
        <v>5.2087216759298845E-2</v>
      </c>
      <c r="X85" s="223">
        <f t="shared" si="42"/>
        <v>0.10148635205845485</v>
      </c>
      <c r="Y85" s="224">
        <f t="shared" si="42"/>
        <v>5.216646213501993E-2</v>
      </c>
      <c r="Z85" s="225">
        <f t="shared" si="42"/>
        <v>6.8080485359757081E-2</v>
      </c>
      <c r="AA85" s="223">
        <f t="shared" si="42"/>
        <v>9.478199653334754E-2</v>
      </c>
      <c r="AB85" s="220">
        <f t="shared" si="42"/>
        <v>8.5150596664287814E-2</v>
      </c>
      <c r="AC85" s="221">
        <f t="shared" si="42"/>
        <v>7.9155529328426164E-2</v>
      </c>
      <c r="AD85" s="246"/>
    </row>
    <row r="86" spans="1:30" s="123" customFormat="1" x14ac:dyDescent="0.2">
      <c r="A86" s="213" t="s">
        <v>31</v>
      </c>
      <c r="B86" s="214">
        <f>B22/B31</f>
        <v>6.0048319789150012E-2</v>
      </c>
      <c r="C86" s="215">
        <f t="shared" ref="C86:AC86" si="43">C22/C31</f>
        <v>0.1344993155227614</v>
      </c>
      <c r="D86" s="216">
        <f t="shared" si="43"/>
        <v>7.0201071196070303E-2</v>
      </c>
      <c r="E86" s="217">
        <f t="shared" si="43"/>
        <v>0.10335889996906945</v>
      </c>
      <c r="F86" s="214">
        <f t="shared" si="43"/>
        <v>4.4938556736970545E-2</v>
      </c>
      <c r="G86" s="215">
        <f t="shared" si="43"/>
        <v>0.1137098291583071</v>
      </c>
      <c r="H86" s="216">
        <f t="shared" si="43"/>
        <v>6.2887556969178041E-2</v>
      </c>
      <c r="I86" s="217">
        <f t="shared" si="43"/>
        <v>0.11810936323081125</v>
      </c>
      <c r="J86" s="214">
        <f t="shared" si="43"/>
        <v>0.1155462357633321</v>
      </c>
      <c r="K86" s="215">
        <f t="shared" si="43"/>
        <v>4.5305877851021276E-2</v>
      </c>
      <c r="L86" s="216">
        <f t="shared" si="43"/>
        <v>0.13764376709257306</v>
      </c>
      <c r="M86" s="214">
        <f t="shared" si="43"/>
        <v>3.8369209610535748E-2</v>
      </c>
      <c r="N86" s="218">
        <f t="shared" si="43"/>
        <v>0.10230730535299064</v>
      </c>
      <c r="O86" s="219">
        <f t="shared" si="43"/>
        <v>6.1587858913675186E-2</v>
      </c>
      <c r="P86" s="214">
        <f t="shared" si="43"/>
        <v>8.9472292735561718E-2</v>
      </c>
      <c r="Q86" s="215">
        <f t="shared" si="43"/>
        <v>8.5645508406999971E-2</v>
      </c>
      <c r="R86" s="216">
        <f t="shared" si="43"/>
        <v>7.0748674124575459E-2</v>
      </c>
      <c r="S86" s="217">
        <f t="shared" si="43"/>
        <v>9.9508806147577386E-2</v>
      </c>
      <c r="T86" s="214">
        <f t="shared" si="43"/>
        <v>0.16645366149305646</v>
      </c>
      <c r="U86" s="215">
        <f t="shared" si="43"/>
        <v>3.2338384176594848E-2</v>
      </c>
      <c r="V86" s="216">
        <f t="shared" si="43"/>
        <v>0.1406398827935513</v>
      </c>
      <c r="W86" s="217">
        <f t="shared" si="43"/>
        <v>5.6186404446344589E-2</v>
      </c>
      <c r="X86" s="214">
        <f t="shared" si="43"/>
        <v>0.1023919026823034</v>
      </c>
      <c r="Y86" s="215">
        <f t="shared" si="43"/>
        <v>6.1283248495058562E-2</v>
      </c>
      <c r="Z86" s="216">
        <f t="shared" si="43"/>
        <v>6.7853139250701078E-2</v>
      </c>
      <c r="AA86" s="214">
        <f t="shared" si="43"/>
        <v>0.10616254723002225</v>
      </c>
      <c r="AB86" s="220">
        <f t="shared" si="43"/>
        <v>8.726880490141474E-2</v>
      </c>
      <c r="AC86" s="221">
        <f t="shared" si="43"/>
        <v>8.8152568359051858E-2</v>
      </c>
      <c r="AD86" s="246"/>
    </row>
    <row r="87" spans="1:30" s="123" customFormat="1" x14ac:dyDescent="0.2">
      <c r="A87" s="222" t="s">
        <v>32</v>
      </c>
      <c r="B87" s="223">
        <f>B23/B31</f>
        <v>6.4179295702467234E-2</v>
      </c>
      <c r="C87" s="224">
        <f t="shared" ref="C87:AC87" si="44">C23/C31</f>
        <v>0.10594155802168527</v>
      </c>
      <c r="D87" s="225">
        <f t="shared" si="44"/>
        <v>4.7626797656388706E-2</v>
      </c>
      <c r="E87" s="226">
        <f t="shared" si="44"/>
        <v>9.273288934305883E-2</v>
      </c>
      <c r="F87" s="223">
        <f t="shared" si="44"/>
        <v>4.3843690081924354E-2</v>
      </c>
      <c r="G87" s="224">
        <f t="shared" si="44"/>
        <v>0.1036487523545964</v>
      </c>
      <c r="H87" s="225">
        <f t="shared" si="44"/>
        <v>5.9445347835849809E-2</v>
      </c>
      <c r="I87" s="226">
        <f t="shared" si="44"/>
        <v>9.5959428552487652E-2</v>
      </c>
      <c r="J87" s="223">
        <f t="shared" si="44"/>
        <v>7.7258336417088111E-2</v>
      </c>
      <c r="K87" s="224">
        <f t="shared" si="44"/>
        <v>3.2078727536587658E-2</v>
      </c>
      <c r="L87" s="225">
        <f t="shared" si="44"/>
        <v>9.3177286957327257E-2</v>
      </c>
      <c r="M87" s="223">
        <f t="shared" si="44"/>
        <v>4.3766279772447854E-2</v>
      </c>
      <c r="N87" s="227">
        <f t="shared" si="44"/>
        <v>7.7856458567118467E-2</v>
      </c>
      <c r="O87" s="228">
        <f t="shared" si="44"/>
        <v>6.205632228424595E-2</v>
      </c>
      <c r="P87" s="223">
        <f t="shared" si="44"/>
        <v>6.2071322481563239E-2</v>
      </c>
      <c r="Q87" s="224">
        <f t="shared" si="44"/>
        <v>8.0721775887643732E-2</v>
      </c>
      <c r="R87" s="225">
        <f t="shared" si="44"/>
        <v>6.1509446320587337E-2</v>
      </c>
      <c r="S87" s="226">
        <f t="shared" si="44"/>
        <v>8.2626025525448912E-2</v>
      </c>
      <c r="T87" s="223">
        <f t="shared" si="44"/>
        <v>8.6556958022609293E-2</v>
      </c>
      <c r="U87" s="224">
        <f t="shared" si="44"/>
        <v>3.9047137821664038E-2</v>
      </c>
      <c r="V87" s="225">
        <f t="shared" si="44"/>
        <v>0.11242431562471154</v>
      </c>
      <c r="W87" s="226">
        <f t="shared" si="44"/>
        <v>6.1318512184694314E-2</v>
      </c>
      <c r="X87" s="223">
        <f t="shared" si="44"/>
        <v>7.1868601481891212E-2</v>
      </c>
      <c r="Y87" s="224">
        <f t="shared" si="44"/>
        <v>5.7242235664025906E-2</v>
      </c>
      <c r="Z87" s="225">
        <f t="shared" si="44"/>
        <v>6.2872082744309388E-2</v>
      </c>
      <c r="AA87" s="223">
        <f t="shared" si="44"/>
        <v>8.4851363591533571E-2</v>
      </c>
      <c r="AB87" s="220">
        <f t="shared" si="44"/>
        <v>6.9597572505870883E-2</v>
      </c>
      <c r="AC87" s="221">
        <f t="shared" si="44"/>
        <v>7.7706602986216053E-2</v>
      </c>
      <c r="AD87" s="246"/>
    </row>
    <row r="88" spans="1:30" s="123" customFormat="1" x14ac:dyDescent="0.2">
      <c r="A88" s="213" t="s">
        <v>33</v>
      </c>
      <c r="B88" s="214">
        <f>B24/B31</f>
        <v>5.2048100153744781E-2</v>
      </c>
      <c r="C88" s="215">
        <f t="shared" ref="C88:AC88" si="45">C24/C31</f>
        <v>6.3489189693490905E-2</v>
      </c>
      <c r="D88" s="216">
        <f t="shared" si="45"/>
        <v>3.4887849914185948E-2</v>
      </c>
      <c r="E88" s="217">
        <f t="shared" si="45"/>
        <v>6.162224806292603E-2</v>
      </c>
      <c r="F88" s="214">
        <f t="shared" si="45"/>
        <v>3.7762913253152057E-2</v>
      </c>
      <c r="G88" s="215">
        <f t="shared" si="45"/>
        <v>7.3909486248734169E-2</v>
      </c>
      <c r="H88" s="216">
        <f t="shared" si="45"/>
        <v>4.8654824151230187E-2</v>
      </c>
      <c r="I88" s="217">
        <f t="shared" si="45"/>
        <v>6.7752808603487716E-2</v>
      </c>
      <c r="J88" s="214">
        <f t="shared" si="45"/>
        <v>6.2242506475885036E-2</v>
      </c>
      <c r="K88" s="215">
        <f t="shared" si="45"/>
        <v>1.7855208912442331E-2</v>
      </c>
      <c r="L88" s="216">
        <f t="shared" si="45"/>
        <v>5.9420573615698954E-2</v>
      </c>
      <c r="M88" s="214">
        <f t="shared" si="45"/>
        <v>4.1361562024630642E-2</v>
      </c>
      <c r="N88" s="218">
        <f t="shared" si="45"/>
        <v>5.6141264263091677E-2</v>
      </c>
      <c r="O88" s="219">
        <f t="shared" si="45"/>
        <v>5.4012435151450496E-2</v>
      </c>
      <c r="P88" s="214">
        <f t="shared" si="45"/>
        <v>4.1791423332953603E-2</v>
      </c>
      <c r="Q88" s="215">
        <f t="shared" si="45"/>
        <v>6.8199161443551773E-2</v>
      </c>
      <c r="R88" s="216">
        <f t="shared" si="45"/>
        <v>4.6947452373475938E-2</v>
      </c>
      <c r="S88" s="217">
        <f t="shared" si="45"/>
        <v>5.929290008485804E-2</v>
      </c>
      <c r="T88" s="214">
        <f t="shared" si="45"/>
        <v>5.0811615589343592E-2</v>
      </c>
      <c r="U88" s="215">
        <f t="shared" si="45"/>
        <v>3.854793836713076E-2</v>
      </c>
      <c r="V88" s="216">
        <f t="shared" si="45"/>
        <v>8.5406736621319868E-2</v>
      </c>
      <c r="W88" s="217">
        <f t="shared" si="45"/>
        <v>5.211799914493373E-2</v>
      </c>
      <c r="X88" s="214">
        <f t="shared" si="45"/>
        <v>4.4111021398651931E-2</v>
      </c>
      <c r="Y88" s="215">
        <f t="shared" si="45"/>
        <v>4.9494238016744969E-2</v>
      </c>
      <c r="Z88" s="216">
        <f t="shared" si="45"/>
        <v>4.8132073577907761E-2</v>
      </c>
      <c r="AA88" s="214">
        <f t="shared" si="45"/>
        <v>5.6466304432848627E-2</v>
      </c>
      <c r="AB88" s="220">
        <f t="shared" si="45"/>
        <v>5.136952776479245E-2</v>
      </c>
      <c r="AC88" s="221">
        <f t="shared" si="45"/>
        <v>5.7706272083181673E-2</v>
      </c>
      <c r="AD88" s="246"/>
    </row>
    <row r="89" spans="1:30" s="123" customFormat="1" x14ac:dyDescent="0.2">
      <c r="A89" s="222" t="s">
        <v>34</v>
      </c>
      <c r="B89" s="223">
        <f>B25/B31</f>
        <v>1.7946042902115822E-2</v>
      </c>
      <c r="C89" s="224">
        <f t="shared" ref="C89:AC89" si="46">C25/C31</f>
        <v>3.9570358902545587E-2</v>
      </c>
      <c r="D89" s="225">
        <f t="shared" si="46"/>
        <v>1.53614546960999E-2</v>
      </c>
      <c r="E89" s="226">
        <f t="shared" si="46"/>
        <v>4.3240111036721207E-2</v>
      </c>
      <c r="F89" s="223">
        <f t="shared" si="46"/>
        <v>1.7463395502876067E-2</v>
      </c>
      <c r="G89" s="224">
        <f t="shared" si="46"/>
        <v>5.2353962170012959E-2</v>
      </c>
      <c r="H89" s="225">
        <f t="shared" si="46"/>
        <v>2.4296567907753731E-2</v>
      </c>
      <c r="I89" s="226">
        <f t="shared" si="46"/>
        <v>4.5560583426010486E-2</v>
      </c>
      <c r="J89" s="223">
        <f t="shared" si="46"/>
        <v>3.0812877759960527E-2</v>
      </c>
      <c r="K89" s="224">
        <f t="shared" si="46"/>
        <v>1.1891439174602716E-2</v>
      </c>
      <c r="L89" s="225">
        <f t="shared" si="46"/>
        <v>3.9944251105819735E-2</v>
      </c>
      <c r="M89" s="223">
        <f t="shared" si="46"/>
        <v>2.5887182479318177E-2</v>
      </c>
      <c r="N89" s="227">
        <f t="shared" si="46"/>
        <v>4.510836490531922E-2</v>
      </c>
      <c r="O89" s="228">
        <f t="shared" si="46"/>
        <v>4.0004916546265396E-2</v>
      </c>
      <c r="P89" s="223">
        <f t="shared" si="46"/>
        <v>2.589206837775853E-2</v>
      </c>
      <c r="Q89" s="224">
        <f t="shared" si="46"/>
        <v>5.1250117895206164E-2</v>
      </c>
      <c r="R89" s="225">
        <f t="shared" si="46"/>
        <v>3.2791938215072119E-2</v>
      </c>
      <c r="S89" s="226">
        <f t="shared" si="46"/>
        <v>4.5054137160071742E-2</v>
      </c>
      <c r="T89" s="223">
        <f t="shared" si="46"/>
        <v>2.7583072017707978E-2</v>
      </c>
      <c r="U89" s="224">
        <f t="shared" si="46"/>
        <v>3.2094872247554224E-2</v>
      </c>
      <c r="V89" s="225">
        <f t="shared" si="46"/>
        <v>6.2108812675893139E-2</v>
      </c>
      <c r="W89" s="226">
        <f t="shared" si="46"/>
        <v>3.3494655835827274E-2</v>
      </c>
      <c r="X89" s="223">
        <f t="shared" si="46"/>
        <v>2.5665445883313334E-2</v>
      </c>
      <c r="Y89" s="224">
        <f t="shared" si="46"/>
        <v>3.6056871900256332E-2</v>
      </c>
      <c r="Z89" s="225">
        <f t="shared" si="46"/>
        <v>3.1543063343704991E-2</v>
      </c>
      <c r="AA89" s="223">
        <f t="shared" si="46"/>
        <v>3.9306488126885378E-2</v>
      </c>
      <c r="AB89" s="220">
        <f t="shared" si="46"/>
        <v>3.1601925904862056E-2</v>
      </c>
      <c r="AC89" s="221">
        <f t="shared" si="46"/>
        <v>4.0270286500749437E-2</v>
      </c>
      <c r="AD89" s="246"/>
    </row>
    <row r="90" spans="1:30" s="123" customFormat="1" x14ac:dyDescent="0.2">
      <c r="A90" s="213" t="s">
        <v>35</v>
      </c>
      <c r="B90" s="214">
        <f>B26/B31</f>
        <v>0</v>
      </c>
      <c r="C90" s="215">
        <f t="shared" ref="C90:AC90" si="47">C26/C31</f>
        <v>1.6268573719399434E-2</v>
      </c>
      <c r="D90" s="216">
        <f t="shared" si="47"/>
        <v>2.1083624312008049E-4</v>
      </c>
      <c r="E90" s="217">
        <f t="shared" si="47"/>
        <v>2.4302007352854812E-2</v>
      </c>
      <c r="F90" s="214">
        <f t="shared" si="47"/>
        <v>5.5923537272674448E-4</v>
      </c>
      <c r="G90" s="215">
        <f t="shared" si="47"/>
        <v>2.9126172541441953E-2</v>
      </c>
      <c r="H90" s="216">
        <f t="shared" si="47"/>
        <v>2.2158450191603969E-3</v>
      </c>
      <c r="I90" s="217">
        <f t="shared" si="47"/>
        <v>1.8839845879705247E-2</v>
      </c>
      <c r="J90" s="214">
        <f t="shared" si="47"/>
        <v>6.554006825377246E-3</v>
      </c>
      <c r="K90" s="215">
        <f t="shared" si="47"/>
        <v>6.259792206667004E-3</v>
      </c>
      <c r="L90" s="216">
        <f t="shared" si="47"/>
        <v>2.3796440744694065E-2</v>
      </c>
      <c r="M90" s="214">
        <f t="shared" si="47"/>
        <v>4.2843151555564821E-3</v>
      </c>
      <c r="N90" s="218">
        <f t="shared" si="47"/>
        <v>1.085114790698547E-2</v>
      </c>
      <c r="O90" s="219">
        <f t="shared" si="47"/>
        <v>6.0274074263039863E-3</v>
      </c>
      <c r="P90" s="214">
        <f t="shared" si="47"/>
        <v>5.2704094024791561E-3</v>
      </c>
      <c r="Q90" s="215">
        <f t="shared" si="47"/>
        <v>8.3855644822471258E-3</v>
      </c>
      <c r="R90" s="216">
        <f t="shared" si="47"/>
        <v>6.5383526202534813E-3</v>
      </c>
      <c r="S90" s="217">
        <f t="shared" si="47"/>
        <v>3.3886517021690771E-3</v>
      </c>
      <c r="T90" s="214">
        <f t="shared" si="47"/>
        <v>3.1489630820311469E-3</v>
      </c>
      <c r="U90" s="215">
        <f t="shared" si="47"/>
        <v>1.5767397405380397E-3</v>
      </c>
      <c r="V90" s="216">
        <f t="shared" si="47"/>
        <v>8.158103015198738E-3</v>
      </c>
      <c r="W90" s="217">
        <f t="shared" si="47"/>
        <v>1.4330910645575033E-3</v>
      </c>
      <c r="X90" s="214">
        <f t="shared" si="47"/>
        <v>2.9820718819840034E-3</v>
      </c>
      <c r="Y90" s="215">
        <f t="shared" si="47"/>
        <v>1.2743894911881957E-3</v>
      </c>
      <c r="Z90" s="216">
        <f t="shared" si="47"/>
        <v>1.1270562427669474E-3</v>
      </c>
      <c r="AA90" s="214">
        <f t="shared" si="47"/>
        <v>1.9147076528223516E-3</v>
      </c>
      <c r="AB90" s="220">
        <f t="shared" si="47"/>
        <v>5.5378851546284379E-3</v>
      </c>
      <c r="AC90" s="221">
        <f t="shared" si="47"/>
        <v>9.5342968739467789E-3</v>
      </c>
      <c r="AD90" s="246"/>
    </row>
    <row r="91" spans="1:30" s="123" customFormat="1" x14ac:dyDescent="0.2">
      <c r="A91" s="222" t="s">
        <v>36</v>
      </c>
      <c r="B91" s="223">
        <f>B27/B31</f>
        <v>0</v>
      </c>
      <c r="C91" s="224">
        <f t="shared" ref="C91:AC91" si="48">C27/C31</f>
        <v>0</v>
      </c>
      <c r="D91" s="225">
        <f t="shared" si="48"/>
        <v>0</v>
      </c>
      <c r="E91" s="226">
        <f t="shared" si="48"/>
        <v>0</v>
      </c>
      <c r="F91" s="223">
        <f t="shared" si="48"/>
        <v>0</v>
      </c>
      <c r="G91" s="224">
        <f t="shared" si="48"/>
        <v>0</v>
      </c>
      <c r="H91" s="225">
        <f t="shared" si="48"/>
        <v>0</v>
      </c>
      <c r="I91" s="226">
        <f t="shared" si="48"/>
        <v>2.2859729272226231E-6</v>
      </c>
      <c r="J91" s="223">
        <f t="shared" si="48"/>
        <v>0</v>
      </c>
      <c r="K91" s="224">
        <f t="shared" si="48"/>
        <v>0</v>
      </c>
      <c r="L91" s="225">
        <f t="shared" si="48"/>
        <v>0</v>
      </c>
      <c r="M91" s="223">
        <f t="shared" si="48"/>
        <v>0</v>
      </c>
      <c r="N91" s="227">
        <f t="shared" si="48"/>
        <v>0</v>
      </c>
      <c r="O91" s="228">
        <f t="shared" si="48"/>
        <v>4.9861200333026436E-5</v>
      </c>
      <c r="P91" s="223">
        <f t="shared" si="48"/>
        <v>0</v>
      </c>
      <c r="Q91" s="224">
        <f t="shared" si="48"/>
        <v>0</v>
      </c>
      <c r="R91" s="225">
        <f t="shared" si="48"/>
        <v>0</v>
      </c>
      <c r="S91" s="226">
        <f t="shared" si="48"/>
        <v>0</v>
      </c>
      <c r="T91" s="223">
        <f t="shared" si="48"/>
        <v>0</v>
      </c>
      <c r="U91" s="224">
        <f t="shared" si="48"/>
        <v>0</v>
      </c>
      <c r="V91" s="225">
        <f t="shared" si="48"/>
        <v>0</v>
      </c>
      <c r="W91" s="226">
        <f t="shared" si="48"/>
        <v>1.7101325352714835E-6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0</v>
      </c>
      <c r="AC91" s="221">
        <f t="shared" si="48"/>
        <v>7.047009065517575E-6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0</v>
      </c>
      <c r="E92" s="217">
        <f t="shared" si="49"/>
        <v>0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2.3191255968849504E-4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0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0</v>
      </c>
      <c r="AC92" s="221">
        <f t="shared" si="49"/>
        <v>3.0639169850076416E-5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3.5" thickBot="1" x14ac:dyDescent="0.25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0</v>
      </c>
      <c r="AC94" s="221">
        <f t="shared" si="51"/>
        <v>0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1.0000000000000002</v>
      </c>
      <c r="C95" s="249">
        <f t="shared" ref="C95:AC95" si="52">SUM(C71:C94)</f>
        <v>0.99999999999999989</v>
      </c>
      <c r="D95" s="248">
        <f t="shared" si="52"/>
        <v>1</v>
      </c>
      <c r="E95" s="249">
        <f t="shared" si="52"/>
        <v>1</v>
      </c>
      <c r="F95" s="248">
        <f t="shared" si="52"/>
        <v>1.0000000000000002</v>
      </c>
      <c r="G95" s="249">
        <f t="shared" si="52"/>
        <v>1</v>
      </c>
      <c r="H95" s="248">
        <f t="shared" si="52"/>
        <v>0.99999999999999989</v>
      </c>
      <c r="I95" s="249">
        <f t="shared" si="52"/>
        <v>0.99999999999999978</v>
      </c>
      <c r="J95" s="248">
        <f t="shared" si="52"/>
        <v>0.99999999999999989</v>
      </c>
      <c r="K95" s="248">
        <f t="shared" si="52"/>
        <v>1</v>
      </c>
      <c r="L95" s="248">
        <f t="shared" si="52"/>
        <v>1.0000000000000002</v>
      </c>
      <c r="M95" s="249">
        <f t="shared" si="52"/>
        <v>0.99999999999999989</v>
      </c>
      <c r="N95" s="248">
        <f t="shared" si="52"/>
        <v>1</v>
      </c>
      <c r="O95" s="249">
        <f t="shared" si="52"/>
        <v>1</v>
      </c>
      <c r="P95" s="248">
        <f t="shared" si="52"/>
        <v>0.99999999999999978</v>
      </c>
      <c r="Q95" s="249">
        <f t="shared" si="52"/>
        <v>1</v>
      </c>
      <c r="R95" s="248">
        <f t="shared" si="52"/>
        <v>0.99999999999999989</v>
      </c>
      <c r="S95" s="249">
        <f t="shared" si="52"/>
        <v>1.0000000000000002</v>
      </c>
      <c r="T95" s="248">
        <f t="shared" si="52"/>
        <v>1</v>
      </c>
      <c r="U95" s="249">
        <f t="shared" si="52"/>
        <v>1.0000000000000002</v>
      </c>
      <c r="V95" s="248">
        <f t="shared" si="52"/>
        <v>1.0000000000000002</v>
      </c>
      <c r="W95" s="249">
        <f t="shared" si="52"/>
        <v>0.99999999999999989</v>
      </c>
      <c r="X95" s="248">
        <f t="shared" si="52"/>
        <v>1</v>
      </c>
      <c r="Y95" s="249">
        <f t="shared" si="52"/>
        <v>0.99999999999999989</v>
      </c>
      <c r="Z95" s="248">
        <f t="shared" si="52"/>
        <v>1</v>
      </c>
      <c r="AA95" s="248">
        <f t="shared" si="52"/>
        <v>0.99999999999999989</v>
      </c>
      <c r="AB95" s="248">
        <f t="shared" si="52"/>
        <v>0.99999999999999978</v>
      </c>
      <c r="AC95" s="250">
        <f t="shared" si="52"/>
        <v>1</v>
      </c>
      <c r="AD95" s="25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1" customWidth="1"/>
    <col min="2" max="25" width="7.7109375" customWidth="1"/>
    <col min="26" max="26" width="8.42578125" bestFit="1" customWidth="1"/>
    <col min="27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2" t="s">
        <v>44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44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299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01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3">
      <c r="A6" s="300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SUM(Daily!B9,Daily!B226,Daily!B443,Daily!B660,Daily!B877)</f>
        <v>0</v>
      </c>
      <c r="C7" s="35">
        <f>SUM(Daily!C9,Daily!C226,Daily!C443,Daily!C660,Daily!C877)</f>
        <v>0</v>
      </c>
      <c r="D7" s="35">
        <f>SUM(Daily!D9,Daily!D226,Daily!D443,Daily!D660,Daily!D877)</f>
        <v>0</v>
      </c>
      <c r="E7" s="35">
        <f>SUM(Daily!E9,Daily!E226,Daily!E443,Daily!E660,Daily!E877)</f>
        <v>0</v>
      </c>
      <c r="F7" s="35">
        <f>SUM(Daily!F9,Daily!F226,Daily!F443,Daily!F660,Daily!F877)</f>
        <v>0</v>
      </c>
      <c r="G7" s="35">
        <f>SUM(Daily!G9,Daily!G226,Daily!G443,Daily!G660,Daily!G877)</f>
        <v>0</v>
      </c>
      <c r="H7" s="35">
        <f>SUM(Daily!H9,Daily!H226,Daily!H443,Daily!H660,Daily!H877)</f>
        <v>0</v>
      </c>
      <c r="I7" s="35">
        <f>SUM(Daily!I9,Daily!I226,Daily!I443,Daily!I660,Daily!I877)</f>
        <v>0</v>
      </c>
      <c r="J7" s="35">
        <f>SUM(Daily!J9,Daily!J226,Daily!J443,Daily!J660,Daily!J877)</f>
        <v>0</v>
      </c>
      <c r="K7" s="35">
        <f>SUM(Daily!K9,Daily!K226,Daily!K443,Daily!K660,Daily!K877)</f>
        <v>0</v>
      </c>
      <c r="L7" s="35">
        <f>SUM(Daily!L9,Daily!L226,Daily!L443,Daily!L660,Daily!L877)</f>
        <v>0</v>
      </c>
      <c r="M7" s="35">
        <f>SUM(Daily!M9,Daily!M226,Daily!M443,Daily!M660,Daily!M877)</f>
        <v>0</v>
      </c>
      <c r="N7" s="35">
        <f>SUM(Daily!N9,Daily!N226,Daily!N443,Daily!N660,Daily!N877)</f>
        <v>0</v>
      </c>
      <c r="O7" s="35">
        <f>SUM(Daily!O9,Daily!O226,Daily!O443,Daily!O660,Daily!O877)</f>
        <v>0</v>
      </c>
      <c r="P7" s="35">
        <f>SUM(Daily!P9,Daily!P226,Daily!P443,Daily!P660,Daily!P877)</f>
        <v>0</v>
      </c>
      <c r="Q7" s="35">
        <f>SUM(Daily!Q9,Daily!Q226,Daily!Q443,Daily!Q660,Daily!Q877)</f>
        <v>0</v>
      </c>
      <c r="R7" s="35">
        <f>SUM(Daily!R9,Daily!R226,Daily!R443,Daily!R660,Daily!R877)</f>
        <v>0</v>
      </c>
      <c r="S7" s="35">
        <f>SUM(Daily!S9,Daily!S226,Daily!S443,Daily!S660,Daily!S877)</f>
        <v>0</v>
      </c>
      <c r="T7" s="35">
        <f>SUM(Daily!T9,Daily!T226,Daily!T443,Daily!T660,Daily!T877)</f>
        <v>0</v>
      </c>
      <c r="U7" s="35">
        <f>SUM(Daily!U9,Daily!U226,Daily!U443,Daily!U660,Daily!U877)</f>
        <v>0</v>
      </c>
      <c r="V7" s="35">
        <f>SUM(Daily!V9,Daily!V226,Daily!V443,Daily!V660,Daily!V877)</f>
        <v>0</v>
      </c>
      <c r="W7" s="35">
        <f>SUM(Daily!W9,Daily!W226,Daily!W443,Daily!W660,Daily!W877)</f>
        <v>0</v>
      </c>
      <c r="X7" s="35">
        <f>SUM(Daily!X9,Daily!X226,Daily!X443,Daily!X660,Daily!X877)</f>
        <v>0</v>
      </c>
      <c r="Y7" s="35">
        <f>SUM(Daily!Y9,Daily!Y226,Daily!Y443,Daily!Y660,Daily!Y877)</f>
        <v>0</v>
      </c>
      <c r="Z7" s="35">
        <f>SUM(Daily!Z9,Daily!Z226,Daily!Z443,Daily!Z660,Daily!Z877)</f>
        <v>0</v>
      </c>
      <c r="AA7" s="35">
        <f>SUM(Daily!AA9,Daily!AA226,Daily!AA443,Daily!AA660,Daily!AA877)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SUM(Daily!B10,Daily!B227,Daily!B444,Daily!B661,Daily!B878)</f>
        <v>723</v>
      </c>
      <c r="C8" s="35">
        <f>SUM(Daily!C10,Daily!C227,Daily!C444,Daily!C661,Daily!C878)</f>
        <v>0</v>
      </c>
      <c r="D8" s="35">
        <f>SUM(Daily!D10,Daily!D227,Daily!D444,Daily!D661,Daily!D878)</f>
        <v>696</v>
      </c>
      <c r="E8" s="35">
        <f>SUM(Daily!E10,Daily!E227,Daily!E444,Daily!E661,Daily!E878)</f>
        <v>3</v>
      </c>
      <c r="F8" s="35">
        <f>SUM(Daily!F10,Daily!F227,Daily!F444,Daily!F661,Daily!F878)</f>
        <v>1817</v>
      </c>
      <c r="G8" s="35">
        <f>SUM(Daily!G10,Daily!G227,Daily!G444,Daily!G661,Daily!G878)</f>
        <v>28</v>
      </c>
      <c r="H8" s="35">
        <f>SUM(Daily!H10,Daily!H227,Daily!H444,Daily!H661,Daily!H878)</f>
        <v>1547</v>
      </c>
      <c r="I8" s="35">
        <f>SUM(Daily!I10,Daily!I227,Daily!I444,Daily!I661,Daily!I878)</f>
        <v>208</v>
      </c>
      <c r="J8" s="35">
        <f>SUM(Daily!J10,Daily!J227,Daily!J444,Daily!J661,Daily!J878)</f>
        <v>23</v>
      </c>
      <c r="K8" s="35">
        <f>SUM(Daily!K10,Daily!K227,Daily!K444,Daily!K661,Daily!K878)</f>
        <v>103</v>
      </c>
      <c r="L8" s="35">
        <f>SUM(Daily!L10,Daily!L227,Daily!L444,Daily!L661,Daily!L878)</f>
        <v>283</v>
      </c>
      <c r="M8" s="35">
        <f>SUM(Daily!M10,Daily!M227,Daily!M444,Daily!M661,Daily!M878)</f>
        <v>167</v>
      </c>
      <c r="N8" s="35">
        <f>SUM(Daily!N10,Daily!N227,Daily!N444,Daily!N661,Daily!N878)</f>
        <v>799</v>
      </c>
      <c r="O8" s="35">
        <f>SUM(Daily!O10,Daily!O227,Daily!O444,Daily!O661,Daily!O878)</f>
        <v>608</v>
      </c>
      <c r="P8" s="35">
        <f>SUM(Daily!P10,Daily!P227,Daily!P444,Daily!P661,Daily!P878)</f>
        <v>312</v>
      </c>
      <c r="Q8" s="35">
        <f>SUM(Daily!Q10,Daily!Q227,Daily!Q444,Daily!Q661,Daily!Q878)</f>
        <v>247</v>
      </c>
      <c r="R8" s="35">
        <f>SUM(Daily!R10,Daily!R227,Daily!R444,Daily!R661,Daily!R878)</f>
        <v>134</v>
      </c>
      <c r="S8" s="35">
        <f>SUM(Daily!S10,Daily!S227,Daily!S444,Daily!S661,Daily!S878)</f>
        <v>246</v>
      </c>
      <c r="T8" s="35">
        <f>SUM(Daily!T10,Daily!T227,Daily!T444,Daily!T661,Daily!T878)</f>
        <v>7</v>
      </c>
      <c r="U8" s="35">
        <f>SUM(Daily!U10,Daily!U227,Daily!U444,Daily!U661,Daily!U878)</f>
        <v>63</v>
      </c>
      <c r="V8" s="35">
        <f>SUM(Daily!V10,Daily!V227,Daily!V444,Daily!V661,Daily!V878)</f>
        <v>62</v>
      </c>
      <c r="W8" s="35">
        <f>SUM(Daily!W10,Daily!W227,Daily!W444,Daily!W661,Daily!W878)</f>
        <v>0</v>
      </c>
      <c r="X8" s="35">
        <f>SUM(Daily!X10,Daily!X227,Daily!X444,Daily!X661,Daily!X878)</f>
        <v>17</v>
      </c>
      <c r="Y8" s="35">
        <f>SUM(Daily!Y10,Daily!Y227,Daily!Y444,Daily!Y661,Daily!Y878)</f>
        <v>0</v>
      </c>
      <c r="Z8" s="35">
        <f>SUM(Daily!Z10,Daily!Z227,Daily!Z444,Daily!Z661,Daily!Z878)</f>
        <v>0</v>
      </c>
      <c r="AA8" s="35">
        <f>SUM(Daily!AA10,Daily!AA227,Daily!AA444,Daily!AA661,Daily!AA878)</f>
        <v>0</v>
      </c>
      <c r="AB8" s="11">
        <f>B8+D8+F8+H8+J8+L8+N8+P8+R8+T8+V8+X8+Z8</f>
        <v>6420</v>
      </c>
      <c r="AC8" s="7">
        <f t="shared" ref="AB8:AC30" si="0">C8+E8+G8+I8+K8+M8+O8+Q8+S8+U8+W8+Y8+AA8</f>
        <v>1673</v>
      </c>
    </row>
    <row r="9" spans="1:29" ht="14.25" thickTop="1" thickBot="1" x14ac:dyDescent="0.25">
      <c r="A9" s="94" t="s">
        <v>18</v>
      </c>
      <c r="B9" s="35">
        <f>SUM(Daily!B11,Daily!B228,Daily!B445,Daily!B662,Daily!B879)</f>
        <v>3251</v>
      </c>
      <c r="C9" s="35">
        <f>SUM(Daily!C11,Daily!C228,Daily!C445,Daily!C662,Daily!C879)</f>
        <v>1342</v>
      </c>
      <c r="D9" s="35">
        <f>SUM(Daily!D11,Daily!D228,Daily!D445,Daily!D662,Daily!D879)</f>
        <v>2430</v>
      </c>
      <c r="E9" s="35">
        <f>SUM(Daily!E11,Daily!E228,Daily!E445,Daily!E662,Daily!E879)</f>
        <v>785</v>
      </c>
      <c r="F9" s="35">
        <f>SUM(Daily!F11,Daily!F228,Daily!F445,Daily!F662,Daily!F879)</f>
        <v>7867</v>
      </c>
      <c r="G9" s="35">
        <f>SUM(Daily!G11,Daily!G228,Daily!G445,Daily!G662,Daily!G879)</f>
        <v>2029</v>
      </c>
      <c r="H9" s="35">
        <f>SUM(Daily!H11,Daily!H228,Daily!H445,Daily!H662,Daily!H879)</f>
        <v>6901</v>
      </c>
      <c r="I9" s="35">
        <f>SUM(Daily!I11,Daily!I228,Daily!I445,Daily!I662,Daily!I879)</f>
        <v>3785</v>
      </c>
      <c r="J9" s="35">
        <f>SUM(Daily!J11,Daily!J228,Daily!J445,Daily!J662,Daily!J879)</f>
        <v>247</v>
      </c>
      <c r="K9" s="35">
        <f>SUM(Daily!K11,Daily!K228,Daily!K445,Daily!K662,Daily!K879)</f>
        <v>1046</v>
      </c>
      <c r="L9" s="35">
        <f>SUM(Daily!L11,Daily!L228,Daily!L445,Daily!L662,Daily!L879)</f>
        <v>2494</v>
      </c>
      <c r="M9" s="35">
        <f>SUM(Daily!M11,Daily!M228,Daily!M445,Daily!M662,Daily!M879)</f>
        <v>2526</v>
      </c>
      <c r="N9" s="35">
        <f>SUM(Daily!N11,Daily!N228,Daily!N445,Daily!N662,Daily!N879)</f>
        <v>7278</v>
      </c>
      <c r="O9" s="35">
        <f>SUM(Daily!O11,Daily!O228,Daily!O445,Daily!O662,Daily!O879)</f>
        <v>6973</v>
      </c>
      <c r="P9" s="35">
        <f>SUM(Daily!P11,Daily!P228,Daily!P445,Daily!P662,Daily!P879)</f>
        <v>3706</v>
      </c>
      <c r="Q9" s="35">
        <f>SUM(Daily!Q11,Daily!Q228,Daily!Q445,Daily!Q662,Daily!Q879)</f>
        <v>3541</v>
      </c>
      <c r="R9" s="35">
        <f>SUM(Daily!R11,Daily!R228,Daily!R445,Daily!R662,Daily!R879)</f>
        <v>4098</v>
      </c>
      <c r="S9" s="35">
        <f>SUM(Daily!S11,Daily!S228,Daily!S445,Daily!S662,Daily!S879)</f>
        <v>3443</v>
      </c>
      <c r="T9" s="35">
        <f>SUM(Daily!T11,Daily!T228,Daily!T445,Daily!T662,Daily!T879)</f>
        <v>789</v>
      </c>
      <c r="U9" s="35">
        <f>SUM(Daily!U11,Daily!U228,Daily!U445,Daily!U662,Daily!U879)</f>
        <v>1295</v>
      </c>
      <c r="V9" s="35">
        <f>SUM(Daily!V11,Daily!V228,Daily!V445,Daily!V662,Daily!V879)</f>
        <v>2744</v>
      </c>
      <c r="W9" s="35">
        <f>SUM(Daily!W11,Daily!W228,Daily!W445,Daily!W662,Daily!W879)</f>
        <v>3609</v>
      </c>
      <c r="X9" s="35">
        <f>SUM(Daily!X11,Daily!X228,Daily!X445,Daily!X662,Daily!X879)</f>
        <v>3063</v>
      </c>
      <c r="Y9" s="35">
        <f>SUM(Daily!Y11,Daily!Y228,Daily!Y445,Daily!Y662,Daily!Y879)</f>
        <v>2126</v>
      </c>
      <c r="Z9" s="35">
        <f>SUM(Daily!Z11,Daily!Z228,Daily!Z445,Daily!Z662,Daily!Z879)</f>
        <v>5712</v>
      </c>
      <c r="AA9" s="35">
        <f>SUM(Daily!AA11,Daily!AA228,Daily!AA445,Daily!AA662,Daily!AA879)</f>
        <v>5543</v>
      </c>
      <c r="AB9" s="11">
        <f t="shared" si="0"/>
        <v>50580</v>
      </c>
      <c r="AC9" s="7">
        <f t="shared" si="0"/>
        <v>38043</v>
      </c>
    </row>
    <row r="10" spans="1:29" ht="14.25" thickTop="1" thickBot="1" x14ac:dyDescent="0.25">
      <c r="A10" s="93" t="s">
        <v>19</v>
      </c>
      <c r="B10" s="35">
        <f>SUM(Daily!B12,Daily!B229,Daily!B446,Daily!B663,Daily!B880)</f>
        <v>5298</v>
      </c>
      <c r="C10" s="35">
        <f>SUM(Daily!C12,Daily!C229,Daily!C446,Daily!C663,Daily!C880)</f>
        <v>5027</v>
      </c>
      <c r="D10" s="35">
        <f>SUM(Daily!D12,Daily!D229,Daily!D446,Daily!D663,Daily!D880)</f>
        <v>3081</v>
      </c>
      <c r="E10" s="35">
        <f>SUM(Daily!E12,Daily!E229,Daily!E446,Daily!E663,Daily!E880)</f>
        <v>2364</v>
      </c>
      <c r="F10" s="35">
        <f>SUM(Daily!F12,Daily!F229,Daily!F446,Daily!F663,Daily!F880)</f>
        <v>8956</v>
      </c>
      <c r="G10" s="35">
        <f>SUM(Daily!G12,Daily!G229,Daily!G446,Daily!G663,Daily!G880)</f>
        <v>5686</v>
      </c>
      <c r="H10" s="35">
        <f>SUM(Daily!H12,Daily!H229,Daily!H446,Daily!H663,Daily!H880)</f>
        <v>10626</v>
      </c>
      <c r="I10" s="35">
        <f>SUM(Daily!I12,Daily!I229,Daily!I446,Daily!I663,Daily!I880)</f>
        <v>9178</v>
      </c>
      <c r="J10" s="35">
        <f>SUM(Daily!J12,Daily!J229,Daily!J446,Daily!J663,Daily!J880)</f>
        <v>594</v>
      </c>
      <c r="K10" s="35">
        <f>SUM(Daily!K12,Daily!K229,Daily!K446,Daily!K663,Daily!K880)</f>
        <v>2041</v>
      </c>
      <c r="L10" s="35">
        <f>SUM(Daily!L12,Daily!L229,Daily!L446,Daily!L663,Daily!L880)</f>
        <v>4478</v>
      </c>
      <c r="M10" s="35">
        <f>SUM(Daily!M12,Daily!M229,Daily!M446,Daily!M663,Daily!M880)</f>
        <v>4998</v>
      </c>
      <c r="N10" s="35">
        <f>SUM(Daily!N12,Daily!N229,Daily!N446,Daily!N663,Daily!N880)</f>
        <v>11818</v>
      </c>
      <c r="O10" s="35">
        <f>SUM(Daily!O12,Daily!O229,Daily!O446,Daily!O663,Daily!O880)</f>
        <v>11272</v>
      </c>
      <c r="P10" s="35">
        <f>SUM(Daily!P12,Daily!P229,Daily!P446,Daily!P663,Daily!P880)</f>
        <v>6433</v>
      </c>
      <c r="Q10" s="35">
        <f>SUM(Daily!Q12,Daily!Q229,Daily!Q446,Daily!Q663,Daily!Q880)</f>
        <v>6092</v>
      </c>
      <c r="R10" s="35">
        <f>SUM(Daily!R12,Daily!R229,Daily!R446,Daily!R663,Daily!R880)</f>
        <v>7622</v>
      </c>
      <c r="S10" s="35">
        <f>SUM(Daily!S12,Daily!S229,Daily!S446,Daily!S663,Daily!S880)</f>
        <v>5852</v>
      </c>
      <c r="T10" s="35">
        <f>SUM(Daily!T12,Daily!T229,Daily!T446,Daily!T663,Daily!T880)</f>
        <v>1256</v>
      </c>
      <c r="U10" s="35">
        <f>SUM(Daily!U12,Daily!U229,Daily!U446,Daily!U663,Daily!U880)</f>
        <v>2524</v>
      </c>
      <c r="V10" s="35">
        <f>SUM(Daily!V12,Daily!V229,Daily!V446,Daily!V663,Daily!V880)</f>
        <v>5031</v>
      </c>
      <c r="W10" s="35">
        <f>SUM(Daily!W12,Daily!W229,Daily!W446,Daily!W663,Daily!W880)</f>
        <v>7066</v>
      </c>
      <c r="X10" s="35">
        <f>SUM(Daily!X12,Daily!X229,Daily!X446,Daily!X663,Daily!X880)</f>
        <v>6007</v>
      </c>
      <c r="Y10" s="35">
        <f>SUM(Daily!Y12,Daily!Y229,Daily!Y446,Daily!Y663,Daily!Y880)</f>
        <v>3709</v>
      </c>
      <c r="Z10" s="35">
        <f>SUM(Daily!Z12,Daily!Z229,Daily!Z446,Daily!Z663,Daily!Z880)</f>
        <v>8906</v>
      </c>
      <c r="AA10" s="35">
        <f>SUM(Daily!AA12,Daily!AA229,Daily!AA446,Daily!AA663,Daily!AA880)</f>
        <v>9002</v>
      </c>
      <c r="AB10" s="11">
        <f t="shared" si="0"/>
        <v>80106</v>
      </c>
      <c r="AC10" s="7">
        <f t="shared" si="0"/>
        <v>74811</v>
      </c>
    </row>
    <row r="11" spans="1:29" ht="14.25" thickTop="1" thickBot="1" x14ac:dyDescent="0.25">
      <c r="A11" s="94" t="s">
        <v>20</v>
      </c>
      <c r="B11" s="35">
        <f>SUM(Daily!B13,Daily!B230,Daily!B447,Daily!B664,Daily!B881)</f>
        <v>5797</v>
      </c>
      <c r="C11" s="35">
        <f>SUM(Daily!C13,Daily!C230,Daily!C447,Daily!C664,Daily!C881)</f>
        <v>5236</v>
      </c>
      <c r="D11" s="35">
        <f>SUM(Daily!D13,Daily!D230,Daily!D447,Daily!D664,Daily!D881)</f>
        <v>3168</v>
      </c>
      <c r="E11" s="35">
        <f>SUM(Daily!E13,Daily!E230,Daily!E447,Daily!E664,Daily!E881)</f>
        <v>2630</v>
      </c>
      <c r="F11" s="35">
        <f>SUM(Daily!F13,Daily!F230,Daily!F447,Daily!F664,Daily!F881)</f>
        <v>7802</v>
      </c>
      <c r="G11" s="35">
        <f>SUM(Daily!G13,Daily!G230,Daily!G447,Daily!G664,Daily!G881)</f>
        <v>5992</v>
      </c>
      <c r="H11" s="35">
        <f>SUM(Daily!H13,Daily!H230,Daily!H447,Daily!H664,Daily!H881)</f>
        <v>10995</v>
      </c>
      <c r="I11" s="35">
        <f>SUM(Daily!I13,Daily!I230,Daily!I447,Daily!I664,Daily!I881)</f>
        <v>10059</v>
      </c>
      <c r="J11" s="35">
        <f>SUM(Daily!J13,Daily!J230,Daily!J447,Daily!J664,Daily!J881)</f>
        <v>654</v>
      </c>
      <c r="K11" s="35">
        <f>SUM(Daily!K13,Daily!K230,Daily!K447,Daily!K664,Daily!K881)</f>
        <v>2148</v>
      </c>
      <c r="L11" s="35">
        <f>SUM(Daily!L13,Daily!L230,Daily!L447,Daily!L664,Daily!L881)</f>
        <v>4189</v>
      </c>
      <c r="M11" s="35">
        <f>SUM(Daily!M13,Daily!M230,Daily!M447,Daily!M664,Daily!M881)</f>
        <v>5935</v>
      </c>
      <c r="N11" s="35">
        <f>SUM(Daily!N13,Daily!N230,Daily!N447,Daily!N664,Daily!N881)</f>
        <v>11230</v>
      </c>
      <c r="O11" s="35">
        <f>SUM(Daily!O13,Daily!O230,Daily!O447,Daily!O664,Daily!O881)</f>
        <v>11741</v>
      </c>
      <c r="P11" s="35">
        <f>SUM(Daily!P13,Daily!P230,Daily!P447,Daily!P664,Daily!P881)</f>
        <v>6364</v>
      </c>
      <c r="Q11" s="35">
        <f>SUM(Daily!Q13,Daily!Q230,Daily!Q447,Daily!Q664,Daily!Q881)</f>
        <v>5437</v>
      </c>
      <c r="R11" s="35">
        <f>SUM(Daily!R13,Daily!R230,Daily!R447,Daily!R664,Daily!R881)</f>
        <v>8416</v>
      </c>
      <c r="S11" s="35">
        <f>SUM(Daily!S13,Daily!S230,Daily!S447,Daily!S664,Daily!S881)</f>
        <v>5924</v>
      </c>
      <c r="T11" s="35">
        <f>SUM(Daily!T13,Daily!T230,Daily!T447,Daily!T664,Daily!T881)</f>
        <v>1486</v>
      </c>
      <c r="U11" s="35">
        <f>SUM(Daily!U13,Daily!U230,Daily!U447,Daily!U664,Daily!U881)</f>
        <v>2563</v>
      </c>
      <c r="V11" s="35">
        <f>SUM(Daily!V13,Daily!V230,Daily!V447,Daily!V664,Daily!V881)</f>
        <v>4937</v>
      </c>
      <c r="W11" s="35">
        <f>SUM(Daily!W13,Daily!W230,Daily!W447,Daily!W664,Daily!W881)</f>
        <v>6691</v>
      </c>
      <c r="X11" s="35">
        <f>SUM(Daily!X13,Daily!X230,Daily!X447,Daily!X664,Daily!X881)</f>
        <v>5889</v>
      </c>
      <c r="Y11" s="35">
        <f>SUM(Daily!Y13,Daily!Y230,Daily!Y447,Daily!Y664,Daily!Y881)</f>
        <v>4253</v>
      </c>
      <c r="Z11" s="35">
        <f>SUM(Daily!Z13,Daily!Z230,Daily!Z447,Daily!Z664,Daily!Z881)</f>
        <v>9734</v>
      </c>
      <c r="AA11" s="35">
        <f>SUM(Daily!AA13,Daily!AA230,Daily!AA447,Daily!AA664,Daily!AA881)</f>
        <v>10252</v>
      </c>
      <c r="AB11" s="11">
        <f t="shared" si="0"/>
        <v>80661</v>
      </c>
      <c r="AC11" s="7">
        <f t="shared" si="0"/>
        <v>78861</v>
      </c>
    </row>
    <row r="12" spans="1:29" ht="14.25" thickTop="1" thickBot="1" x14ac:dyDescent="0.25">
      <c r="A12" s="93" t="s">
        <v>21</v>
      </c>
      <c r="B12" s="35">
        <f>SUM(Daily!B14,Daily!B231,Daily!B448,Daily!B665,Daily!B882)</f>
        <v>6103</v>
      </c>
      <c r="C12" s="35">
        <f>SUM(Daily!C14,Daily!C231,Daily!C448,Daily!C665,Daily!C882)</f>
        <v>5873</v>
      </c>
      <c r="D12" s="35">
        <f>SUM(Daily!D14,Daily!D231,Daily!D448,Daily!D665,Daily!D882)</f>
        <v>2986</v>
      </c>
      <c r="E12" s="35">
        <f>SUM(Daily!E14,Daily!E231,Daily!E448,Daily!E665,Daily!E882)</f>
        <v>2744</v>
      </c>
      <c r="F12" s="35">
        <f>SUM(Daily!F14,Daily!F231,Daily!F448,Daily!F665,Daily!F882)</f>
        <v>7745</v>
      </c>
      <c r="G12" s="35">
        <f>SUM(Daily!G14,Daily!G231,Daily!G448,Daily!G665,Daily!G882)</f>
        <v>5271</v>
      </c>
      <c r="H12" s="35">
        <f>SUM(Daily!H14,Daily!H231,Daily!H448,Daily!H665,Daily!H882)</f>
        <v>10722</v>
      </c>
      <c r="I12" s="35">
        <f>SUM(Daily!I14,Daily!I231,Daily!I448,Daily!I665,Daily!I882)</f>
        <v>10424</v>
      </c>
      <c r="J12" s="35">
        <f>SUM(Daily!J14,Daily!J231,Daily!J448,Daily!J665,Daily!J882)</f>
        <v>672</v>
      </c>
      <c r="K12" s="35">
        <f>SUM(Daily!K14,Daily!K231,Daily!K448,Daily!K665,Daily!K882)</f>
        <v>2219</v>
      </c>
      <c r="L12" s="35">
        <f>SUM(Daily!L14,Daily!L231,Daily!L448,Daily!L665,Daily!L882)</f>
        <v>3571</v>
      </c>
      <c r="M12" s="35">
        <f>SUM(Daily!M14,Daily!M231,Daily!M448,Daily!M665,Daily!M882)</f>
        <v>6478</v>
      </c>
      <c r="N12" s="35">
        <f>SUM(Daily!N14,Daily!N231,Daily!N448,Daily!N665,Daily!N882)</f>
        <v>9907</v>
      </c>
      <c r="O12" s="35">
        <f>SUM(Daily!O14,Daily!O231,Daily!O448,Daily!O665,Daily!O882)</f>
        <v>11572</v>
      </c>
      <c r="P12" s="35">
        <f>SUM(Daily!P14,Daily!P231,Daily!P448,Daily!P665,Daily!P882)</f>
        <v>5984</v>
      </c>
      <c r="Q12" s="35">
        <f>SUM(Daily!Q14,Daily!Q231,Daily!Q448,Daily!Q665,Daily!Q882)</f>
        <v>4800</v>
      </c>
      <c r="R12" s="35">
        <f>SUM(Daily!R14,Daily!R231,Daily!R448,Daily!R665,Daily!R882)</f>
        <v>7883</v>
      </c>
      <c r="S12" s="35">
        <f>SUM(Daily!S14,Daily!S231,Daily!S448,Daily!S665,Daily!S882)</f>
        <v>5528</v>
      </c>
      <c r="T12" s="35">
        <f>SUM(Daily!T14,Daily!T231,Daily!T448,Daily!T665,Daily!T882)</f>
        <v>1052</v>
      </c>
      <c r="U12" s="35">
        <f>SUM(Daily!U14,Daily!U231,Daily!U448,Daily!U665,Daily!U882)</f>
        <v>1810</v>
      </c>
      <c r="V12" s="35">
        <f>SUM(Daily!V14,Daily!V231,Daily!V448,Daily!V665,Daily!V882)</f>
        <v>3953</v>
      </c>
      <c r="W12" s="35">
        <f>SUM(Daily!W14,Daily!W231,Daily!W448,Daily!W665,Daily!W882)</f>
        <v>6823</v>
      </c>
      <c r="X12" s="35">
        <f>SUM(Daily!X14,Daily!X231,Daily!X448,Daily!X665,Daily!X882)</f>
        <v>4728</v>
      </c>
      <c r="Y12" s="35">
        <f>SUM(Daily!Y14,Daily!Y231,Daily!Y448,Daily!Y665,Daily!Y882)</f>
        <v>3605</v>
      </c>
      <c r="Z12" s="35">
        <f>SUM(Daily!Z14,Daily!Z231,Daily!Z448,Daily!Z665,Daily!Z882)</f>
        <v>9602</v>
      </c>
      <c r="AA12" s="35">
        <f>SUM(Daily!AA14,Daily!AA231,Daily!AA448,Daily!AA665,Daily!AA882)</f>
        <v>10341</v>
      </c>
      <c r="AB12" s="11">
        <f t="shared" si="0"/>
        <v>74908</v>
      </c>
      <c r="AC12" s="7">
        <f t="shared" si="0"/>
        <v>77488</v>
      </c>
    </row>
    <row r="13" spans="1:29" ht="14.25" thickTop="1" thickBot="1" x14ac:dyDescent="0.25">
      <c r="A13" s="94" t="s">
        <v>22</v>
      </c>
      <c r="B13" s="35">
        <f>SUM(Daily!B15,Daily!B232,Daily!B449,Daily!B666,Daily!B883)</f>
        <v>6084</v>
      </c>
      <c r="C13" s="35">
        <f>SUM(Daily!C15,Daily!C232,Daily!C449,Daily!C666,Daily!C883)</f>
        <v>5895</v>
      </c>
      <c r="D13" s="35">
        <f>SUM(Daily!D15,Daily!D232,Daily!D449,Daily!D666,Daily!D883)</f>
        <v>2626</v>
      </c>
      <c r="E13" s="35">
        <f>SUM(Daily!E15,Daily!E232,Daily!E449,Daily!E666,Daily!E883)</f>
        <v>2548</v>
      </c>
      <c r="F13" s="35">
        <f>SUM(Daily!F15,Daily!F232,Daily!F449,Daily!F666,Daily!F883)</f>
        <v>7102</v>
      </c>
      <c r="G13" s="35">
        <f>SUM(Daily!G15,Daily!G232,Daily!G449,Daily!G666,Daily!G883)</f>
        <v>3898</v>
      </c>
      <c r="H13" s="35">
        <f>SUM(Daily!H15,Daily!H232,Daily!H449,Daily!H666,Daily!H883)</f>
        <v>10805</v>
      </c>
      <c r="I13" s="35">
        <f>SUM(Daily!I15,Daily!I232,Daily!I449,Daily!I666,Daily!I883)</f>
        <v>9403</v>
      </c>
      <c r="J13" s="35">
        <f>SUM(Daily!J15,Daily!J232,Daily!J449,Daily!J666,Daily!J883)</f>
        <v>813</v>
      </c>
      <c r="K13" s="35">
        <f>SUM(Daily!K15,Daily!K232,Daily!K449,Daily!K666,Daily!K883)</f>
        <v>2368</v>
      </c>
      <c r="L13" s="35">
        <f>SUM(Daily!L15,Daily!L232,Daily!L449,Daily!L666,Daily!L883)</f>
        <v>2693</v>
      </c>
      <c r="M13" s="35">
        <f>SUM(Daily!M15,Daily!M232,Daily!M449,Daily!M666,Daily!M883)</f>
        <v>6385</v>
      </c>
      <c r="N13" s="35">
        <f>SUM(Daily!N15,Daily!N232,Daily!N449,Daily!N666,Daily!N883)</f>
        <v>8725</v>
      </c>
      <c r="O13" s="35">
        <f>SUM(Daily!O15,Daily!O232,Daily!O449,Daily!O666,Daily!O883)</f>
        <v>11915</v>
      </c>
      <c r="P13" s="35">
        <f>SUM(Daily!P15,Daily!P232,Daily!P449,Daily!P666,Daily!P883)</f>
        <v>5442</v>
      </c>
      <c r="Q13" s="35">
        <f>SUM(Daily!Q15,Daily!Q232,Daily!Q449,Daily!Q666,Daily!Q883)</f>
        <v>3589</v>
      </c>
      <c r="R13" s="35">
        <f>SUM(Daily!R15,Daily!R232,Daily!R449,Daily!R666,Daily!R883)</f>
        <v>7967</v>
      </c>
      <c r="S13" s="35">
        <f>SUM(Daily!S15,Daily!S232,Daily!S449,Daily!S666,Daily!S883)</f>
        <v>5155</v>
      </c>
      <c r="T13" s="35">
        <f>SUM(Daily!T15,Daily!T232,Daily!T449,Daily!T666,Daily!T883)</f>
        <v>889</v>
      </c>
      <c r="U13" s="35">
        <f>SUM(Daily!U15,Daily!U232,Daily!U449,Daily!U666,Daily!U883)</f>
        <v>1281</v>
      </c>
      <c r="V13" s="35">
        <f>SUM(Daily!V15,Daily!V232,Daily!V449,Daily!V666,Daily!V883)</f>
        <v>3514</v>
      </c>
      <c r="W13" s="35">
        <f>SUM(Daily!W15,Daily!W232,Daily!W449,Daily!W666,Daily!W883)</f>
        <v>7939</v>
      </c>
      <c r="X13" s="35">
        <f>SUM(Daily!X15,Daily!X232,Daily!X449,Daily!X666,Daily!X883)</f>
        <v>4421</v>
      </c>
      <c r="Y13" s="35">
        <f>SUM(Daily!Y15,Daily!Y232,Daily!Y449,Daily!Y666,Daily!Y883)</f>
        <v>2597</v>
      </c>
      <c r="Z13" s="35">
        <f>SUM(Daily!Z15,Daily!Z232,Daily!Z449,Daily!Z666,Daily!Z883)</f>
        <v>9817</v>
      </c>
      <c r="AA13" s="35">
        <f>SUM(Daily!AA15,Daily!AA232,Daily!AA449,Daily!AA666,Daily!AA883)</f>
        <v>9654</v>
      </c>
      <c r="AB13" s="11">
        <f t="shared" si="0"/>
        <v>70898</v>
      </c>
      <c r="AC13" s="7">
        <f t="shared" si="0"/>
        <v>72627</v>
      </c>
    </row>
    <row r="14" spans="1:29" ht="14.25" thickTop="1" thickBot="1" x14ac:dyDescent="0.25">
      <c r="A14" s="93" t="s">
        <v>23</v>
      </c>
      <c r="B14" s="35">
        <f>SUM(Daily!B16,Daily!B233,Daily!B450,Daily!B667,Daily!B884)</f>
        <v>5905</v>
      </c>
      <c r="C14" s="35">
        <f>SUM(Daily!C16,Daily!C233,Daily!C450,Daily!C667,Daily!C884)</f>
        <v>6321</v>
      </c>
      <c r="D14" s="35">
        <f>SUM(Daily!D16,Daily!D233,Daily!D450,Daily!D667,Daily!D884)</f>
        <v>2456</v>
      </c>
      <c r="E14" s="35">
        <f>SUM(Daily!E16,Daily!E233,Daily!E450,Daily!E667,Daily!E884)</f>
        <v>2174</v>
      </c>
      <c r="F14" s="35">
        <f>SUM(Daily!F16,Daily!F233,Daily!F450,Daily!F667,Daily!F884)</f>
        <v>5985</v>
      </c>
      <c r="G14" s="35">
        <f>SUM(Daily!G16,Daily!G233,Daily!G450,Daily!G667,Daily!G884)</f>
        <v>3567</v>
      </c>
      <c r="H14" s="35">
        <f>SUM(Daily!H16,Daily!H233,Daily!H450,Daily!H667,Daily!H884)</f>
        <v>9832</v>
      </c>
      <c r="I14" s="35">
        <f>SUM(Daily!I16,Daily!I233,Daily!I450,Daily!I667,Daily!I884)</f>
        <v>8596</v>
      </c>
      <c r="J14" s="35">
        <f>SUM(Daily!J16,Daily!J233,Daily!J450,Daily!J667,Daily!J884)</f>
        <v>745</v>
      </c>
      <c r="K14" s="35">
        <f>SUM(Daily!K16,Daily!K233,Daily!K450,Daily!K667,Daily!K884)</f>
        <v>1815</v>
      </c>
      <c r="L14" s="35">
        <f>SUM(Daily!L16,Daily!L233,Daily!L450,Daily!L667,Daily!L884)</f>
        <v>2331</v>
      </c>
      <c r="M14" s="35">
        <f>SUM(Daily!M16,Daily!M233,Daily!M450,Daily!M667,Daily!M884)</f>
        <v>5620</v>
      </c>
      <c r="N14" s="35">
        <f>SUM(Daily!N16,Daily!N233,Daily!N450,Daily!N667,Daily!N884)</f>
        <v>7975</v>
      </c>
      <c r="O14" s="35">
        <f>SUM(Daily!O16,Daily!O233,Daily!O450,Daily!O667,Daily!O884)</f>
        <v>9987</v>
      </c>
      <c r="P14" s="35">
        <f>SUM(Daily!P16,Daily!P233,Daily!P450,Daily!P667,Daily!P884)</f>
        <v>5654</v>
      </c>
      <c r="Q14" s="35">
        <f>SUM(Daily!Q16,Daily!Q233,Daily!Q450,Daily!Q667,Daily!Q884)</f>
        <v>3078</v>
      </c>
      <c r="R14" s="35">
        <f>SUM(Daily!R16,Daily!R233,Daily!R450,Daily!R667,Daily!R884)</f>
        <v>7229</v>
      </c>
      <c r="S14" s="35">
        <f>SUM(Daily!S16,Daily!S233,Daily!S450,Daily!S667,Daily!S884)</f>
        <v>4434</v>
      </c>
      <c r="T14" s="35">
        <f>SUM(Daily!T16,Daily!T233,Daily!T450,Daily!T667,Daily!T884)</f>
        <v>1069</v>
      </c>
      <c r="U14" s="35">
        <f>SUM(Daily!U16,Daily!U233,Daily!U450,Daily!U667,Daily!U884)</f>
        <v>946</v>
      </c>
      <c r="V14" s="35">
        <f>SUM(Daily!V16,Daily!V233,Daily!V450,Daily!V667,Daily!V884)</f>
        <v>3289</v>
      </c>
      <c r="W14" s="35">
        <f>SUM(Daily!W16,Daily!W233,Daily!W450,Daily!W667,Daily!W884)</f>
        <v>7539</v>
      </c>
      <c r="X14" s="35">
        <f>SUM(Daily!X16,Daily!X233,Daily!X450,Daily!X667,Daily!X884)</f>
        <v>4082</v>
      </c>
      <c r="Y14" s="35">
        <f>SUM(Daily!Y16,Daily!Y233,Daily!Y450,Daily!Y667,Daily!Y884)</f>
        <v>1866</v>
      </c>
      <c r="Z14" s="35">
        <f>SUM(Daily!Z16,Daily!Z233,Daily!Z450,Daily!Z667,Daily!Z884)</f>
        <v>9093</v>
      </c>
      <c r="AA14" s="35">
        <f>SUM(Daily!AA16,Daily!AA233,Daily!AA450,Daily!AA667,Daily!AA884)</f>
        <v>9689</v>
      </c>
      <c r="AB14" s="11">
        <f t="shared" si="0"/>
        <v>65645</v>
      </c>
      <c r="AC14" s="7">
        <f t="shared" si="0"/>
        <v>65632</v>
      </c>
    </row>
    <row r="15" spans="1:29" ht="14.25" thickTop="1" thickBot="1" x14ac:dyDescent="0.25">
      <c r="A15" s="94" t="s">
        <v>24</v>
      </c>
      <c r="B15" s="35">
        <f>SUM(Daily!B17,Daily!B234,Daily!B451,Daily!B668,Daily!B885)</f>
        <v>5900</v>
      </c>
      <c r="C15" s="35">
        <f>SUM(Daily!C17,Daily!C234,Daily!C451,Daily!C668,Daily!C885)</f>
        <v>6882</v>
      </c>
      <c r="D15" s="35">
        <f>SUM(Daily!D17,Daily!D234,Daily!D451,Daily!D668,Daily!D885)</f>
        <v>2696</v>
      </c>
      <c r="E15" s="35">
        <f>SUM(Daily!E17,Daily!E234,Daily!E451,Daily!E668,Daily!E885)</f>
        <v>2024</v>
      </c>
      <c r="F15" s="35">
        <f>SUM(Daily!F17,Daily!F234,Daily!F451,Daily!F668,Daily!F885)</f>
        <v>5955</v>
      </c>
      <c r="G15" s="35">
        <f>SUM(Daily!G17,Daily!G234,Daily!G451,Daily!G668,Daily!G885)</f>
        <v>3602</v>
      </c>
      <c r="H15" s="35">
        <f>SUM(Daily!H17,Daily!H234,Daily!H451,Daily!H668,Daily!H885)</f>
        <v>10796</v>
      </c>
      <c r="I15" s="35">
        <f>SUM(Daily!I17,Daily!I234,Daily!I451,Daily!I668,Daily!I885)</f>
        <v>9362</v>
      </c>
      <c r="J15" s="35">
        <f>SUM(Daily!J17,Daily!J234,Daily!J451,Daily!J668,Daily!J885)</f>
        <v>854</v>
      </c>
      <c r="K15" s="35">
        <f>SUM(Daily!K17,Daily!K234,Daily!K451,Daily!K668,Daily!K885)</f>
        <v>1505</v>
      </c>
      <c r="L15" s="35">
        <f>SUM(Daily!L17,Daily!L234,Daily!L451,Daily!L668,Daily!L885)</f>
        <v>2624</v>
      </c>
      <c r="M15" s="35">
        <f>SUM(Daily!M17,Daily!M234,Daily!M451,Daily!M668,Daily!M885)</f>
        <v>5791</v>
      </c>
      <c r="N15" s="35">
        <f>SUM(Daily!N17,Daily!N234,Daily!N451,Daily!N668,Daily!N885)</f>
        <v>8136</v>
      </c>
      <c r="O15" s="35">
        <f>SUM(Daily!O17,Daily!O234,Daily!O451,Daily!O668,Daily!O885)</f>
        <v>10483</v>
      </c>
      <c r="P15" s="35">
        <f>SUM(Daily!P17,Daily!P234,Daily!P451,Daily!P668,Daily!P885)</f>
        <v>5366</v>
      </c>
      <c r="Q15" s="35">
        <f>SUM(Daily!Q17,Daily!Q234,Daily!Q451,Daily!Q668,Daily!Q885)</f>
        <v>2946</v>
      </c>
      <c r="R15" s="35">
        <f>SUM(Daily!R17,Daily!R234,Daily!R451,Daily!R668,Daily!R885)</f>
        <v>7211</v>
      </c>
      <c r="S15" s="35">
        <f>SUM(Daily!S17,Daily!S234,Daily!S451,Daily!S668,Daily!S885)</f>
        <v>4611</v>
      </c>
      <c r="T15" s="35">
        <f>SUM(Daily!T17,Daily!T234,Daily!T451,Daily!T668,Daily!T885)</f>
        <v>827</v>
      </c>
      <c r="U15" s="35">
        <f>SUM(Daily!U17,Daily!U234,Daily!U451,Daily!U668,Daily!U885)</f>
        <v>847</v>
      </c>
      <c r="V15" s="35">
        <f>SUM(Daily!V17,Daily!V234,Daily!V451,Daily!V668,Daily!V885)</f>
        <v>3722</v>
      </c>
      <c r="W15" s="35">
        <f>SUM(Daily!W17,Daily!W234,Daily!W451,Daily!W668,Daily!W885)</f>
        <v>7170</v>
      </c>
      <c r="X15" s="35">
        <f>SUM(Daily!X17,Daily!X234,Daily!X451,Daily!X668,Daily!X885)</f>
        <v>4433</v>
      </c>
      <c r="Y15" s="35">
        <f>SUM(Daily!Y17,Daily!Y234,Daily!Y451,Daily!Y668,Daily!Y885)</f>
        <v>1672</v>
      </c>
      <c r="Z15" s="35">
        <f>SUM(Daily!Z17,Daily!Z234,Daily!Z451,Daily!Z668,Daily!Z885)</f>
        <v>9819</v>
      </c>
      <c r="AA15" s="35">
        <f>SUM(Daily!AA17,Daily!AA234,Daily!AA451,Daily!AA668,Daily!AA885)</f>
        <v>10085</v>
      </c>
      <c r="AB15" s="11">
        <f t="shared" si="0"/>
        <v>68339</v>
      </c>
      <c r="AC15" s="7">
        <f t="shared" si="0"/>
        <v>66980</v>
      </c>
    </row>
    <row r="16" spans="1:29" ht="14.25" thickTop="1" thickBot="1" x14ac:dyDescent="0.25">
      <c r="A16" s="93" t="s">
        <v>25</v>
      </c>
      <c r="B16" s="35">
        <f>SUM(Daily!B18,Daily!B235,Daily!B452,Daily!B669,Daily!B886)</f>
        <v>6298</v>
      </c>
      <c r="C16" s="35">
        <f>SUM(Daily!C18,Daily!C235,Daily!C452,Daily!C669,Daily!C886)</f>
        <v>7619</v>
      </c>
      <c r="D16" s="35">
        <f>SUM(Daily!D18,Daily!D235,Daily!D452,Daily!D669,Daily!D886)</f>
        <v>2879</v>
      </c>
      <c r="E16" s="35">
        <f>SUM(Daily!E18,Daily!E235,Daily!E452,Daily!E669,Daily!E886)</f>
        <v>2286</v>
      </c>
      <c r="F16" s="35">
        <f>SUM(Daily!F18,Daily!F235,Daily!F452,Daily!F669,Daily!F886)</f>
        <v>5830</v>
      </c>
      <c r="G16" s="35">
        <f>SUM(Daily!G18,Daily!G235,Daily!G452,Daily!G669,Daily!G886)</f>
        <v>4450</v>
      </c>
      <c r="H16" s="35">
        <f>SUM(Daily!H18,Daily!H235,Daily!H452,Daily!H669,Daily!H886)</f>
        <v>10864</v>
      </c>
      <c r="I16" s="35">
        <f>SUM(Daily!I18,Daily!I235,Daily!I452,Daily!I669,Daily!I886)</f>
        <v>10424</v>
      </c>
      <c r="J16" s="35">
        <f>SUM(Daily!J18,Daily!J235,Daily!J452,Daily!J669,Daily!J886)</f>
        <v>1027</v>
      </c>
      <c r="K16" s="35">
        <f>SUM(Daily!K18,Daily!K235,Daily!K452,Daily!K669,Daily!K886)</f>
        <v>1076</v>
      </c>
      <c r="L16" s="35">
        <f>SUM(Daily!L18,Daily!L235,Daily!L452,Daily!L669,Daily!L886)</f>
        <v>3334</v>
      </c>
      <c r="M16" s="35">
        <f>SUM(Daily!M18,Daily!M235,Daily!M452,Daily!M669,Daily!M886)</f>
        <v>5937</v>
      </c>
      <c r="N16" s="35">
        <f>SUM(Daily!N18,Daily!N235,Daily!N452,Daily!N669,Daily!N886)</f>
        <v>9055</v>
      </c>
      <c r="O16" s="35">
        <f>SUM(Daily!O18,Daily!O235,Daily!O452,Daily!O669,Daily!O886)</f>
        <v>9807</v>
      </c>
      <c r="P16" s="35">
        <f>SUM(Daily!P18,Daily!P235,Daily!P452,Daily!P669,Daily!P886)</f>
        <v>5979</v>
      </c>
      <c r="Q16" s="35">
        <f>SUM(Daily!Q18,Daily!Q235,Daily!Q452,Daily!Q669,Daily!Q886)</f>
        <v>3273</v>
      </c>
      <c r="R16" s="35">
        <f>SUM(Daily!R18,Daily!R235,Daily!R452,Daily!R669,Daily!R886)</f>
        <v>7472</v>
      </c>
      <c r="S16" s="35">
        <f>SUM(Daily!S18,Daily!S235,Daily!S452,Daily!S669,Daily!S886)</f>
        <v>4900</v>
      </c>
      <c r="T16" s="35">
        <f>SUM(Daily!T18,Daily!T235,Daily!T452,Daily!T669,Daily!T886)</f>
        <v>1051</v>
      </c>
      <c r="U16" s="35">
        <f>SUM(Daily!U18,Daily!U235,Daily!U452,Daily!U669,Daily!U886)</f>
        <v>875</v>
      </c>
      <c r="V16" s="35">
        <f>SUM(Daily!V18,Daily!V235,Daily!V452,Daily!V669,Daily!V886)</f>
        <v>4379</v>
      </c>
      <c r="W16" s="35">
        <f>SUM(Daily!W18,Daily!W235,Daily!W452,Daily!W669,Daily!W886)</f>
        <v>7589</v>
      </c>
      <c r="X16" s="35">
        <f>SUM(Daily!X18,Daily!X235,Daily!X452,Daily!X669,Daily!X886)</f>
        <v>5490</v>
      </c>
      <c r="Y16" s="35">
        <f>SUM(Daily!Y18,Daily!Y235,Daily!Y452,Daily!Y669,Daily!Y886)</f>
        <v>1847</v>
      </c>
      <c r="Z16" s="35">
        <f>SUM(Daily!Z18,Daily!Z235,Daily!Z452,Daily!Z669,Daily!Z886)</f>
        <v>9868</v>
      </c>
      <c r="AA16" s="35">
        <f>SUM(Daily!AA18,Daily!AA235,Daily!AA452,Daily!AA669,Daily!AA886)</f>
        <v>11047</v>
      </c>
      <c r="AB16" s="11">
        <f t="shared" si="0"/>
        <v>73526</v>
      </c>
      <c r="AC16" s="7">
        <f t="shared" si="0"/>
        <v>71130</v>
      </c>
    </row>
    <row r="17" spans="1:29" ht="14.25" thickTop="1" thickBot="1" x14ac:dyDescent="0.25">
      <c r="A17" s="94" t="s">
        <v>26</v>
      </c>
      <c r="B17" s="35">
        <f>SUM(Daily!B19,Daily!B236,Daily!B453,Daily!B670,Daily!B887)</f>
        <v>5802</v>
      </c>
      <c r="C17" s="35">
        <f>SUM(Daily!C19,Daily!C236,Daily!C453,Daily!C670,Daily!C887)</f>
        <v>7523</v>
      </c>
      <c r="D17" s="35">
        <f>SUM(Daily!D19,Daily!D236,Daily!D453,Daily!D670,Daily!D887)</f>
        <v>2555</v>
      </c>
      <c r="E17" s="35">
        <f>SUM(Daily!E19,Daily!E236,Daily!E453,Daily!E670,Daily!E887)</f>
        <v>2422</v>
      </c>
      <c r="F17" s="35">
        <f>SUM(Daily!F19,Daily!F236,Daily!F453,Daily!F670,Daily!F887)</f>
        <v>4959</v>
      </c>
      <c r="G17" s="35">
        <f>SUM(Daily!G19,Daily!G236,Daily!G453,Daily!G670,Daily!G887)</f>
        <v>5432</v>
      </c>
      <c r="H17" s="35">
        <f>SUM(Daily!H19,Daily!H236,Daily!H453,Daily!H670,Daily!H887)</f>
        <v>10121</v>
      </c>
      <c r="I17" s="35">
        <f>SUM(Daily!I19,Daily!I236,Daily!I453,Daily!I670,Daily!I887)</f>
        <v>11074</v>
      </c>
      <c r="J17" s="35">
        <f>SUM(Daily!J19,Daily!J236,Daily!J453,Daily!J670,Daily!J887)</f>
        <v>1055</v>
      </c>
      <c r="K17" s="35">
        <f>SUM(Daily!K19,Daily!K236,Daily!K453,Daily!K670,Daily!K887)</f>
        <v>966</v>
      </c>
      <c r="L17" s="35">
        <f>SUM(Daily!L19,Daily!L236,Daily!L453,Daily!L670,Daily!L887)</f>
        <v>3380</v>
      </c>
      <c r="M17" s="35">
        <f>SUM(Daily!M19,Daily!M236,Daily!M453,Daily!M670,Daily!M887)</f>
        <v>4711</v>
      </c>
      <c r="N17" s="35">
        <f>SUM(Daily!N19,Daily!N236,Daily!N453,Daily!N670,Daily!N887)</f>
        <v>9174</v>
      </c>
      <c r="O17" s="35">
        <f>SUM(Daily!O19,Daily!O236,Daily!O453,Daily!O670,Daily!O887)</f>
        <v>8767</v>
      </c>
      <c r="P17" s="35">
        <f>SUM(Daily!P19,Daily!P236,Daily!P453,Daily!P670,Daily!P887)</f>
        <v>5679</v>
      </c>
      <c r="Q17" s="35">
        <f>SUM(Daily!Q19,Daily!Q236,Daily!Q453,Daily!Q670,Daily!Q887)</f>
        <v>3456</v>
      </c>
      <c r="R17" s="35">
        <f>SUM(Daily!R19,Daily!R236,Daily!R453,Daily!R670,Daily!R887)</f>
        <v>6891</v>
      </c>
      <c r="S17" s="35">
        <f>SUM(Daily!S19,Daily!S236,Daily!S453,Daily!S670,Daily!S887)</f>
        <v>4828</v>
      </c>
      <c r="T17" s="35">
        <f>SUM(Daily!T19,Daily!T236,Daily!T453,Daily!T670,Daily!T887)</f>
        <v>858</v>
      </c>
      <c r="U17" s="35">
        <f>SUM(Daily!U19,Daily!U236,Daily!U453,Daily!U670,Daily!U887)</f>
        <v>894</v>
      </c>
      <c r="V17" s="35">
        <f>SUM(Daily!V19,Daily!V236,Daily!V453,Daily!V670,Daily!V887)</f>
        <v>4417</v>
      </c>
      <c r="W17" s="35">
        <f>SUM(Daily!W19,Daily!W236,Daily!W453,Daily!W670,Daily!W887)</f>
        <v>6524</v>
      </c>
      <c r="X17" s="35">
        <f>SUM(Daily!X19,Daily!X236,Daily!X453,Daily!X670,Daily!X887)</f>
        <v>5004</v>
      </c>
      <c r="Y17" s="35">
        <f>SUM(Daily!Y19,Daily!Y236,Daily!Y453,Daily!Y670,Daily!Y887)</f>
        <v>1839</v>
      </c>
      <c r="Z17" s="35">
        <f>SUM(Daily!Z19,Daily!Z236,Daily!Z453,Daily!Z670,Daily!Z887)</f>
        <v>9676</v>
      </c>
      <c r="AA17" s="35">
        <f>SUM(Daily!AA19,Daily!AA236,Daily!AA453,Daily!AA670,Daily!AA887)</f>
        <v>11650</v>
      </c>
      <c r="AB17" s="11">
        <f t="shared" si="0"/>
        <v>69571</v>
      </c>
      <c r="AC17" s="7">
        <f t="shared" si="0"/>
        <v>70086</v>
      </c>
    </row>
    <row r="18" spans="1:29" ht="14.25" thickTop="1" thickBot="1" x14ac:dyDescent="0.25">
      <c r="A18" s="93" t="s">
        <v>27</v>
      </c>
      <c r="B18" s="35">
        <f>SUM(Daily!B20,Daily!B237,Daily!B454,Daily!B671,Daily!B888)</f>
        <v>5909</v>
      </c>
      <c r="C18" s="35">
        <f>SUM(Daily!C20,Daily!C237,Daily!C454,Daily!C671,Daily!C888)</f>
        <v>7925</v>
      </c>
      <c r="D18" s="35">
        <f>SUM(Daily!D20,Daily!D237,Daily!D454,Daily!D671,Daily!D888)</f>
        <v>2540</v>
      </c>
      <c r="E18" s="35">
        <f>SUM(Daily!E20,Daily!E237,Daily!E454,Daily!E671,Daily!E888)</f>
        <v>2389</v>
      </c>
      <c r="F18" s="35">
        <f>SUM(Daily!F20,Daily!F237,Daily!F454,Daily!F671,Daily!F888)</f>
        <v>4228</v>
      </c>
      <c r="G18" s="35">
        <f>SUM(Daily!G20,Daily!G237,Daily!G454,Daily!G671,Daily!G888)</f>
        <v>5815</v>
      </c>
      <c r="H18" s="35">
        <f>SUM(Daily!H20,Daily!H237,Daily!H454,Daily!H671,Daily!H888)</f>
        <v>10438</v>
      </c>
      <c r="I18" s="35">
        <f>SUM(Daily!I20,Daily!I237,Daily!I454,Daily!I671,Daily!I888)</f>
        <v>11480</v>
      </c>
      <c r="J18" s="35">
        <f>SUM(Daily!J20,Daily!J237,Daily!J454,Daily!J671,Daily!J888)</f>
        <v>1194</v>
      </c>
      <c r="K18" s="35">
        <f>SUM(Daily!K20,Daily!K237,Daily!K454,Daily!K671,Daily!K888)</f>
        <v>991</v>
      </c>
      <c r="L18" s="35">
        <f>SUM(Daily!L20,Daily!L237,Daily!L454,Daily!L671,Daily!L888)</f>
        <v>3854</v>
      </c>
      <c r="M18" s="35">
        <f>SUM(Daily!M20,Daily!M237,Daily!M454,Daily!M671,Daily!M888)</f>
        <v>4180</v>
      </c>
      <c r="N18" s="35">
        <f>SUM(Daily!N20,Daily!N237,Daily!N454,Daily!N671,Daily!N888)</f>
        <v>9758</v>
      </c>
      <c r="O18" s="35">
        <f>SUM(Daily!O20,Daily!O237,Daily!O454,Daily!O671,Daily!O888)</f>
        <v>8564</v>
      </c>
      <c r="P18" s="35">
        <f>SUM(Daily!P20,Daily!P237,Daily!P454,Daily!P671,Daily!P888)</f>
        <v>5843</v>
      </c>
      <c r="Q18" s="35">
        <f>SUM(Daily!Q20,Daily!Q237,Daily!Q454,Daily!Q671,Daily!Q888)</f>
        <v>3446</v>
      </c>
      <c r="R18" s="35">
        <f>SUM(Daily!R20,Daily!R237,Daily!R454,Daily!R671,Daily!R888)</f>
        <v>6886</v>
      </c>
      <c r="S18" s="35">
        <f>SUM(Daily!S20,Daily!S237,Daily!S454,Daily!S671,Daily!S888)</f>
        <v>5453</v>
      </c>
      <c r="T18" s="35">
        <f>SUM(Daily!T20,Daily!T237,Daily!T454,Daily!T671,Daily!T888)</f>
        <v>1147</v>
      </c>
      <c r="U18" s="35">
        <f>SUM(Daily!U20,Daily!U237,Daily!U454,Daily!U671,Daily!U888)</f>
        <v>705</v>
      </c>
      <c r="V18" s="35">
        <f>SUM(Daily!V20,Daily!V237,Daily!V454,Daily!V671,Daily!V888)</f>
        <v>5332</v>
      </c>
      <c r="W18" s="35">
        <f>SUM(Daily!W20,Daily!W237,Daily!W454,Daily!W671,Daily!W888)</f>
        <v>5731</v>
      </c>
      <c r="X18" s="35">
        <f>SUM(Daily!X20,Daily!X237,Daily!X454,Daily!X671,Daily!X888)</f>
        <v>4864</v>
      </c>
      <c r="Y18" s="35">
        <f>SUM(Daily!Y20,Daily!Y237,Daily!Y454,Daily!Y671,Daily!Y888)</f>
        <v>1809</v>
      </c>
      <c r="Z18" s="35">
        <f>SUM(Daily!Z20,Daily!Z237,Daily!Z454,Daily!Z671,Daily!Z888)</f>
        <v>10102</v>
      </c>
      <c r="AA18" s="35">
        <f>SUM(Daily!AA20,Daily!AA237,Daily!AA454,Daily!AA671,Daily!AA888)</f>
        <v>11298</v>
      </c>
      <c r="AB18" s="11">
        <f t="shared" si="0"/>
        <v>72095</v>
      </c>
      <c r="AC18" s="7">
        <f t="shared" si="0"/>
        <v>69786</v>
      </c>
    </row>
    <row r="19" spans="1:29" ht="14.25" thickTop="1" thickBot="1" x14ac:dyDescent="0.25">
      <c r="A19" s="94" t="s">
        <v>28</v>
      </c>
      <c r="B19" s="35">
        <f>SUM(Daily!B21,Daily!B238,Daily!B455,Daily!B672,Daily!B889)</f>
        <v>6025</v>
      </c>
      <c r="C19" s="35">
        <f>SUM(Daily!C21,Daily!C238,Daily!C455,Daily!C672,Daily!C889)</f>
        <v>8529</v>
      </c>
      <c r="D19" s="35">
        <f>SUM(Daily!D21,Daily!D238,Daily!D455,Daily!D672,Daily!D889)</f>
        <v>2857</v>
      </c>
      <c r="E19" s="35">
        <f>SUM(Daily!E21,Daily!E238,Daily!E455,Daily!E672,Daily!E889)</f>
        <v>2902</v>
      </c>
      <c r="F19" s="35">
        <f>SUM(Daily!F21,Daily!F238,Daily!F455,Daily!F672,Daily!F889)</f>
        <v>4390</v>
      </c>
      <c r="G19" s="35">
        <f>SUM(Daily!G21,Daily!G238,Daily!G455,Daily!G672,Daily!G889)</f>
        <v>8083</v>
      </c>
      <c r="H19" s="35">
        <f>SUM(Daily!H21,Daily!H238,Daily!H455,Daily!H672,Daily!H889)</f>
        <v>10365</v>
      </c>
      <c r="I19" s="35">
        <f>SUM(Daily!I21,Daily!I238,Daily!I455,Daily!I672,Daily!I889)</f>
        <v>13583</v>
      </c>
      <c r="J19" s="35">
        <f>SUM(Daily!J21,Daily!J238,Daily!J455,Daily!J672,Daily!J889)</f>
        <v>1684</v>
      </c>
      <c r="K19" s="35">
        <f>SUM(Daily!K21,Daily!K238,Daily!K455,Daily!K672,Daily!K889)</f>
        <v>916</v>
      </c>
      <c r="L19" s="35">
        <f>SUM(Daily!L21,Daily!L238,Daily!L455,Daily!L672,Daily!L889)</f>
        <v>5759</v>
      </c>
      <c r="M19" s="35">
        <f>SUM(Daily!M21,Daily!M238,Daily!M455,Daily!M672,Daily!M889)</f>
        <v>3807</v>
      </c>
      <c r="N19" s="35">
        <f>SUM(Daily!N21,Daily!N238,Daily!N455,Daily!N672,Daily!N889)</f>
        <v>12231</v>
      </c>
      <c r="O19" s="35">
        <f>SUM(Daily!O21,Daily!O238,Daily!O455,Daily!O672,Daily!O889)</f>
        <v>8830</v>
      </c>
      <c r="P19" s="35">
        <f>SUM(Daily!P21,Daily!P238,Daily!P455,Daily!P672,Daily!P889)</f>
        <v>6786</v>
      </c>
      <c r="Q19" s="35">
        <f>SUM(Daily!Q21,Daily!Q238,Daily!Q455,Daily!Q672,Daily!Q889)</f>
        <v>3947</v>
      </c>
      <c r="R19" s="35">
        <f>SUM(Daily!R21,Daily!R238,Daily!R455,Daily!R672,Daily!R889)</f>
        <v>7154</v>
      </c>
      <c r="S19" s="35">
        <f>SUM(Daily!S21,Daily!S238,Daily!S455,Daily!S672,Daily!S889)</f>
        <v>6487</v>
      </c>
      <c r="T19" s="35">
        <f>SUM(Daily!T21,Daily!T238,Daily!T455,Daily!T672,Daily!T889)</f>
        <v>1614</v>
      </c>
      <c r="U19" s="35">
        <f>SUM(Daily!U21,Daily!U238,Daily!U455,Daily!U672,Daily!U889)</f>
        <v>679</v>
      </c>
      <c r="V19" s="35">
        <f>SUM(Daily!V21,Daily!V238,Daily!V455,Daily!V672,Daily!V889)</f>
        <v>6906</v>
      </c>
      <c r="W19" s="35">
        <f>SUM(Daily!W21,Daily!W238,Daily!W455,Daily!W672,Daily!W889)</f>
        <v>6256</v>
      </c>
      <c r="X19" s="35">
        <f>SUM(Daily!X21,Daily!X238,Daily!X455,Daily!X672,Daily!X889)</f>
        <v>6359</v>
      </c>
      <c r="Y19" s="35">
        <f>SUM(Daily!Y21,Daily!Y238,Daily!Y455,Daily!Y672,Daily!Y889)</f>
        <v>1838</v>
      </c>
      <c r="Z19" s="35">
        <f>SUM(Daily!Z21,Daily!Z238,Daily!Z455,Daily!Z672,Daily!Z889)</f>
        <v>10864</v>
      </c>
      <c r="AA19" s="35">
        <f>SUM(Daily!AA21,Daily!AA238,Daily!AA455,Daily!AA672,Daily!AA889)</f>
        <v>14071</v>
      </c>
      <c r="AB19" s="11">
        <f t="shared" si="0"/>
        <v>82994</v>
      </c>
      <c r="AC19" s="7">
        <f t="shared" si="0"/>
        <v>79928</v>
      </c>
    </row>
    <row r="20" spans="1:29" ht="14.25" thickTop="1" thickBot="1" x14ac:dyDescent="0.25">
      <c r="A20" s="93" t="s">
        <v>29</v>
      </c>
      <c r="B20" s="35">
        <f>SUM(Daily!B22,Daily!B239,Daily!B456,Daily!B673,Daily!B890)</f>
        <v>6864</v>
      </c>
      <c r="C20" s="35">
        <f>SUM(Daily!C22,Daily!C239,Daily!C456,Daily!C673,Daily!C890)</f>
        <v>9799</v>
      </c>
      <c r="D20" s="35">
        <f>SUM(Daily!D22,Daily!D239,Daily!D456,Daily!D673,Daily!D890)</f>
        <v>3606</v>
      </c>
      <c r="E20" s="35">
        <f>SUM(Daily!E22,Daily!E239,Daily!E456,Daily!E673,Daily!E890)</f>
        <v>3347</v>
      </c>
      <c r="F20" s="35">
        <f>SUM(Daily!F22,Daily!F239,Daily!F456,Daily!F673,Daily!F890)</f>
        <v>5227</v>
      </c>
      <c r="G20" s="35">
        <f>SUM(Daily!G22,Daily!G239,Daily!G456,Daily!G673,Daily!G890)</f>
        <v>11804</v>
      </c>
      <c r="H20" s="35">
        <f>SUM(Daily!H22,Daily!H239,Daily!H456,Daily!H673,Daily!H890)</f>
        <v>11673</v>
      </c>
      <c r="I20" s="35">
        <f>SUM(Daily!I22,Daily!I239,Daily!I456,Daily!I673,Daily!I890)</f>
        <v>16834</v>
      </c>
      <c r="J20" s="35">
        <f>SUM(Daily!J22,Daily!J239,Daily!J456,Daily!J673,Daily!J890)</f>
        <v>2754</v>
      </c>
      <c r="K20" s="35">
        <f>SUM(Daily!K22,Daily!K239,Daily!K456,Daily!K673,Daily!K890)</f>
        <v>961</v>
      </c>
      <c r="L20" s="35">
        <f>SUM(Daily!L22,Daily!L239,Daily!L456,Daily!L673,Daily!L890)</f>
        <v>8767</v>
      </c>
      <c r="M20" s="35">
        <f>SUM(Daily!M22,Daily!M239,Daily!M456,Daily!M673,Daily!M890)</f>
        <v>3858</v>
      </c>
      <c r="N20" s="35">
        <f>SUM(Daily!N22,Daily!N239,Daily!N456,Daily!N673,Daily!N890)</f>
        <v>15239</v>
      </c>
      <c r="O20" s="35">
        <f>SUM(Daily!O22,Daily!O239,Daily!O456,Daily!O673,Daily!O890)</f>
        <v>10290</v>
      </c>
      <c r="P20" s="35">
        <f>SUM(Daily!P22,Daily!P239,Daily!P456,Daily!P673,Daily!P890)</f>
        <v>8617</v>
      </c>
      <c r="Q20" s="35">
        <f>SUM(Daily!Q22,Daily!Q239,Daily!Q456,Daily!Q673,Daily!Q890)</f>
        <v>4700</v>
      </c>
      <c r="R20" s="35">
        <f>SUM(Daily!R22,Daily!R239,Daily!R456,Daily!R673,Daily!R890)</f>
        <v>9814</v>
      </c>
      <c r="S20" s="35">
        <f>SUM(Daily!S22,Daily!S239,Daily!S456,Daily!S673,Daily!S890)</f>
        <v>8788</v>
      </c>
      <c r="T20" s="35">
        <f>SUM(Daily!T22,Daily!T239,Daily!T456,Daily!T673,Daily!T890)</f>
        <v>2744</v>
      </c>
      <c r="U20" s="35">
        <f>SUM(Daily!U22,Daily!U239,Daily!U456,Daily!U673,Daily!U890)</f>
        <v>830</v>
      </c>
      <c r="V20" s="35">
        <f>SUM(Daily!V22,Daily!V239,Daily!V456,Daily!V673,Daily!V890)</f>
        <v>9475</v>
      </c>
      <c r="W20" s="35">
        <f>SUM(Daily!W22,Daily!W239,Daily!W456,Daily!W673,Daily!W890)</f>
        <v>6745</v>
      </c>
      <c r="X20" s="35">
        <f>SUM(Daily!X22,Daily!X239,Daily!X456,Daily!X673,Daily!X890)</f>
        <v>8553</v>
      </c>
      <c r="Y20" s="35">
        <f>SUM(Daily!Y22,Daily!Y239,Daily!Y456,Daily!Y673,Daily!Y890)</f>
        <v>2241</v>
      </c>
      <c r="Z20" s="35">
        <f>SUM(Daily!Z22,Daily!Z239,Daily!Z456,Daily!Z673,Daily!Z890)</f>
        <v>12156</v>
      </c>
      <c r="AA20" s="35">
        <f>SUM(Daily!AA22,Daily!AA239,Daily!AA456,Daily!AA673,Daily!AA890)</f>
        <v>17425</v>
      </c>
      <c r="AB20" s="11">
        <f t="shared" si="0"/>
        <v>105489</v>
      </c>
      <c r="AC20" s="7">
        <f t="shared" si="0"/>
        <v>97622</v>
      </c>
    </row>
    <row r="21" spans="1:29" ht="14.25" thickTop="1" thickBot="1" x14ac:dyDescent="0.25">
      <c r="A21" s="94" t="s">
        <v>30</v>
      </c>
      <c r="B21" s="35">
        <f>SUM(Daily!B23,Daily!B240,Daily!B457,Daily!B674,Daily!B891)</f>
        <v>7359</v>
      </c>
      <c r="C21" s="35">
        <f>SUM(Daily!C23,Daily!C240,Daily!C457,Daily!C674,Daily!C891)</f>
        <v>11089</v>
      </c>
      <c r="D21" s="35">
        <f>SUM(Daily!D23,Daily!D240,Daily!D457,Daily!D674,Daily!D891)</f>
        <v>3301</v>
      </c>
      <c r="E21" s="35">
        <f>SUM(Daily!E23,Daily!E240,Daily!E457,Daily!E674,Daily!E891)</f>
        <v>4419</v>
      </c>
      <c r="F21" s="35">
        <f>SUM(Daily!F23,Daily!F240,Daily!F457,Daily!F674,Daily!F891)</f>
        <v>5091</v>
      </c>
      <c r="G21" s="35">
        <f>SUM(Daily!G23,Daily!G240,Daily!G457,Daily!G674,Daily!G891)</f>
        <v>14530</v>
      </c>
      <c r="H21" s="35">
        <f>SUM(Daily!H23,Daily!H240,Daily!H457,Daily!H674,Daily!H891)</f>
        <v>12201</v>
      </c>
      <c r="I21" s="35">
        <f>SUM(Daily!I23,Daily!I240,Daily!I457,Daily!I674,Daily!I891)</f>
        <v>19104</v>
      </c>
      <c r="J21" s="35">
        <f>SUM(Daily!J23,Daily!J240,Daily!J457,Daily!J674,Daily!J891)</f>
        <v>2949</v>
      </c>
      <c r="K21" s="35">
        <f>SUM(Daily!K23,Daily!K240,Daily!K457,Daily!K674,Daily!K891)</f>
        <v>949</v>
      </c>
      <c r="L21" s="35">
        <f>SUM(Daily!L23,Daily!L240,Daily!L457,Daily!L674,Daily!L891)</f>
        <v>7950</v>
      </c>
      <c r="M21" s="35">
        <f>SUM(Daily!M23,Daily!M240,Daily!M457,Daily!M674,Daily!M891)</f>
        <v>3710</v>
      </c>
      <c r="N21" s="35">
        <f>SUM(Daily!N23,Daily!N240,Daily!N457,Daily!N674,Daily!N891)</f>
        <v>16668</v>
      </c>
      <c r="O21" s="35">
        <f>SUM(Daily!O23,Daily!O240,Daily!O457,Daily!O674,Daily!O891)</f>
        <v>10767</v>
      </c>
      <c r="P21" s="35">
        <f>SUM(Daily!P23,Daily!P240,Daily!P457,Daily!P674,Daily!P891)</f>
        <v>8004</v>
      </c>
      <c r="Q21" s="35">
        <f>SUM(Daily!Q23,Daily!Q240,Daily!Q457,Daily!Q674,Daily!Q891)</f>
        <v>5319</v>
      </c>
      <c r="R21" s="35">
        <f>SUM(Daily!R23,Daily!R240,Daily!R457,Daily!R674,Daily!R891)</f>
        <v>9924</v>
      </c>
      <c r="S21" s="35">
        <f>SUM(Daily!S23,Daily!S240,Daily!S457,Daily!S674,Daily!S891)</f>
        <v>8949</v>
      </c>
      <c r="T21" s="35">
        <f>SUM(Daily!T23,Daily!T240,Daily!T457,Daily!T674,Daily!T891)</f>
        <v>2405</v>
      </c>
      <c r="U21" s="35">
        <f>SUM(Daily!U23,Daily!U240,Daily!U457,Daily!U674,Daily!U891)</f>
        <v>816</v>
      </c>
      <c r="V21" s="35">
        <f>SUM(Daily!V23,Daily!V240,Daily!V457,Daily!V674,Daily!V891)</f>
        <v>9199</v>
      </c>
      <c r="W21" s="35">
        <f>SUM(Daily!W23,Daily!W240,Daily!W457,Daily!W674,Daily!W891)</f>
        <v>6977</v>
      </c>
      <c r="X21" s="35">
        <f>SUM(Daily!X23,Daily!X240,Daily!X457,Daily!X674,Daily!X891)</f>
        <v>9394</v>
      </c>
      <c r="Y21" s="35">
        <f>SUM(Daily!Y23,Daily!Y240,Daily!Y457,Daily!Y674,Daily!Y891)</f>
        <v>2506</v>
      </c>
      <c r="Z21" s="35">
        <f>SUM(Daily!Z23,Daily!Z240,Daily!Z457,Daily!Z674,Daily!Z891)</f>
        <v>13116</v>
      </c>
      <c r="AA21" s="35">
        <f>SUM(Daily!AA23,Daily!AA240,Daily!AA457,Daily!AA674,Daily!AA891)</f>
        <v>17023</v>
      </c>
      <c r="AB21" s="11">
        <f t="shared" si="0"/>
        <v>107561</v>
      </c>
      <c r="AC21" s="7">
        <f t="shared" si="0"/>
        <v>106158</v>
      </c>
    </row>
    <row r="22" spans="1:29" ht="14.25" thickTop="1" thickBot="1" x14ac:dyDescent="0.25">
      <c r="A22" s="93" t="s">
        <v>31</v>
      </c>
      <c r="B22" s="35">
        <f>SUM(Daily!B24,Daily!B241,Daily!B458,Daily!B675,Daily!B892)</f>
        <v>6903</v>
      </c>
      <c r="C22" s="35">
        <f>SUM(Daily!C24,Daily!C241,Daily!C458,Daily!C675,Daily!C892)</f>
        <v>9328</v>
      </c>
      <c r="D22" s="35">
        <f>SUM(Daily!D24,Daily!D241,Daily!D458,Daily!D675,Daily!D892)</f>
        <v>2508</v>
      </c>
      <c r="E22" s="35">
        <f>SUM(Daily!E24,Daily!E241,Daily!E458,Daily!E675,Daily!E892)</f>
        <v>3900</v>
      </c>
      <c r="F22" s="35">
        <f>SUM(Daily!F24,Daily!F241,Daily!F458,Daily!F675,Daily!F892)</f>
        <v>4332</v>
      </c>
      <c r="G22" s="35">
        <f>SUM(Daily!G24,Daily!G241,Daily!G458,Daily!G675,Daily!G892)</f>
        <v>10809</v>
      </c>
      <c r="H22" s="35">
        <f>SUM(Daily!H24,Daily!H241,Daily!H458,Daily!H675,Daily!H892)</f>
        <v>11139</v>
      </c>
      <c r="I22" s="35">
        <f>SUM(Daily!I24,Daily!I241,Daily!I458,Daily!I675,Daily!I892)</f>
        <v>15982</v>
      </c>
      <c r="J22" s="35">
        <f>SUM(Daily!J24,Daily!J241,Daily!J458,Daily!J675,Daily!J892)</f>
        <v>2181</v>
      </c>
      <c r="K22" s="35">
        <f>SUM(Daily!K24,Daily!K241,Daily!K458,Daily!K675,Daily!K892)</f>
        <v>1150</v>
      </c>
      <c r="L22" s="35">
        <f>SUM(Daily!L24,Daily!L241,Daily!L458,Daily!L675,Daily!L892)</f>
        <v>7330</v>
      </c>
      <c r="M22" s="35">
        <f>SUM(Daily!M24,Daily!M241,Daily!M458,Daily!M675,Daily!M892)</f>
        <v>3673</v>
      </c>
      <c r="N22" s="35">
        <f>SUM(Daily!N24,Daily!N241,Daily!N458,Daily!N675,Daily!N892)</f>
        <v>12870</v>
      </c>
      <c r="O22" s="35">
        <f>SUM(Daily!O24,Daily!O241,Daily!O458,Daily!O675,Daily!O892)</f>
        <v>9979</v>
      </c>
      <c r="P22" s="35">
        <f>SUM(Daily!P24,Daily!P241,Daily!P458,Daily!P675,Daily!P892)</f>
        <v>5788</v>
      </c>
      <c r="Q22" s="35">
        <f>SUM(Daily!Q24,Daily!Q241,Daily!Q458,Daily!Q675,Daily!Q892)</f>
        <v>5108</v>
      </c>
      <c r="R22" s="35">
        <f>SUM(Daily!R24,Daily!R241,Daily!R458,Daily!R675,Daily!R892)</f>
        <v>7198</v>
      </c>
      <c r="S22" s="35">
        <f>SUM(Daily!S24,Daily!S241,Daily!S458,Daily!S675,Daily!S892)</f>
        <v>8322</v>
      </c>
      <c r="T22" s="35">
        <f>SUM(Daily!T24,Daily!T241,Daily!T458,Daily!T675,Daily!T892)</f>
        <v>1702</v>
      </c>
      <c r="U22" s="35">
        <f>SUM(Daily!U24,Daily!U241,Daily!U458,Daily!U675,Daily!U892)</f>
        <v>1383</v>
      </c>
      <c r="V22" s="35">
        <f>SUM(Daily!V24,Daily!V241,Daily!V458,Daily!V675,Daily!V892)</f>
        <v>8200</v>
      </c>
      <c r="W22" s="35">
        <f>SUM(Daily!W24,Daily!W241,Daily!W458,Daily!W675,Daily!W892)</f>
        <v>6199</v>
      </c>
      <c r="X22" s="35">
        <f>SUM(Daily!X24,Daily!X241,Daily!X458,Daily!X675,Daily!X892)</f>
        <v>7068</v>
      </c>
      <c r="Y22" s="35">
        <f>SUM(Daily!Y24,Daily!Y241,Daily!Y458,Daily!Y675,Daily!Y892)</f>
        <v>2413</v>
      </c>
      <c r="Z22" s="35">
        <f>SUM(Daily!Z24,Daily!Z241,Daily!Z458,Daily!Z675,Daily!Z892)</f>
        <v>12157</v>
      </c>
      <c r="AA22" s="35">
        <f>SUM(Daily!AA24,Daily!AA241,Daily!AA458,Daily!AA675,Daily!AA892)</f>
        <v>14268</v>
      </c>
      <c r="AB22" s="11">
        <f t="shared" si="0"/>
        <v>89376</v>
      </c>
      <c r="AC22" s="7">
        <f t="shared" si="0"/>
        <v>92514</v>
      </c>
    </row>
    <row r="23" spans="1:29" ht="14.25" thickTop="1" thickBot="1" x14ac:dyDescent="0.25">
      <c r="A23" s="94" t="s">
        <v>32</v>
      </c>
      <c r="B23" s="35">
        <f>SUM(Daily!B25,Daily!B242,Daily!B459,Daily!B676,Daily!B893)</f>
        <v>6157</v>
      </c>
      <c r="C23" s="35">
        <f>SUM(Daily!C25,Daily!C242,Daily!C459,Daily!C676,Daily!C893)</f>
        <v>9075</v>
      </c>
      <c r="D23" s="35">
        <f>SUM(Daily!D25,Daily!D242,Daily!D459,Daily!D676,Daily!D893)</f>
        <v>1997</v>
      </c>
      <c r="E23" s="35">
        <f>SUM(Daily!E25,Daily!E242,Daily!E459,Daily!E676,Daily!E893)</f>
        <v>3852</v>
      </c>
      <c r="F23" s="35">
        <f>SUM(Daily!F25,Daily!F242,Daily!F459,Daily!F676,Daily!F893)</f>
        <v>3616</v>
      </c>
      <c r="G23" s="35">
        <f>SUM(Daily!G25,Daily!G242,Daily!G459,Daily!G676,Daily!G893)</f>
        <v>10785</v>
      </c>
      <c r="H23" s="35">
        <f>SUM(Daily!H25,Daily!H242,Daily!H459,Daily!H676,Daily!H893)</f>
        <v>9916</v>
      </c>
      <c r="I23" s="35">
        <f>SUM(Daily!I25,Daily!I242,Daily!I459,Daily!I676,Daily!I893)</f>
        <v>15311</v>
      </c>
      <c r="J23" s="35">
        <f>SUM(Daily!J25,Daily!J242,Daily!J459,Daily!J676,Daily!J893)</f>
        <v>1719</v>
      </c>
      <c r="K23" s="35">
        <f>SUM(Daily!K25,Daily!K242,Daily!K459,Daily!K676,Daily!K893)</f>
        <v>749</v>
      </c>
      <c r="L23" s="35">
        <f>SUM(Daily!L25,Daily!L242,Daily!L459,Daily!L676,Daily!L893)</f>
        <v>6884</v>
      </c>
      <c r="M23" s="35">
        <f>SUM(Daily!M25,Daily!M242,Daily!M459,Daily!M676,Daily!M893)</f>
        <v>2868</v>
      </c>
      <c r="N23" s="35">
        <f>SUM(Daily!N25,Daily!N242,Daily!N459,Daily!N676,Daily!N893)</f>
        <v>13398</v>
      </c>
      <c r="O23" s="35">
        <f>SUM(Daily!O25,Daily!O242,Daily!O459,Daily!O676,Daily!O893)</f>
        <v>9697</v>
      </c>
      <c r="P23" s="35">
        <f>SUM(Daily!P25,Daily!P242,Daily!P459,Daily!P676,Daily!P893)</f>
        <v>3998</v>
      </c>
      <c r="Q23" s="35">
        <f>SUM(Daily!Q25,Daily!Q242,Daily!Q459,Daily!Q676,Daily!Q893)</f>
        <v>5429</v>
      </c>
      <c r="R23" s="35">
        <f>SUM(Daily!R25,Daily!R242,Daily!R459,Daily!R676,Daily!R893)</f>
        <v>6280</v>
      </c>
      <c r="S23" s="35">
        <f>SUM(Daily!S25,Daily!S242,Daily!S459,Daily!S676,Daily!S893)</f>
        <v>7571</v>
      </c>
      <c r="T23" s="35">
        <f>SUM(Daily!T25,Daily!T242,Daily!T459,Daily!T676,Daily!T893)</f>
        <v>1253</v>
      </c>
      <c r="U23" s="35">
        <f>SUM(Daily!U25,Daily!U242,Daily!U459,Daily!U676,Daily!U893)</f>
        <v>952</v>
      </c>
      <c r="V23" s="35">
        <f>SUM(Daily!V25,Daily!V242,Daily!V459,Daily!V676,Daily!V893)</f>
        <v>9010</v>
      </c>
      <c r="W23" s="35">
        <f>SUM(Daily!W25,Daily!W242,Daily!W459,Daily!W676,Daily!W893)</f>
        <v>4973</v>
      </c>
      <c r="X23" s="35">
        <f>SUM(Daily!X25,Daily!X242,Daily!X459,Daily!X676,Daily!X893)</f>
        <v>5074</v>
      </c>
      <c r="Y23" s="35">
        <f>SUM(Daily!Y25,Daily!Y242,Daily!Y459,Daily!Y676,Daily!Y893)</f>
        <v>2250</v>
      </c>
      <c r="Z23" s="35">
        <f>SUM(Daily!Z25,Daily!Z242,Daily!Z459,Daily!Z676,Daily!Z893)</f>
        <v>11027</v>
      </c>
      <c r="AA23" s="35">
        <f>SUM(Daily!AA25,Daily!AA242,Daily!AA459,Daily!AA676,Daily!AA893)</f>
        <v>12181</v>
      </c>
      <c r="AB23" s="11">
        <f t="shared" si="0"/>
        <v>80329</v>
      </c>
      <c r="AC23" s="7">
        <f t="shared" si="0"/>
        <v>85693</v>
      </c>
    </row>
    <row r="24" spans="1:29" ht="14.25" thickTop="1" thickBot="1" x14ac:dyDescent="0.25">
      <c r="A24" s="93" t="s">
        <v>33</v>
      </c>
      <c r="B24" s="35">
        <f>SUM(Daily!B26,Daily!B243,Daily!B460,Daily!B677,Daily!B894)</f>
        <v>5170</v>
      </c>
      <c r="C24" s="35">
        <f>SUM(Daily!C26,Daily!C243,Daily!C460,Daily!C677,Daily!C894)</f>
        <v>5981</v>
      </c>
      <c r="D24" s="35">
        <f>SUM(Daily!D26,Daily!D243,Daily!D460,Daily!D677,Daily!D894)</f>
        <v>1545</v>
      </c>
      <c r="E24" s="35">
        <f>SUM(Daily!E26,Daily!E243,Daily!E460,Daily!E677,Daily!E894)</f>
        <v>2790</v>
      </c>
      <c r="F24" s="35">
        <f>SUM(Daily!F26,Daily!F243,Daily!F460,Daily!F677,Daily!F894)</f>
        <v>3259</v>
      </c>
      <c r="G24" s="35">
        <f>SUM(Daily!G26,Daily!G243,Daily!G460,Daily!G677,Daily!G894)</f>
        <v>7368</v>
      </c>
      <c r="H24" s="35">
        <f>SUM(Daily!H26,Daily!H243,Daily!H460,Daily!H677,Daily!H894)</f>
        <v>7788</v>
      </c>
      <c r="I24" s="35">
        <f>SUM(Daily!I26,Daily!I243,Daily!I460,Daily!I677,Daily!I894)</f>
        <v>12010</v>
      </c>
      <c r="J24" s="35">
        <f>SUM(Daily!J26,Daily!J243,Daily!J460,Daily!J677,Daily!J894)</f>
        <v>1384</v>
      </c>
      <c r="K24" s="35">
        <f>SUM(Daily!K26,Daily!K243,Daily!K460,Daily!K677,Daily!K894)</f>
        <v>485</v>
      </c>
      <c r="L24" s="35">
        <f>SUM(Daily!L26,Daily!L243,Daily!L460,Daily!L677,Daily!L894)</f>
        <v>4732</v>
      </c>
      <c r="M24" s="35">
        <f>SUM(Daily!M26,Daily!M243,Daily!M460,Daily!M677,Daily!M894)</f>
        <v>2193</v>
      </c>
      <c r="N24" s="35">
        <f>SUM(Daily!N26,Daily!N243,Daily!N460,Daily!N677,Daily!N894)</f>
        <v>9623</v>
      </c>
      <c r="O24" s="35">
        <f>SUM(Daily!O26,Daily!O243,Daily!O460,Daily!O677,Daily!O894)</f>
        <v>7679</v>
      </c>
      <c r="P24" s="35">
        <f>SUM(Daily!P26,Daily!P243,Daily!P460,Daily!P677,Daily!P894)</f>
        <v>2920</v>
      </c>
      <c r="Q24" s="35">
        <f>SUM(Daily!Q26,Daily!Q243,Daily!Q460,Daily!Q677,Daily!Q894)</f>
        <v>5011</v>
      </c>
      <c r="R24" s="35">
        <f>SUM(Daily!R26,Daily!R243,Daily!R460,Daily!R677,Daily!R894)</f>
        <v>4573</v>
      </c>
      <c r="S24" s="35">
        <f>SUM(Daily!S26,Daily!S243,Daily!S460,Daily!S677,Daily!S894)</f>
        <v>6288</v>
      </c>
      <c r="T24" s="35">
        <f>SUM(Daily!T26,Daily!T243,Daily!T460,Daily!T677,Daily!T894)</f>
        <v>691</v>
      </c>
      <c r="U24" s="35">
        <f>SUM(Daily!U26,Daily!U243,Daily!U460,Daily!U677,Daily!U894)</f>
        <v>1147</v>
      </c>
      <c r="V24" s="35">
        <f>SUM(Daily!V26,Daily!V243,Daily!V460,Daily!V677,Daily!V894)</f>
        <v>6941</v>
      </c>
      <c r="W24" s="35">
        <f>SUM(Daily!W26,Daily!W243,Daily!W460,Daily!W677,Daily!W894)</f>
        <v>4252</v>
      </c>
      <c r="X24" s="35">
        <f>SUM(Daily!X26,Daily!X243,Daily!X460,Daily!X677,Daily!X894)</f>
        <v>3048</v>
      </c>
      <c r="Y24" s="35">
        <f>SUM(Daily!Y26,Daily!Y243,Daily!Y460,Daily!Y677,Daily!Y894)</f>
        <v>2043</v>
      </c>
      <c r="Z24" s="35">
        <f>SUM(Daily!Z26,Daily!Z243,Daily!Z460,Daily!Z677,Daily!Z894)</f>
        <v>9401</v>
      </c>
      <c r="AA24" s="35">
        <f>SUM(Daily!AA26,Daily!AA243,Daily!AA460,Daily!AA677,Daily!AA894)</f>
        <v>10206</v>
      </c>
      <c r="AB24" s="11">
        <f t="shared" si="0"/>
        <v>61075</v>
      </c>
      <c r="AC24" s="7">
        <f t="shared" si="0"/>
        <v>67453</v>
      </c>
    </row>
    <row r="25" spans="1:29" ht="14.25" thickTop="1" thickBot="1" x14ac:dyDescent="0.25">
      <c r="A25" s="94" t="s">
        <v>34</v>
      </c>
      <c r="B25" s="35">
        <f>SUM(Daily!B27,Daily!B244,Daily!B461,Daily!B678,Daily!B895)</f>
        <v>1829</v>
      </c>
      <c r="C25" s="35">
        <f>SUM(Daily!C27,Daily!C244,Daily!C461,Daily!C678,Daily!C895)</f>
        <v>4248</v>
      </c>
      <c r="D25" s="35">
        <f>SUM(Daily!D27,Daily!D244,Daily!D461,Daily!D678,Daily!D895)</f>
        <v>632</v>
      </c>
      <c r="E25" s="35">
        <f>SUM(Daily!E27,Daily!E244,Daily!E461,Daily!E678,Daily!E895)</f>
        <v>2420</v>
      </c>
      <c r="F25" s="35">
        <f>SUM(Daily!F27,Daily!F244,Daily!F461,Daily!F678,Daily!F895)</f>
        <v>1402</v>
      </c>
      <c r="G25" s="35">
        <f>SUM(Daily!G27,Daily!G244,Daily!G461,Daily!G678,Daily!G895)</f>
        <v>5742</v>
      </c>
      <c r="H25" s="35">
        <f>SUM(Daily!H27,Daily!H244,Daily!H461,Daily!H678,Daily!H895)</f>
        <v>4164</v>
      </c>
      <c r="I25" s="35">
        <f>SUM(Daily!I27,Daily!I244,Daily!I461,Daily!I678,Daily!I895)</f>
        <v>8939</v>
      </c>
      <c r="J25" s="35">
        <f>SUM(Daily!J27,Daily!J244,Daily!J461,Daily!J678,Daily!J895)</f>
        <v>1081</v>
      </c>
      <c r="K25" s="35">
        <f>SUM(Daily!K27,Daily!K244,Daily!K461,Daily!K678,Daily!K895)</f>
        <v>366</v>
      </c>
      <c r="L25" s="35">
        <f>SUM(Daily!L27,Daily!L244,Daily!L461,Daily!L678,Daily!L895)</f>
        <v>3854</v>
      </c>
      <c r="M25" s="35">
        <f>SUM(Daily!M27,Daily!M244,Daily!M461,Daily!M678,Daily!M895)</f>
        <v>1423</v>
      </c>
      <c r="N25" s="35">
        <f>SUM(Daily!N27,Daily!N244,Daily!N461,Daily!N678,Daily!N895)</f>
        <v>7939</v>
      </c>
      <c r="O25" s="35">
        <f>SUM(Daily!O27,Daily!O244,Daily!O461,Daily!O678,Daily!O895)</f>
        <v>5999</v>
      </c>
      <c r="P25" s="35">
        <f>SUM(Daily!P27,Daily!P244,Daily!P461,Daily!P678,Daily!P895)</f>
        <v>2013</v>
      </c>
      <c r="Q25" s="35">
        <f>SUM(Daily!Q27,Daily!Q244,Daily!Q461,Daily!Q678,Daily!Q895)</f>
        <v>4214</v>
      </c>
      <c r="R25" s="35">
        <f>SUM(Daily!R27,Daily!R244,Daily!R461,Daily!R678,Daily!R895)</f>
        <v>2962</v>
      </c>
      <c r="S25" s="35">
        <f>SUM(Daily!S27,Daily!S244,Daily!S461,Daily!S678,Daily!S895)</f>
        <v>5323</v>
      </c>
      <c r="T25" s="35">
        <f>SUM(Daily!T27,Daily!T244,Daily!T461,Daily!T678,Daily!T895)</f>
        <v>523</v>
      </c>
      <c r="U25" s="35">
        <f>SUM(Daily!U27,Daily!U244,Daily!U461,Daily!U678,Daily!U895)</f>
        <v>731</v>
      </c>
      <c r="V25" s="35">
        <f>SUM(Daily!V27,Daily!V244,Daily!V461,Daily!V678,Daily!V895)</f>
        <v>5658</v>
      </c>
      <c r="W25" s="35">
        <f>SUM(Daily!W27,Daily!W244,Daily!W461,Daily!W678,Daily!W895)</f>
        <v>3013</v>
      </c>
      <c r="X25" s="35">
        <f>SUM(Daily!X27,Daily!X244,Daily!X461,Daily!X678,Daily!X895)</f>
        <v>1783</v>
      </c>
      <c r="Y25" s="35">
        <f>SUM(Daily!Y27,Daily!Y244,Daily!Y461,Daily!Y678,Daily!Y895)</f>
        <v>1453</v>
      </c>
      <c r="Z25" s="35">
        <f>SUM(Daily!Z27,Daily!Z244,Daily!Z461,Daily!Z678,Daily!Z895)</f>
        <v>6181</v>
      </c>
      <c r="AA25" s="35">
        <f>SUM(Daily!AA27,Daily!AA244,Daily!AA461,Daily!AA678,Daily!AA895)</f>
        <v>7465</v>
      </c>
      <c r="AB25" s="11">
        <f t="shared" si="0"/>
        <v>40021</v>
      </c>
      <c r="AC25" s="7">
        <f t="shared" si="0"/>
        <v>51336</v>
      </c>
    </row>
    <row r="26" spans="1:29" ht="14.25" thickTop="1" thickBot="1" x14ac:dyDescent="0.25">
      <c r="A26" s="93" t="s">
        <v>35</v>
      </c>
      <c r="B26" s="35">
        <f>SUM(Daily!B28,Daily!B245,Daily!B462,Daily!B679,Daily!B896)</f>
        <v>0</v>
      </c>
      <c r="C26" s="35">
        <f>SUM(Daily!C28,Daily!C245,Daily!C462,Daily!C679,Daily!C896)</f>
        <v>1898</v>
      </c>
      <c r="D26" s="35">
        <f>SUM(Daily!D28,Daily!D245,Daily!D462,Daily!D679,Daily!D896)</f>
        <v>13</v>
      </c>
      <c r="E26" s="35">
        <f>SUM(Daily!E28,Daily!E245,Daily!E462,Daily!E679,Daily!E896)</f>
        <v>1268</v>
      </c>
      <c r="F26" s="35">
        <f>SUM(Daily!F28,Daily!F245,Daily!F462,Daily!F679,Daily!F896)</f>
        <v>64</v>
      </c>
      <c r="G26" s="35">
        <f>SUM(Daily!G28,Daily!G245,Daily!G462,Daily!G679,Daily!G896)</f>
        <v>3087</v>
      </c>
      <c r="H26" s="35">
        <f>SUM(Daily!H28,Daily!H245,Daily!H462,Daily!H679,Daily!H896)</f>
        <v>525</v>
      </c>
      <c r="I26" s="35">
        <f>SUM(Daily!I28,Daily!I245,Daily!I462,Daily!I679,Daily!I896)</f>
        <v>3789</v>
      </c>
      <c r="J26" s="35">
        <f>SUM(Daily!J28,Daily!J245,Daily!J462,Daily!J679,Daily!J896)</f>
        <v>247</v>
      </c>
      <c r="K26" s="35">
        <f>SUM(Daily!K28,Daily!K245,Daily!K462,Daily!K679,Daily!K896)</f>
        <v>226</v>
      </c>
      <c r="L26" s="35">
        <f>SUM(Daily!L28,Daily!L245,Daily!L462,Daily!L679,Daily!L896)</f>
        <v>2405</v>
      </c>
      <c r="M26" s="35">
        <f>SUM(Daily!M28,Daily!M245,Daily!M462,Daily!M679,Daily!M896)</f>
        <v>292</v>
      </c>
      <c r="N26" s="35">
        <f>SUM(Daily!N28,Daily!N245,Daily!N462,Daily!N679,Daily!N896)</f>
        <v>1871</v>
      </c>
      <c r="O26" s="35">
        <f>SUM(Daily!O28,Daily!O245,Daily!O462,Daily!O679,Daily!O896)</f>
        <v>1179</v>
      </c>
      <c r="P26" s="35">
        <f>SUM(Daily!P28,Daily!P245,Daily!P462,Daily!P679,Daily!P896)</f>
        <v>377</v>
      </c>
      <c r="Q26" s="35">
        <f>SUM(Daily!Q28,Daily!Q245,Daily!Q462,Daily!Q679,Daily!Q896)</f>
        <v>949</v>
      </c>
      <c r="R26" s="35">
        <f>SUM(Daily!R28,Daily!R245,Daily!R462,Daily!R679,Daily!R896)</f>
        <v>711</v>
      </c>
      <c r="S26" s="35">
        <f>SUM(Daily!S28,Daily!S245,Daily!S462,Daily!S679,Daily!S896)</f>
        <v>600</v>
      </c>
      <c r="T26" s="35">
        <f>SUM(Daily!T28,Daily!T245,Daily!T462,Daily!T679,Daily!T896)</f>
        <v>46</v>
      </c>
      <c r="U26" s="35">
        <f>SUM(Daily!U28,Daily!U245,Daily!U462,Daily!U679,Daily!U896)</f>
        <v>41</v>
      </c>
      <c r="V26" s="35">
        <f>SUM(Daily!V28,Daily!V245,Daily!V462,Daily!V679,Daily!V896)</f>
        <v>1416</v>
      </c>
      <c r="W26" s="35">
        <f>SUM(Daily!W28,Daily!W245,Daily!W462,Daily!W679,Daily!W896)</f>
        <v>136</v>
      </c>
      <c r="X26" s="35">
        <f>SUM(Daily!X28,Daily!X245,Daily!X462,Daily!X679,Daily!X896)</f>
        <v>208</v>
      </c>
      <c r="Y26" s="35">
        <f>SUM(Daily!Y28,Daily!Y245,Daily!Y462,Daily!Y679,Daily!Y896)</f>
        <v>59</v>
      </c>
      <c r="Z26" s="35">
        <f>SUM(Daily!Z28,Daily!Z245,Daily!Z462,Daily!Z679,Daily!Z896)</f>
        <v>264</v>
      </c>
      <c r="AA26" s="35">
        <f>SUM(Daily!AA28,Daily!AA245,Daily!AA462,Daily!AA679,Daily!AA896)</f>
        <v>353</v>
      </c>
      <c r="AB26" s="11">
        <f t="shared" si="0"/>
        <v>8147</v>
      </c>
      <c r="AC26" s="7">
        <f t="shared" si="0"/>
        <v>13877</v>
      </c>
    </row>
    <row r="27" spans="1:29" ht="14.25" thickTop="1" thickBot="1" x14ac:dyDescent="0.25">
      <c r="A27" s="94" t="s">
        <v>36</v>
      </c>
      <c r="B27" s="35">
        <f>SUM(Daily!B29,Daily!B246,Daily!B463,Daily!B680,Daily!B897)</f>
        <v>0</v>
      </c>
      <c r="C27" s="35">
        <f>SUM(Daily!C29,Daily!C246,Daily!C463,Daily!C680,Daily!C897)</f>
        <v>0</v>
      </c>
      <c r="D27" s="35">
        <f>SUM(Daily!D29,Daily!D246,Daily!D463,Daily!D680,Daily!D897)</f>
        <v>0</v>
      </c>
      <c r="E27" s="35">
        <f>SUM(Daily!E29,Daily!E246,Daily!E463,Daily!E680,Daily!E897)</f>
        <v>0</v>
      </c>
      <c r="F27" s="35">
        <f>SUM(Daily!F29,Daily!F246,Daily!F463,Daily!F680,Daily!F897)</f>
        <v>0</v>
      </c>
      <c r="G27" s="35">
        <f>SUM(Daily!G29,Daily!G246,Daily!G463,Daily!G680,Daily!G897)</f>
        <v>0</v>
      </c>
      <c r="H27" s="35">
        <f>SUM(Daily!H29,Daily!H246,Daily!H463,Daily!H680,Daily!H897)</f>
        <v>0</v>
      </c>
      <c r="I27" s="35">
        <f>SUM(Daily!I29,Daily!I246,Daily!I463,Daily!I680,Daily!I897)</f>
        <v>0</v>
      </c>
      <c r="J27" s="35">
        <f>SUM(Daily!J29,Daily!J246,Daily!J463,Daily!J680,Daily!J897)</f>
        <v>0</v>
      </c>
      <c r="K27" s="35">
        <f>SUM(Daily!K29,Daily!K246,Daily!K463,Daily!K680,Daily!K897)</f>
        <v>0</v>
      </c>
      <c r="L27" s="35">
        <f>SUM(Daily!L29,Daily!L246,Daily!L463,Daily!L680,Daily!L897)</f>
        <v>0</v>
      </c>
      <c r="M27" s="35">
        <f>SUM(Daily!M29,Daily!M246,Daily!M463,Daily!M680,Daily!M897)</f>
        <v>0</v>
      </c>
      <c r="N27" s="35">
        <f>SUM(Daily!N29,Daily!N246,Daily!N463,Daily!N680,Daily!N897)</f>
        <v>0</v>
      </c>
      <c r="O27" s="35">
        <f>SUM(Daily!O29,Daily!O246,Daily!O463,Daily!O680,Daily!O897)</f>
        <v>0</v>
      </c>
      <c r="P27" s="35">
        <f>SUM(Daily!P29,Daily!P246,Daily!P463,Daily!P680,Daily!P897)</f>
        <v>0</v>
      </c>
      <c r="Q27" s="35">
        <f>SUM(Daily!Q29,Daily!Q246,Daily!Q463,Daily!Q680,Daily!Q897)</f>
        <v>0</v>
      </c>
      <c r="R27" s="35">
        <f>SUM(Daily!R29,Daily!R246,Daily!R463,Daily!R680,Daily!R897)</f>
        <v>0</v>
      </c>
      <c r="S27" s="35">
        <f>SUM(Daily!S29,Daily!S246,Daily!S463,Daily!S680,Daily!S897)</f>
        <v>0</v>
      </c>
      <c r="T27" s="35">
        <f>SUM(Daily!T29,Daily!T246,Daily!T463,Daily!T680,Daily!T897)</f>
        <v>0</v>
      </c>
      <c r="U27" s="35">
        <f>SUM(Daily!U29,Daily!U246,Daily!U463,Daily!U680,Daily!U897)</f>
        <v>0</v>
      </c>
      <c r="V27" s="35">
        <f>SUM(Daily!V29,Daily!V246,Daily!V463,Daily!V680,Daily!V897)</f>
        <v>0</v>
      </c>
      <c r="W27" s="35">
        <f>SUM(Daily!W29,Daily!W246,Daily!W463,Daily!W680,Daily!W897)</f>
        <v>0</v>
      </c>
      <c r="X27" s="35">
        <f>SUM(Daily!X29,Daily!X246,Daily!X463,Daily!X680,Daily!X897)</f>
        <v>0</v>
      </c>
      <c r="Y27" s="35">
        <f>SUM(Daily!Y29,Daily!Y246,Daily!Y463,Daily!Y680,Daily!Y897)</f>
        <v>0</v>
      </c>
      <c r="Z27" s="35">
        <f>SUM(Daily!Z29,Daily!Z246,Daily!Z463,Daily!Z680,Daily!Z897)</f>
        <v>0</v>
      </c>
      <c r="AA27" s="35">
        <f>SUM(Daily!AA29,Daily!AA246,Daily!AA463,Daily!AA680,Daily!AA897)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3" t="s">
        <v>37</v>
      </c>
      <c r="B28" s="35">
        <f>SUM(Daily!B30,Daily!B247,Daily!B464,Daily!B681,Daily!B898)</f>
        <v>0</v>
      </c>
      <c r="C28" s="35">
        <f>SUM(Daily!C30,Daily!C247,Daily!C464,Daily!C681,Daily!C898)</f>
        <v>0</v>
      </c>
      <c r="D28" s="35">
        <f>SUM(Daily!D30,Daily!D247,Daily!D464,Daily!D681,Daily!D898)</f>
        <v>0</v>
      </c>
      <c r="E28" s="35">
        <f>SUM(Daily!E30,Daily!E247,Daily!E464,Daily!E681,Daily!E898)</f>
        <v>0</v>
      </c>
      <c r="F28" s="35">
        <f>SUM(Daily!F30,Daily!F247,Daily!F464,Daily!F681,Daily!F898)</f>
        <v>0</v>
      </c>
      <c r="G28" s="35">
        <f>SUM(Daily!G30,Daily!G247,Daily!G464,Daily!G681,Daily!G898)</f>
        <v>0</v>
      </c>
      <c r="H28" s="35">
        <f>SUM(Daily!H30,Daily!H247,Daily!H464,Daily!H681,Daily!H898)</f>
        <v>0</v>
      </c>
      <c r="I28" s="35">
        <f>SUM(Daily!I30,Daily!I247,Daily!I464,Daily!I681,Daily!I898)</f>
        <v>0</v>
      </c>
      <c r="J28" s="35">
        <f>SUM(Daily!J30,Daily!J247,Daily!J464,Daily!J681,Daily!J898)</f>
        <v>0</v>
      </c>
      <c r="K28" s="35">
        <f>SUM(Daily!K30,Daily!K247,Daily!K464,Daily!K681,Daily!K898)</f>
        <v>0</v>
      </c>
      <c r="L28" s="35">
        <f>SUM(Daily!L30,Daily!L247,Daily!L464,Daily!L681,Daily!L898)</f>
        <v>0</v>
      </c>
      <c r="M28" s="35">
        <f>SUM(Daily!M30,Daily!M247,Daily!M464,Daily!M681,Daily!M898)</f>
        <v>0</v>
      </c>
      <c r="N28" s="35">
        <f>SUM(Daily!N30,Daily!N247,Daily!N464,Daily!N681,Daily!N898)</f>
        <v>0</v>
      </c>
      <c r="O28" s="35">
        <f>SUM(Daily!O30,Daily!O247,Daily!O464,Daily!O681,Daily!O898)</f>
        <v>0</v>
      </c>
      <c r="P28" s="35">
        <f>SUM(Daily!P30,Daily!P247,Daily!P464,Daily!P681,Daily!P898)</f>
        <v>0</v>
      </c>
      <c r="Q28" s="35">
        <f>SUM(Daily!Q30,Daily!Q247,Daily!Q464,Daily!Q681,Daily!Q898)</f>
        <v>0</v>
      </c>
      <c r="R28" s="35">
        <f>SUM(Daily!R30,Daily!R247,Daily!R464,Daily!R681,Daily!R898)</f>
        <v>0</v>
      </c>
      <c r="S28" s="35">
        <f>SUM(Daily!S30,Daily!S247,Daily!S464,Daily!S681,Daily!S898)</f>
        <v>0</v>
      </c>
      <c r="T28" s="35">
        <f>SUM(Daily!T30,Daily!T247,Daily!T464,Daily!T681,Daily!T898)</f>
        <v>0</v>
      </c>
      <c r="U28" s="35">
        <f>SUM(Daily!U30,Daily!U247,Daily!U464,Daily!U681,Daily!U898)</f>
        <v>0</v>
      </c>
      <c r="V28" s="35">
        <f>SUM(Daily!V30,Daily!V247,Daily!V464,Daily!V681,Daily!V898)</f>
        <v>0</v>
      </c>
      <c r="W28" s="35">
        <f>SUM(Daily!W30,Daily!W247,Daily!W464,Daily!W681,Daily!W898)</f>
        <v>0</v>
      </c>
      <c r="X28" s="35">
        <f>SUM(Daily!X30,Daily!X247,Daily!X464,Daily!X681,Daily!X898)</f>
        <v>0</v>
      </c>
      <c r="Y28" s="35">
        <f>SUM(Daily!Y30,Daily!Y247,Daily!Y464,Daily!Y681,Daily!Y898)</f>
        <v>0</v>
      </c>
      <c r="Z28" s="35">
        <f>SUM(Daily!Z30,Daily!Z247,Daily!Z464,Daily!Z681,Daily!Z898)</f>
        <v>0</v>
      </c>
      <c r="AA28" s="35">
        <f>SUM(Daily!AA30,Daily!AA247,Daily!AA464,Daily!AA681,Daily!AA898)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SUM(Daily!B31,Daily!B248,Daily!B465,Daily!B682,Daily!B899)</f>
        <v>0</v>
      </c>
      <c r="C29" s="35">
        <f>SUM(Daily!C31,Daily!C248,Daily!C465,Daily!C682,Daily!C899)</f>
        <v>0</v>
      </c>
      <c r="D29" s="35">
        <f>SUM(Daily!D31,Daily!D248,Daily!D465,Daily!D682,Daily!D899)</f>
        <v>0</v>
      </c>
      <c r="E29" s="35">
        <f>SUM(Daily!E31,Daily!E248,Daily!E465,Daily!E682,Daily!E899)</f>
        <v>0</v>
      </c>
      <c r="F29" s="35">
        <f>SUM(Daily!F31,Daily!F248,Daily!F465,Daily!F682,Daily!F899)</f>
        <v>0</v>
      </c>
      <c r="G29" s="35">
        <f>SUM(Daily!G31,Daily!G248,Daily!G465,Daily!G682,Daily!G899)</f>
        <v>0</v>
      </c>
      <c r="H29" s="35">
        <f>SUM(Daily!H31,Daily!H248,Daily!H465,Daily!H682,Daily!H899)</f>
        <v>0</v>
      </c>
      <c r="I29" s="35">
        <f>SUM(Daily!I31,Daily!I248,Daily!I465,Daily!I682,Daily!I899)</f>
        <v>0</v>
      </c>
      <c r="J29" s="35">
        <f>SUM(Daily!J31,Daily!J248,Daily!J465,Daily!J682,Daily!J899)</f>
        <v>0</v>
      </c>
      <c r="K29" s="35">
        <f>SUM(Daily!K31,Daily!K248,Daily!K465,Daily!K682,Daily!K899)</f>
        <v>0</v>
      </c>
      <c r="L29" s="35">
        <f>SUM(Daily!L31,Daily!L248,Daily!L465,Daily!L682,Daily!L899)</f>
        <v>0</v>
      </c>
      <c r="M29" s="35">
        <f>SUM(Daily!M31,Daily!M248,Daily!M465,Daily!M682,Daily!M899)</f>
        <v>0</v>
      </c>
      <c r="N29" s="35">
        <f>SUM(Daily!N31,Daily!N248,Daily!N465,Daily!N682,Daily!N899)</f>
        <v>0</v>
      </c>
      <c r="O29" s="35">
        <f>SUM(Daily!O31,Daily!O248,Daily!O465,Daily!O682,Daily!O899)</f>
        <v>0</v>
      </c>
      <c r="P29" s="35">
        <f>SUM(Daily!P31,Daily!P248,Daily!P465,Daily!P682,Daily!P899)</f>
        <v>0</v>
      </c>
      <c r="Q29" s="35">
        <f>SUM(Daily!Q31,Daily!Q248,Daily!Q465,Daily!Q682,Daily!Q899)</f>
        <v>0</v>
      </c>
      <c r="R29" s="35">
        <f>SUM(Daily!R31,Daily!R248,Daily!R465,Daily!R682,Daily!R899)</f>
        <v>0</v>
      </c>
      <c r="S29" s="35">
        <f>SUM(Daily!S31,Daily!S248,Daily!S465,Daily!S682,Daily!S899)</f>
        <v>0</v>
      </c>
      <c r="T29" s="35">
        <f>SUM(Daily!T31,Daily!T248,Daily!T465,Daily!T682,Daily!T899)</f>
        <v>0</v>
      </c>
      <c r="U29" s="35">
        <f>SUM(Daily!U31,Daily!U248,Daily!U465,Daily!U682,Daily!U899)</f>
        <v>0</v>
      </c>
      <c r="V29" s="35">
        <f>SUM(Daily!V31,Daily!V248,Daily!V465,Daily!V682,Daily!V899)</f>
        <v>0</v>
      </c>
      <c r="W29" s="35">
        <f>SUM(Daily!W31,Daily!W248,Daily!W465,Daily!W682,Daily!W899)</f>
        <v>0</v>
      </c>
      <c r="X29" s="35">
        <f>SUM(Daily!X31,Daily!X248,Daily!X465,Daily!X682,Daily!X899)</f>
        <v>0</v>
      </c>
      <c r="Y29" s="35">
        <f>SUM(Daily!Y31,Daily!Y248,Daily!Y465,Daily!Y682,Daily!Y899)</f>
        <v>0</v>
      </c>
      <c r="Z29" s="35">
        <f>SUM(Daily!Z31,Daily!Z248,Daily!Z465,Daily!Z682,Daily!Z899)</f>
        <v>0</v>
      </c>
      <c r="AA29" s="35">
        <f>SUM(Daily!AA31,Daily!AA248,Daily!AA465,Daily!AA682,Daily!AA899)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SUM(Daily!B32,Daily!B249,Daily!B466,Daily!B683,Daily!B900)</f>
        <v>0</v>
      </c>
      <c r="C30" s="35">
        <f>SUM(Daily!C32,Daily!C249,Daily!C466,Daily!C683,Daily!C900)</f>
        <v>0</v>
      </c>
      <c r="D30" s="35">
        <f>SUM(Daily!D32,Daily!D249,Daily!D466,Daily!D683,Daily!D900)</f>
        <v>0</v>
      </c>
      <c r="E30" s="35">
        <f>SUM(Daily!E32,Daily!E249,Daily!E466,Daily!E683,Daily!E900)</f>
        <v>0</v>
      </c>
      <c r="F30" s="35">
        <f>SUM(Daily!F32,Daily!F249,Daily!F466,Daily!F683,Daily!F900)</f>
        <v>0</v>
      </c>
      <c r="G30" s="35">
        <f>SUM(Daily!G32,Daily!G249,Daily!G466,Daily!G683,Daily!G900)</f>
        <v>0</v>
      </c>
      <c r="H30" s="35">
        <f>SUM(Daily!H32,Daily!H249,Daily!H466,Daily!H683,Daily!H900)</f>
        <v>0</v>
      </c>
      <c r="I30" s="35">
        <f>SUM(Daily!I32,Daily!I249,Daily!I466,Daily!I683,Daily!I900)</f>
        <v>0</v>
      </c>
      <c r="J30" s="35">
        <f>SUM(Daily!J32,Daily!J249,Daily!J466,Daily!J683,Daily!J900)</f>
        <v>0</v>
      </c>
      <c r="K30" s="35">
        <f>SUM(Daily!K32,Daily!K249,Daily!K466,Daily!K683,Daily!K900)</f>
        <v>0</v>
      </c>
      <c r="L30" s="35">
        <f>SUM(Daily!L32,Daily!L249,Daily!L466,Daily!L683,Daily!L900)</f>
        <v>0</v>
      </c>
      <c r="M30" s="35">
        <f>SUM(Daily!M32,Daily!M249,Daily!M466,Daily!M683,Daily!M900)</f>
        <v>0</v>
      </c>
      <c r="N30" s="35">
        <f>SUM(Daily!N32,Daily!N249,Daily!N466,Daily!N683,Daily!N900)</f>
        <v>0</v>
      </c>
      <c r="O30" s="35">
        <f>SUM(Daily!O32,Daily!O249,Daily!O466,Daily!O683,Daily!O900)</f>
        <v>0</v>
      </c>
      <c r="P30" s="35">
        <f>SUM(Daily!P32,Daily!P249,Daily!P466,Daily!P683,Daily!P900)</f>
        <v>0</v>
      </c>
      <c r="Q30" s="35">
        <f>SUM(Daily!Q32,Daily!Q249,Daily!Q466,Daily!Q683,Daily!Q900)</f>
        <v>0</v>
      </c>
      <c r="R30" s="35">
        <f>SUM(Daily!R32,Daily!R249,Daily!R466,Daily!R683,Daily!R900)</f>
        <v>0</v>
      </c>
      <c r="S30" s="35">
        <f>SUM(Daily!S32,Daily!S249,Daily!S466,Daily!S683,Daily!S900)</f>
        <v>0</v>
      </c>
      <c r="T30" s="35">
        <f>SUM(Daily!T32,Daily!T249,Daily!T466,Daily!T683,Daily!T900)</f>
        <v>0</v>
      </c>
      <c r="U30" s="35">
        <f>SUM(Daily!U32,Daily!U249,Daily!U466,Daily!U683,Daily!U900)</f>
        <v>0</v>
      </c>
      <c r="V30" s="35">
        <f>SUM(Daily!V32,Daily!V249,Daily!V466,Daily!V683,Daily!V900)</f>
        <v>0</v>
      </c>
      <c r="W30" s="35">
        <f>SUM(Daily!W32,Daily!W249,Daily!W466,Daily!W683,Daily!W900)</f>
        <v>0</v>
      </c>
      <c r="X30" s="35">
        <f>SUM(Daily!X32,Daily!X249,Daily!X466,Daily!X683,Daily!X900)</f>
        <v>0</v>
      </c>
      <c r="Y30" s="35">
        <f>SUM(Daily!Y32,Daily!Y249,Daily!Y466,Daily!Y683,Daily!Y900)</f>
        <v>0</v>
      </c>
      <c r="Z30" s="35">
        <f>SUM(Daily!Z32,Daily!Z249,Daily!Z466,Daily!Z683,Daily!Z900)</f>
        <v>0</v>
      </c>
      <c r="AA30" s="35">
        <f>SUM(Daily!AA32,Daily!AA249,Daily!AA466,Daily!AA683,Daily!AA900)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97377</v>
      </c>
      <c r="C31" s="55">
        <f t="shared" ref="C31:AA31" si="1">SUM(C7:C30)</f>
        <v>119590</v>
      </c>
      <c r="D31" s="55">
        <f t="shared" si="1"/>
        <v>44572</v>
      </c>
      <c r="E31" s="55">
        <f t="shared" si="1"/>
        <v>47267</v>
      </c>
      <c r="F31" s="55">
        <f t="shared" si="1"/>
        <v>95627</v>
      </c>
      <c r="G31" s="55">
        <f t="shared" si="1"/>
        <v>117978</v>
      </c>
      <c r="H31" s="55">
        <f t="shared" si="1"/>
        <v>171418</v>
      </c>
      <c r="I31" s="55">
        <f t="shared" si="1"/>
        <v>199545</v>
      </c>
      <c r="J31" s="55">
        <f t="shared" si="1"/>
        <v>21877</v>
      </c>
      <c r="K31" s="55">
        <f t="shared" si="1"/>
        <v>22080</v>
      </c>
      <c r="L31" s="55">
        <f t="shared" si="1"/>
        <v>80912</v>
      </c>
      <c r="M31" s="55">
        <f t="shared" si="1"/>
        <v>74552</v>
      </c>
      <c r="N31" s="55">
        <f t="shared" si="1"/>
        <v>183694</v>
      </c>
      <c r="O31" s="55">
        <f t="shared" si="1"/>
        <v>166109</v>
      </c>
      <c r="P31" s="55">
        <f t="shared" si="1"/>
        <v>95265</v>
      </c>
      <c r="Q31" s="55">
        <f t="shared" si="1"/>
        <v>74582</v>
      </c>
      <c r="R31" s="55">
        <f t="shared" si="1"/>
        <v>120425</v>
      </c>
      <c r="S31" s="55">
        <f t="shared" si="1"/>
        <v>102702</v>
      </c>
      <c r="T31" s="55">
        <f t="shared" si="1"/>
        <v>21409</v>
      </c>
      <c r="U31" s="55">
        <f t="shared" si="1"/>
        <v>20382</v>
      </c>
      <c r="V31" s="55">
        <f t="shared" si="1"/>
        <v>98185</v>
      </c>
      <c r="W31" s="55">
        <f t="shared" si="1"/>
        <v>105232</v>
      </c>
      <c r="X31" s="55">
        <f t="shared" si="1"/>
        <v>89485</v>
      </c>
      <c r="Y31" s="55">
        <f t="shared" si="1"/>
        <v>40126</v>
      </c>
      <c r="Z31" s="55">
        <f t="shared" si="1"/>
        <v>167495</v>
      </c>
      <c r="AA31" s="55">
        <f t="shared" si="1"/>
        <v>191553</v>
      </c>
      <c r="AB31" s="55">
        <f>SUM(AB7:AB30)</f>
        <v>1287741</v>
      </c>
      <c r="AC31" s="1">
        <f>SUM(AC7:AC30)</f>
        <v>1281698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3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144.6</v>
      </c>
      <c r="C40" s="32">
        <f t="shared" si="3"/>
        <v>0</v>
      </c>
      <c r="D40" s="3">
        <f t="shared" si="3"/>
        <v>139.19999999999999</v>
      </c>
      <c r="E40" s="32">
        <f t="shared" si="3"/>
        <v>0.6</v>
      </c>
      <c r="F40" s="3">
        <f t="shared" si="3"/>
        <v>363.4</v>
      </c>
      <c r="G40" s="32">
        <f t="shared" si="3"/>
        <v>5.6</v>
      </c>
      <c r="H40" s="3">
        <f t="shared" si="3"/>
        <v>309.39999999999998</v>
      </c>
      <c r="I40" s="32">
        <f t="shared" si="3"/>
        <v>41.6</v>
      </c>
      <c r="J40" s="3">
        <f t="shared" si="3"/>
        <v>4.5999999999999996</v>
      </c>
      <c r="K40" s="32">
        <f t="shared" si="3"/>
        <v>20.6</v>
      </c>
      <c r="L40" s="3">
        <f t="shared" si="3"/>
        <v>56.6</v>
      </c>
      <c r="M40" s="32">
        <f t="shared" si="3"/>
        <v>33.4</v>
      </c>
      <c r="N40" s="3">
        <f t="shared" si="3"/>
        <v>159.80000000000001</v>
      </c>
      <c r="O40" s="32">
        <f t="shared" si="3"/>
        <v>121.6</v>
      </c>
      <c r="P40" s="3">
        <f t="shared" si="3"/>
        <v>62.4</v>
      </c>
      <c r="Q40" s="32">
        <f t="shared" si="3"/>
        <v>49.4</v>
      </c>
      <c r="R40" s="3">
        <f t="shared" si="3"/>
        <v>26.8</v>
      </c>
      <c r="S40" s="32">
        <f t="shared" si="3"/>
        <v>49.2</v>
      </c>
      <c r="T40" s="3">
        <f t="shared" si="3"/>
        <v>1.4</v>
      </c>
      <c r="U40" s="32">
        <f t="shared" si="3"/>
        <v>12.6</v>
      </c>
      <c r="V40" s="3">
        <f t="shared" si="3"/>
        <v>12.4</v>
      </c>
      <c r="W40" s="32">
        <f t="shared" si="3"/>
        <v>0</v>
      </c>
      <c r="X40" s="3">
        <f t="shared" si="3"/>
        <v>3.4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1284.0000000000002</v>
      </c>
      <c r="AC40" s="15">
        <f t="shared" ref="AC40:AC62" si="4">C40+E40+G40+I40+K40+M40+O40+Q40+S40+U40+W40+Y40+AA40</f>
        <v>334.6</v>
      </c>
    </row>
    <row r="41" spans="1:29" x14ac:dyDescent="0.2">
      <c r="A41" s="90" t="s">
        <v>18</v>
      </c>
      <c r="B41" s="3">
        <f t="shared" si="3"/>
        <v>650.20000000000005</v>
      </c>
      <c r="C41" s="32">
        <f t="shared" si="3"/>
        <v>268.39999999999998</v>
      </c>
      <c r="D41" s="3">
        <f t="shared" si="3"/>
        <v>486</v>
      </c>
      <c r="E41" s="32">
        <f t="shared" si="3"/>
        <v>157</v>
      </c>
      <c r="F41" s="3">
        <f t="shared" si="3"/>
        <v>1573.4</v>
      </c>
      <c r="G41" s="32">
        <f t="shared" si="3"/>
        <v>405.8</v>
      </c>
      <c r="H41" s="3">
        <f t="shared" si="3"/>
        <v>1380.2</v>
      </c>
      <c r="I41" s="32">
        <f t="shared" si="3"/>
        <v>757</v>
      </c>
      <c r="J41" s="3">
        <f t="shared" si="3"/>
        <v>49.4</v>
      </c>
      <c r="K41" s="32">
        <f t="shared" si="3"/>
        <v>209.2</v>
      </c>
      <c r="L41" s="3">
        <f t="shared" si="3"/>
        <v>498.8</v>
      </c>
      <c r="M41" s="32">
        <f t="shared" si="3"/>
        <v>505.2</v>
      </c>
      <c r="N41" s="3">
        <f t="shared" si="3"/>
        <v>1455.6</v>
      </c>
      <c r="O41" s="32">
        <f t="shared" si="3"/>
        <v>1394.6</v>
      </c>
      <c r="P41" s="3">
        <f t="shared" si="3"/>
        <v>741.2</v>
      </c>
      <c r="Q41" s="32">
        <f t="shared" si="3"/>
        <v>708.2</v>
      </c>
      <c r="R41" s="3">
        <f t="shared" si="3"/>
        <v>819.6</v>
      </c>
      <c r="S41" s="32">
        <f t="shared" si="3"/>
        <v>688.6</v>
      </c>
      <c r="T41" s="3">
        <f t="shared" si="3"/>
        <v>157.80000000000001</v>
      </c>
      <c r="U41" s="32">
        <f t="shared" si="3"/>
        <v>259</v>
      </c>
      <c r="V41" s="3">
        <f t="shared" si="3"/>
        <v>548.79999999999995</v>
      </c>
      <c r="W41" s="32">
        <f t="shared" si="3"/>
        <v>721.8</v>
      </c>
      <c r="X41" s="3">
        <f t="shared" si="3"/>
        <v>612.6</v>
      </c>
      <c r="Y41" s="32">
        <f t="shared" si="3"/>
        <v>425.2</v>
      </c>
      <c r="Z41" s="3">
        <f t="shared" si="3"/>
        <v>1142.4000000000001</v>
      </c>
      <c r="AA41" s="32">
        <f t="shared" si="3"/>
        <v>1108.5999999999999</v>
      </c>
      <c r="AB41" s="11">
        <f t="shared" ref="AB41:AB62" si="5">B41+D41+F41+H41+J41+L41+N41+P41+R41+T41+V41+X41+Z41</f>
        <v>10116</v>
      </c>
      <c r="AC41" s="15">
        <f t="shared" si="4"/>
        <v>7608.6</v>
      </c>
    </row>
    <row r="42" spans="1:29" x14ac:dyDescent="0.2">
      <c r="A42" s="89" t="s">
        <v>19</v>
      </c>
      <c r="B42" s="3">
        <f t="shared" si="3"/>
        <v>1059.5999999999999</v>
      </c>
      <c r="C42" s="32">
        <f t="shared" si="3"/>
        <v>1005.4</v>
      </c>
      <c r="D42" s="3">
        <f t="shared" si="3"/>
        <v>616.20000000000005</v>
      </c>
      <c r="E42" s="32">
        <f t="shared" si="3"/>
        <v>472.8</v>
      </c>
      <c r="F42" s="3">
        <f t="shared" si="3"/>
        <v>1791.2</v>
      </c>
      <c r="G42" s="32">
        <f t="shared" si="3"/>
        <v>1137.2</v>
      </c>
      <c r="H42" s="3">
        <f t="shared" si="3"/>
        <v>2125.1999999999998</v>
      </c>
      <c r="I42" s="32">
        <f t="shared" si="3"/>
        <v>1835.6</v>
      </c>
      <c r="J42" s="3">
        <f t="shared" si="3"/>
        <v>118.8</v>
      </c>
      <c r="K42" s="32">
        <f t="shared" si="3"/>
        <v>408.2</v>
      </c>
      <c r="L42" s="3">
        <f t="shared" si="3"/>
        <v>895.6</v>
      </c>
      <c r="M42" s="32">
        <f t="shared" si="3"/>
        <v>999.6</v>
      </c>
      <c r="N42" s="3">
        <f t="shared" si="3"/>
        <v>2363.6</v>
      </c>
      <c r="O42" s="32">
        <f t="shared" si="3"/>
        <v>2254.4</v>
      </c>
      <c r="P42" s="3">
        <f t="shared" si="3"/>
        <v>1286.5999999999999</v>
      </c>
      <c r="Q42" s="32">
        <f t="shared" si="3"/>
        <v>1218.4000000000001</v>
      </c>
      <c r="R42" s="3">
        <f t="shared" si="3"/>
        <v>1524.4</v>
      </c>
      <c r="S42" s="32">
        <f t="shared" si="3"/>
        <v>1170.4000000000001</v>
      </c>
      <c r="T42" s="3">
        <f t="shared" si="3"/>
        <v>251.2</v>
      </c>
      <c r="U42" s="32">
        <f t="shared" si="3"/>
        <v>504.8</v>
      </c>
      <c r="V42" s="3">
        <f t="shared" si="3"/>
        <v>1006.2</v>
      </c>
      <c r="W42" s="32">
        <f t="shared" si="3"/>
        <v>1413.2</v>
      </c>
      <c r="X42" s="3">
        <f t="shared" si="3"/>
        <v>1201.4000000000001</v>
      </c>
      <c r="Y42" s="32">
        <f t="shared" si="3"/>
        <v>741.8</v>
      </c>
      <c r="Z42" s="3">
        <f t="shared" si="3"/>
        <v>1781.2</v>
      </c>
      <c r="AA42" s="32">
        <f t="shared" si="3"/>
        <v>1800.4</v>
      </c>
      <c r="AB42" s="11">
        <f t="shared" si="5"/>
        <v>16021.200000000003</v>
      </c>
      <c r="AC42" s="15">
        <f t="shared" si="4"/>
        <v>14962.199999999999</v>
      </c>
    </row>
    <row r="43" spans="1:29" x14ac:dyDescent="0.2">
      <c r="A43" s="90" t="s">
        <v>20</v>
      </c>
      <c r="B43" s="3">
        <f t="shared" si="3"/>
        <v>1159.4000000000001</v>
      </c>
      <c r="C43" s="32">
        <f t="shared" si="3"/>
        <v>1047.2</v>
      </c>
      <c r="D43" s="3">
        <f t="shared" si="3"/>
        <v>633.6</v>
      </c>
      <c r="E43" s="32">
        <f t="shared" si="3"/>
        <v>526</v>
      </c>
      <c r="F43" s="3">
        <f t="shared" si="3"/>
        <v>1560.4</v>
      </c>
      <c r="G43" s="32">
        <f t="shared" si="3"/>
        <v>1198.4000000000001</v>
      </c>
      <c r="H43" s="3">
        <f t="shared" si="3"/>
        <v>2199</v>
      </c>
      <c r="I43" s="32">
        <f t="shared" si="3"/>
        <v>2011.8</v>
      </c>
      <c r="J43" s="3">
        <f t="shared" si="3"/>
        <v>130.80000000000001</v>
      </c>
      <c r="K43" s="32">
        <f t="shared" si="3"/>
        <v>429.6</v>
      </c>
      <c r="L43" s="3">
        <f t="shared" si="3"/>
        <v>837.8</v>
      </c>
      <c r="M43" s="32">
        <f t="shared" si="3"/>
        <v>1187</v>
      </c>
      <c r="N43" s="3">
        <f t="shared" si="3"/>
        <v>2246</v>
      </c>
      <c r="O43" s="32">
        <f t="shared" si="3"/>
        <v>2348.1999999999998</v>
      </c>
      <c r="P43" s="3">
        <f t="shared" si="3"/>
        <v>1272.8</v>
      </c>
      <c r="Q43" s="32">
        <f t="shared" si="3"/>
        <v>1087.4000000000001</v>
      </c>
      <c r="R43" s="3">
        <f t="shared" si="3"/>
        <v>1683.2</v>
      </c>
      <c r="S43" s="32">
        <f t="shared" si="3"/>
        <v>1184.8</v>
      </c>
      <c r="T43" s="3">
        <f t="shared" si="3"/>
        <v>297.2</v>
      </c>
      <c r="U43" s="32">
        <f t="shared" si="3"/>
        <v>512.6</v>
      </c>
      <c r="V43" s="3">
        <f t="shared" si="3"/>
        <v>987.4</v>
      </c>
      <c r="W43" s="32">
        <f t="shared" si="3"/>
        <v>1338.2</v>
      </c>
      <c r="X43" s="3">
        <f t="shared" si="3"/>
        <v>1177.8</v>
      </c>
      <c r="Y43" s="32">
        <f t="shared" si="3"/>
        <v>850.6</v>
      </c>
      <c r="Z43" s="3">
        <f t="shared" si="3"/>
        <v>1946.8</v>
      </c>
      <c r="AA43" s="32">
        <f t="shared" si="3"/>
        <v>2050.4</v>
      </c>
      <c r="AB43" s="11">
        <f t="shared" si="5"/>
        <v>16132.199999999999</v>
      </c>
      <c r="AC43" s="15">
        <f t="shared" si="4"/>
        <v>15772.2</v>
      </c>
    </row>
    <row r="44" spans="1:29" x14ac:dyDescent="0.2">
      <c r="A44" s="89" t="s">
        <v>21</v>
      </c>
      <c r="B44" s="3">
        <f t="shared" si="3"/>
        <v>1220.5999999999999</v>
      </c>
      <c r="C44" s="32">
        <f t="shared" si="3"/>
        <v>1174.5999999999999</v>
      </c>
      <c r="D44" s="3">
        <f t="shared" si="3"/>
        <v>597.20000000000005</v>
      </c>
      <c r="E44" s="32">
        <f t="shared" si="3"/>
        <v>548.79999999999995</v>
      </c>
      <c r="F44" s="3">
        <f t="shared" si="3"/>
        <v>1549</v>
      </c>
      <c r="G44" s="32">
        <f t="shared" si="3"/>
        <v>1054.2</v>
      </c>
      <c r="H44" s="3">
        <f t="shared" si="3"/>
        <v>2144.4</v>
      </c>
      <c r="I44" s="32">
        <f t="shared" si="3"/>
        <v>2084.8000000000002</v>
      </c>
      <c r="J44" s="3">
        <f t="shared" si="3"/>
        <v>134.4</v>
      </c>
      <c r="K44" s="32">
        <f t="shared" si="3"/>
        <v>443.8</v>
      </c>
      <c r="L44" s="3">
        <f t="shared" si="3"/>
        <v>714.2</v>
      </c>
      <c r="M44" s="32">
        <f t="shared" si="3"/>
        <v>1295.5999999999999</v>
      </c>
      <c r="N44" s="3">
        <f t="shared" si="3"/>
        <v>1981.4</v>
      </c>
      <c r="O44" s="32">
        <f t="shared" si="3"/>
        <v>2314.4</v>
      </c>
      <c r="P44" s="3">
        <f t="shared" si="3"/>
        <v>1196.8</v>
      </c>
      <c r="Q44" s="32">
        <f t="shared" si="3"/>
        <v>960</v>
      </c>
      <c r="R44" s="3">
        <f t="shared" si="3"/>
        <v>1576.6</v>
      </c>
      <c r="S44" s="32">
        <f t="shared" si="3"/>
        <v>1105.5999999999999</v>
      </c>
      <c r="T44" s="3">
        <f t="shared" si="3"/>
        <v>210.4</v>
      </c>
      <c r="U44" s="32">
        <f t="shared" si="3"/>
        <v>362</v>
      </c>
      <c r="V44" s="3">
        <f t="shared" si="3"/>
        <v>790.6</v>
      </c>
      <c r="W44" s="32">
        <f t="shared" si="3"/>
        <v>1364.6</v>
      </c>
      <c r="X44" s="3">
        <f t="shared" si="3"/>
        <v>945.6</v>
      </c>
      <c r="Y44" s="32">
        <f t="shared" si="3"/>
        <v>721</v>
      </c>
      <c r="Z44" s="3">
        <f t="shared" si="3"/>
        <v>1920.4</v>
      </c>
      <c r="AA44" s="32">
        <f t="shared" si="3"/>
        <v>2068.1999999999998</v>
      </c>
      <c r="AB44" s="11">
        <f t="shared" si="5"/>
        <v>14981.6</v>
      </c>
      <c r="AC44" s="15">
        <f t="shared" si="4"/>
        <v>15497.599999999999</v>
      </c>
    </row>
    <row r="45" spans="1:29" x14ac:dyDescent="0.2">
      <c r="A45" s="90" t="s">
        <v>22</v>
      </c>
      <c r="B45" s="3">
        <f t="shared" si="3"/>
        <v>1216.8</v>
      </c>
      <c r="C45" s="32">
        <f t="shared" si="3"/>
        <v>1179</v>
      </c>
      <c r="D45" s="3">
        <f t="shared" si="3"/>
        <v>525.20000000000005</v>
      </c>
      <c r="E45" s="32">
        <f t="shared" si="3"/>
        <v>509.6</v>
      </c>
      <c r="F45" s="3">
        <f t="shared" si="3"/>
        <v>1420.4</v>
      </c>
      <c r="G45" s="32">
        <f t="shared" si="3"/>
        <v>779.6</v>
      </c>
      <c r="H45" s="3">
        <f t="shared" si="3"/>
        <v>2161</v>
      </c>
      <c r="I45" s="32">
        <f t="shared" si="3"/>
        <v>1880.6</v>
      </c>
      <c r="J45" s="3">
        <f t="shared" si="3"/>
        <v>162.6</v>
      </c>
      <c r="K45" s="32">
        <f t="shared" si="3"/>
        <v>473.6</v>
      </c>
      <c r="L45" s="3">
        <f t="shared" si="3"/>
        <v>538.6</v>
      </c>
      <c r="M45" s="32">
        <f t="shared" si="3"/>
        <v>1277</v>
      </c>
      <c r="N45" s="3">
        <f t="shared" si="3"/>
        <v>1745</v>
      </c>
      <c r="O45" s="32">
        <f t="shared" si="3"/>
        <v>2383</v>
      </c>
      <c r="P45" s="3">
        <f t="shared" si="3"/>
        <v>1088.4000000000001</v>
      </c>
      <c r="Q45" s="32">
        <f t="shared" si="3"/>
        <v>717.8</v>
      </c>
      <c r="R45" s="3">
        <f t="shared" si="3"/>
        <v>1593.4</v>
      </c>
      <c r="S45" s="32">
        <f t="shared" si="3"/>
        <v>1031</v>
      </c>
      <c r="T45" s="3">
        <f t="shared" si="3"/>
        <v>177.8</v>
      </c>
      <c r="U45" s="32">
        <f t="shared" si="3"/>
        <v>256.2</v>
      </c>
      <c r="V45" s="3">
        <f t="shared" si="3"/>
        <v>702.8</v>
      </c>
      <c r="W45" s="32">
        <f t="shared" si="3"/>
        <v>1587.8</v>
      </c>
      <c r="X45" s="3">
        <f t="shared" si="3"/>
        <v>884.2</v>
      </c>
      <c r="Y45" s="32">
        <f t="shared" si="3"/>
        <v>519.4</v>
      </c>
      <c r="Z45" s="3">
        <f t="shared" si="3"/>
        <v>1963.4</v>
      </c>
      <c r="AA45" s="32">
        <f t="shared" si="3"/>
        <v>1930.8</v>
      </c>
      <c r="AB45" s="11">
        <f t="shared" si="5"/>
        <v>14179.599999999999</v>
      </c>
      <c r="AC45" s="15">
        <f t="shared" si="4"/>
        <v>14525.399999999998</v>
      </c>
    </row>
    <row r="46" spans="1:29" x14ac:dyDescent="0.2">
      <c r="A46" s="89" t="s">
        <v>23</v>
      </c>
      <c r="B46" s="3">
        <f t="shared" si="3"/>
        <v>1181</v>
      </c>
      <c r="C46" s="32">
        <f t="shared" si="3"/>
        <v>1264.2</v>
      </c>
      <c r="D46" s="3">
        <f t="shared" si="3"/>
        <v>491.2</v>
      </c>
      <c r="E46" s="32">
        <f t="shared" si="3"/>
        <v>434.8</v>
      </c>
      <c r="F46" s="3">
        <f t="shared" si="3"/>
        <v>1197</v>
      </c>
      <c r="G46" s="32">
        <f t="shared" si="3"/>
        <v>713.4</v>
      </c>
      <c r="H46" s="3">
        <f t="shared" si="3"/>
        <v>1966.4</v>
      </c>
      <c r="I46" s="32">
        <f t="shared" si="3"/>
        <v>1719.2</v>
      </c>
      <c r="J46" s="3">
        <f t="shared" si="3"/>
        <v>149</v>
      </c>
      <c r="K46" s="32">
        <f t="shared" si="3"/>
        <v>363</v>
      </c>
      <c r="L46" s="3">
        <f t="shared" si="3"/>
        <v>466.2</v>
      </c>
      <c r="M46" s="32">
        <f t="shared" si="3"/>
        <v>1124</v>
      </c>
      <c r="N46" s="3">
        <f t="shared" si="3"/>
        <v>1595</v>
      </c>
      <c r="O46" s="32">
        <f t="shared" si="3"/>
        <v>1997.4</v>
      </c>
      <c r="P46" s="3">
        <f t="shared" si="3"/>
        <v>1130.8</v>
      </c>
      <c r="Q46" s="32">
        <f t="shared" si="3"/>
        <v>615.6</v>
      </c>
      <c r="R46" s="3">
        <f t="shared" si="3"/>
        <v>1445.8</v>
      </c>
      <c r="S46" s="32">
        <f t="shared" si="3"/>
        <v>886.8</v>
      </c>
      <c r="T46" s="3">
        <f t="shared" si="3"/>
        <v>213.8</v>
      </c>
      <c r="U46" s="32">
        <f t="shared" si="3"/>
        <v>189.2</v>
      </c>
      <c r="V46" s="3">
        <f t="shared" si="3"/>
        <v>657.8</v>
      </c>
      <c r="W46" s="32">
        <f t="shared" si="3"/>
        <v>1507.8</v>
      </c>
      <c r="X46" s="3">
        <f t="shared" si="3"/>
        <v>816.4</v>
      </c>
      <c r="Y46" s="32">
        <f t="shared" si="3"/>
        <v>373.2</v>
      </c>
      <c r="Z46" s="3">
        <f t="shared" si="3"/>
        <v>1818.6</v>
      </c>
      <c r="AA46" s="32">
        <f t="shared" si="3"/>
        <v>1937.8</v>
      </c>
      <c r="AB46" s="11">
        <f t="shared" si="5"/>
        <v>13128.999999999998</v>
      </c>
      <c r="AC46" s="15">
        <f t="shared" si="4"/>
        <v>13126.4</v>
      </c>
    </row>
    <row r="47" spans="1:29" x14ac:dyDescent="0.2">
      <c r="A47" s="90" t="s">
        <v>24</v>
      </c>
      <c r="B47" s="3">
        <f t="shared" si="3"/>
        <v>1180</v>
      </c>
      <c r="C47" s="32">
        <f t="shared" si="3"/>
        <v>1376.4</v>
      </c>
      <c r="D47" s="3">
        <f t="shared" si="3"/>
        <v>539.20000000000005</v>
      </c>
      <c r="E47" s="32">
        <f t="shared" si="3"/>
        <v>404.8</v>
      </c>
      <c r="F47" s="3">
        <f t="shared" si="3"/>
        <v>1191</v>
      </c>
      <c r="G47" s="32">
        <f t="shared" si="3"/>
        <v>720.4</v>
      </c>
      <c r="H47" s="3">
        <f t="shared" si="3"/>
        <v>2159.1999999999998</v>
      </c>
      <c r="I47" s="32">
        <f t="shared" si="3"/>
        <v>1872.4</v>
      </c>
      <c r="J47" s="3">
        <f t="shared" si="3"/>
        <v>170.8</v>
      </c>
      <c r="K47" s="32">
        <f t="shared" si="3"/>
        <v>301</v>
      </c>
      <c r="L47" s="3">
        <f t="shared" si="3"/>
        <v>524.79999999999995</v>
      </c>
      <c r="M47" s="32">
        <f t="shared" si="3"/>
        <v>1158.2</v>
      </c>
      <c r="N47" s="3">
        <f t="shared" si="3"/>
        <v>1627.2</v>
      </c>
      <c r="O47" s="32">
        <f t="shared" si="3"/>
        <v>2096.6</v>
      </c>
      <c r="P47" s="3">
        <f t="shared" si="3"/>
        <v>1073.2</v>
      </c>
      <c r="Q47" s="32">
        <f t="shared" si="3"/>
        <v>589.20000000000005</v>
      </c>
      <c r="R47" s="3">
        <f t="shared" si="3"/>
        <v>1442.2</v>
      </c>
      <c r="S47" s="32">
        <f t="shared" si="3"/>
        <v>922.2</v>
      </c>
      <c r="T47" s="3">
        <f t="shared" si="3"/>
        <v>165.4</v>
      </c>
      <c r="U47" s="32">
        <f t="shared" si="3"/>
        <v>169.4</v>
      </c>
      <c r="V47" s="3">
        <f t="shared" si="3"/>
        <v>744.4</v>
      </c>
      <c r="W47" s="32">
        <f t="shared" si="3"/>
        <v>1434</v>
      </c>
      <c r="X47" s="3">
        <f t="shared" si="3"/>
        <v>886.6</v>
      </c>
      <c r="Y47" s="32">
        <f t="shared" si="3"/>
        <v>334.4</v>
      </c>
      <c r="Z47" s="3">
        <f t="shared" si="3"/>
        <v>1963.8</v>
      </c>
      <c r="AA47" s="32">
        <f t="shared" si="3"/>
        <v>2017</v>
      </c>
      <c r="AB47" s="11">
        <f t="shared" si="5"/>
        <v>13667.8</v>
      </c>
      <c r="AC47" s="15">
        <f t="shared" si="4"/>
        <v>13396</v>
      </c>
    </row>
    <row r="48" spans="1:29" x14ac:dyDescent="0.2">
      <c r="A48" s="89" t="s">
        <v>25</v>
      </c>
      <c r="B48" s="3">
        <f t="shared" si="3"/>
        <v>1259.5999999999999</v>
      </c>
      <c r="C48" s="32">
        <f t="shared" si="3"/>
        <v>1523.8</v>
      </c>
      <c r="D48" s="3">
        <f t="shared" si="3"/>
        <v>575.79999999999995</v>
      </c>
      <c r="E48" s="32">
        <f t="shared" si="3"/>
        <v>457.2</v>
      </c>
      <c r="F48" s="3">
        <f t="shared" si="3"/>
        <v>1166</v>
      </c>
      <c r="G48" s="32">
        <f t="shared" si="3"/>
        <v>890</v>
      </c>
      <c r="H48" s="3">
        <f t="shared" si="3"/>
        <v>2172.8000000000002</v>
      </c>
      <c r="I48" s="32">
        <f t="shared" si="3"/>
        <v>2084.8000000000002</v>
      </c>
      <c r="J48" s="3">
        <f t="shared" si="3"/>
        <v>205.4</v>
      </c>
      <c r="K48" s="32">
        <f t="shared" si="3"/>
        <v>215.2</v>
      </c>
      <c r="L48" s="3">
        <f t="shared" si="3"/>
        <v>666.8</v>
      </c>
      <c r="M48" s="32">
        <f t="shared" si="3"/>
        <v>1187.4000000000001</v>
      </c>
      <c r="N48" s="3">
        <f t="shared" si="3"/>
        <v>1811</v>
      </c>
      <c r="O48" s="32">
        <f t="shared" si="3"/>
        <v>1961.4</v>
      </c>
      <c r="P48" s="3">
        <f t="shared" si="3"/>
        <v>1195.8</v>
      </c>
      <c r="Q48" s="32">
        <f t="shared" si="3"/>
        <v>654.6</v>
      </c>
      <c r="R48" s="3">
        <f t="shared" si="3"/>
        <v>1494.4</v>
      </c>
      <c r="S48" s="32">
        <f t="shared" si="3"/>
        <v>980</v>
      </c>
      <c r="T48" s="3">
        <f t="shared" si="3"/>
        <v>210.2</v>
      </c>
      <c r="U48" s="32">
        <f t="shared" si="3"/>
        <v>175</v>
      </c>
      <c r="V48" s="3">
        <f t="shared" si="3"/>
        <v>875.8</v>
      </c>
      <c r="W48" s="32">
        <f t="shared" si="3"/>
        <v>1517.8</v>
      </c>
      <c r="X48" s="3">
        <f t="shared" si="3"/>
        <v>1098</v>
      </c>
      <c r="Y48" s="32">
        <f t="shared" si="3"/>
        <v>369.4</v>
      </c>
      <c r="Z48" s="3">
        <f t="shared" si="3"/>
        <v>1973.6</v>
      </c>
      <c r="AA48" s="32">
        <f t="shared" si="3"/>
        <v>2209.4</v>
      </c>
      <c r="AB48" s="11">
        <f t="shared" si="5"/>
        <v>14705.199999999999</v>
      </c>
      <c r="AC48" s="15">
        <f t="shared" si="4"/>
        <v>14225.999999999998</v>
      </c>
    </row>
    <row r="49" spans="1:29" x14ac:dyDescent="0.2">
      <c r="A49" s="90" t="s">
        <v>26</v>
      </c>
      <c r="B49" s="3">
        <f t="shared" si="3"/>
        <v>1160.4000000000001</v>
      </c>
      <c r="C49" s="32">
        <f t="shared" si="3"/>
        <v>1504.6</v>
      </c>
      <c r="D49" s="3">
        <f t="shared" si="3"/>
        <v>511</v>
      </c>
      <c r="E49" s="32">
        <f t="shared" si="3"/>
        <v>484.4</v>
      </c>
      <c r="F49" s="3">
        <f t="shared" si="3"/>
        <v>991.8</v>
      </c>
      <c r="G49" s="32">
        <f t="shared" si="3"/>
        <v>1086.4000000000001</v>
      </c>
      <c r="H49" s="3">
        <f t="shared" si="3"/>
        <v>2024.2</v>
      </c>
      <c r="I49" s="32">
        <f t="shared" si="3"/>
        <v>2214.8000000000002</v>
      </c>
      <c r="J49" s="3">
        <f t="shared" si="3"/>
        <v>211</v>
      </c>
      <c r="K49" s="32">
        <f t="shared" si="3"/>
        <v>193.2</v>
      </c>
      <c r="L49" s="3">
        <f t="shared" si="3"/>
        <v>676</v>
      </c>
      <c r="M49" s="32">
        <f t="shared" si="3"/>
        <v>942.2</v>
      </c>
      <c r="N49" s="3">
        <f t="shared" si="3"/>
        <v>1834.8</v>
      </c>
      <c r="O49" s="32">
        <f t="shared" si="3"/>
        <v>1753.4</v>
      </c>
      <c r="P49" s="3">
        <f t="shared" si="3"/>
        <v>1135.8</v>
      </c>
      <c r="Q49" s="32">
        <f t="shared" si="3"/>
        <v>691.2</v>
      </c>
      <c r="R49" s="3">
        <f t="shared" si="3"/>
        <v>1378.2</v>
      </c>
      <c r="S49" s="32">
        <f t="shared" si="3"/>
        <v>965.6</v>
      </c>
      <c r="T49" s="3">
        <f t="shared" si="3"/>
        <v>171.6</v>
      </c>
      <c r="U49" s="32">
        <f t="shared" si="3"/>
        <v>178.8</v>
      </c>
      <c r="V49" s="3">
        <f t="shared" si="3"/>
        <v>883.4</v>
      </c>
      <c r="W49" s="32">
        <f t="shared" ref="W49:AA49" si="6">+W17/$B$65</f>
        <v>1304.8</v>
      </c>
      <c r="X49" s="3">
        <f t="shared" si="6"/>
        <v>1000.8</v>
      </c>
      <c r="Y49" s="32">
        <f t="shared" si="6"/>
        <v>367.8</v>
      </c>
      <c r="Z49" s="3">
        <f t="shared" si="6"/>
        <v>1935.2</v>
      </c>
      <c r="AA49" s="32">
        <f t="shared" si="6"/>
        <v>2330</v>
      </c>
      <c r="AB49" s="11">
        <f t="shared" si="5"/>
        <v>13914.2</v>
      </c>
      <c r="AC49" s="15">
        <f t="shared" si="4"/>
        <v>14017.199999999999</v>
      </c>
    </row>
    <row r="50" spans="1:29" x14ac:dyDescent="0.2">
      <c r="A50" s="89" t="s">
        <v>27</v>
      </c>
      <c r="B50" s="3">
        <f t="shared" ref="B50:AA59" si="7">+B18/$B$65</f>
        <v>1181.8</v>
      </c>
      <c r="C50" s="32">
        <f t="shared" si="7"/>
        <v>1585</v>
      </c>
      <c r="D50" s="3">
        <f t="shared" si="7"/>
        <v>508</v>
      </c>
      <c r="E50" s="32">
        <f t="shared" si="7"/>
        <v>477.8</v>
      </c>
      <c r="F50" s="3">
        <f t="shared" si="7"/>
        <v>845.6</v>
      </c>
      <c r="G50" s="32">
        <f t="shared" si="7"/>
        <v>1163</v>
      </c>
      <c r="H50" s="3">
        <f t="shared" si="7"/>
        <v>2087.6</v>
      </c>
      <c r="I50" s="32">
        <f t="shared" si="7"/>
        <v>2296</v>
      </c>
      <c r="J50" s="3">
        <f t="shared" si="7"/>
        <v>238.8</v>
      </c>
      <c r="K50" s="32">
        <f t="shared" si="7"/>
        <v>198.2</v>
      </c>
      <c r="L50" s="3">
        <f t="shared" si="7"/>
        <v>770.8</v>
      </c>
      <c r="M50" s="32">
        <f t="shared" si="7"/>
        <v>836</v>
      </c>
      <c r="N50" s="3">
        <f t="shared" si="7"/>
        <v>1951.6</v>
      </c>
      <c r="O50" s="32">
        <f t="shared" si="7"/>
        <v>1712.8</v>
      </c>
      <c r="P50" s="3">
        <f t="shared" si="7"/>
        <v>1168.5999999999999</v>
      </c>
      <c r="Q50" s="32">
        <f t="shared" si="7"/>
        <v>689.2</v>
      </c>
      <c r="R50" s="3">
        <f t="shared" si="7"/>
        <v>1377.2</v>
      </c>
      <c r="S50" s="32">
        <f t="shared" si="7"/>
        <v>1090.5999999999999</v>
      </c>
      <c r="T50" s="3">
        <f t="shared" si="7"/>
        <v>229.4</v>
      </c>
      <c r="U50" s="32">
        <f t="shared" si="7"/>
        <v>141</v>
      </c>
      <c r="V50" s="3">
        <f t="shared" si="7"/>
        <v>1066.4000000000001</v>
      </c>
      <c r="W50" s="32">
        <f t="shared" si="7"/>
        <v>1146.2</v>
      </c>
      <c r="X50" s="3">
        <f t="shared" si="7"/>
        <v>972.8</v>
      </c>
      <c r="Y50" s="32">
        <f t="shared" si="7"/>
        <v>361.8</v>
      </c>
      <c r="Z50" s="3">
        <f t="shared" si="7"/>
        <v>2020.4</v>
      </c>
      <c r="AA50" s="32">
        <f t="shared" si="7"/>
        <v>2259.6</v>
      </c>
      <c r="AB50" s="11">
        <f t="shared" si="5"/>
        <v>14419</v>
      </c>
      <c r="AC50" s="15">
        <f t="shared" si="4"/>
        <v>13957.2</v>
      </c>
    </row>
    <row r="51" spans="1:29" x14ac:dyDescent="0.2">
      <c r="A51" s="90" t="s">
        <v>28</v>
      </c>
      <c r="B51" s="3">
        <f t="shared" si="7"/>
        <v>1205</v>
      </c>
      <c r="C51" s="32">
        <f t="shared" si="7"/>
        <v>1705.8</v>
      </c>
      <c r="D51" s="3">
        <f t="shared" si="7"/>
        <v>571.4</v>
      </c>
      <c r="E51" s="32">
        <f t="shared" si="7"/>
        <v>580.4</v>
      </c>
      <c r="F51" s="3">
        <f t="shared" si="7"/>
        <v>878</v>
      </c>
      <c r="G51" s="32">
        <f t="shared" si="7"/>
        <v>1616.6</v>
      </c>
      <c r="H51" s="3">
        <f t="shared" si="7"/>
        <v>2073</v>
      </c>
      <c r="I51" s="32">
        <f t="shared" si="7"/>
        <v>2716.6</v>
      </c>
      <c r="J51" s="3">
        <f t="shared" si="7"/>
        <v>336.8</v>
      </c>
      <c r="K51" s="32">
        <f t="shared" si="7"/>
        <v>183.2</v>
      </c>
      <c r="L51" s="3">
        <f t="shared" si="7"/>
        <v>1151.8</v>
      </c>
      <c r="M51" s="32">
        <f t="shared" si="7"/>
        <v>761.4</v>
      </c>
      <c r="N51" s="3">
        <f t="shared" si="7"/>
        <v>2446.1999999999998</v>
      </c>
      <c r="O51" s="32">
        <f t="shared" si="7"/>
        <v>1766</v>
      </c>
      <c r="P51" s="3">
        <f t="shared" si="7"/>
        <v>1357.2</v>
      </c>
      <c r="Q51" s="32">
        <f t="shared" si="7"/>
        <v>789.4</v>
      </c>
      <c r="R51" s="3">
        <f t="shared" si="7"/>
        <v>1430.8</v>
      </c>
      <c r="S51" s="32">
        <f t="shared" si="7"/>
        <v>1297.4000000000001</v>
      </c>
      <c r="T51" s="3">
        <f t="shared" si="7"/>
        <v>322.8</v>
      </c>
      <c r="U51" s="32">
        <f t="shared" si="7"/>
        <v>135.80000000000001</v>
      </c>
      <c r="V51" s="3">
        <f t="shared" si="7"/>
        <v>1381.2</v>
      </c>
      <c r="W51" s="32">
        <f t="shared" si="7"/>
        <v>1251.2</v>
      </c>
      <c r="X51" s="3">
        <f t="shared" si="7"/>
        <v>1271.8</v>
      </c>
      <c r="Y51" s="32">
        <f t="shared" si="7"/>
        <v>367.6</v>
      </c>
      <c r="Z51" s="3">
        <f t="shared" si="7"/>
        <v>2172.8000000000002</v>
      </c>
      <c r="AA51" s="32">
        <f t="shared" si="7"/>
        <v>2814.2</v>
      </c>
      <c r="AB51" s="11">
        <f t="shared" si="5"/>
        <v>16598.8</v>
      </c>
      <c r="AC51" s="15">
        <f t="shared" si="4"/>
        <v>15985.599999999999</v>
      </c>
    </row>
    <row r="52" spans="1:29" x14ac:dyDescent="0.2">
      <c r="A52" s="89" t="s">
        <v>29</v>
      </c>
      <c r="B52" s="3">
        <f t="shared" si="7"/>
        <v>1372.8</v>
      </c>
      <c r="C52" s="32">
        <f t="shared" si="7"/>
        <v>1959.8</v>
      </c>
      <c r="D52" s="3">
        <f t="shared" si="7"/>
        <v>721.2</v>
      </c>
      <c r="E52" s="32">
        <f t="shared" si="7"/>
        <v>669.4</v>
      </c>
      <c r="F52" s="3">
        <f t="shared" si="7"/>
        <v>1045.4000000000001</v>
      </c>
      <c r="G52" s="32">
        <f t="shared" si="7"/>
        <v>2360.8000000000002</v>
      </c>
      <c r="H52" s="3">
        <f t="shared" si="7"/>
        <v>2334.6</v>
      </c>
      <c r="I52" s="32">
        <f t="shared" si="7"/>
        <v>3366.8</v>
      </c>
      <c r="J52" s="3">
        <f t="shared" si="7"/>
        <v>550.79999999999995</v>
      </c>
      <c r="K52" s="32">
        <f t="shared" si="7"/>
        <v>192.2</v>
      </c>
      <c r="L52" s="3">
        <f t="shared" si="7"/>
        <v>1753.4</v>
      </c>
      <c r="M52" s="32">
        <f t="shared" si="7"/>
        <v>771.6</v>
      </c>
      <c r="N52" s="3">
        <f t="shared" si="7"/>
        <v>3047.8</v>
      </c>
      <c r="O52" s="32">
        <f t="shared" si="7"/>
        <v>2058</v>
      </c>
      <c r="P52" s="3">
        <f t="shared" si="7"/>
        <v>1723.4</v>
      </c>
      <c r="Q52" s="32">
        <f t="shared" si="7"/>
        <v>940</v>
      </c>
      <c r="R52" s="3">
        <f t="shared" si="7"/>
        <v>1962.8</v>
      </c>
      <c r="S52" s="32">
        <f t="shared" si="7"/>
        <v>1757.6</v>
      </c>
      <c r="T52" s="3">
        <f t="shared" si="7"/>
        <v>548.79999999999995</v>
      </c>
      <c r="U52" s="32">
        <f t="shared" si="7"/>
        <v>166</v>
      </c>
      <c r="V52" s="3">
        <f t="shared" si="7"/>
        <v>1895</v>
      </c>
      <c r="W52" s="32">
        <f t="shared" si="7"/>
        <v>1349</v>
      </c>
      <c r="X52" s="3">
        <f t="shared" si="7"/>
        <v>1710.6</v>
      </c>
      <c r="Y52" s="32">
        <f t="shared" si="7"/>
        <v>448.2</v>
      </c>
      <c r="Z52" s="3">
        <f t="shared" si="7"/>
        <v>2431.1999999999998</v>
      </c>
      <c r="AA52" s="32">
        <f t="shared" si="7"/>
        <v>3485</v>
      </c>
      <c r="AB52" s="11">
        <f t="shared" si="5"/>
        <v>21097.8</v>
      </c>
      <c r="AC52" s="15">
        <f t="shared" si="4"/>
        <v>19524.400000000001</v>
      </c>
    </row>
    <row r="53" spans="1:29" x14ac:dyDescent="0.2">
      <c r="A53" s="90" t="s">
        <v>30</v>
      </c>
      <c r="B53" s="3">
        <f t="shared" si="7"/>
        <v>1471.8</v>
      </c>
      <c r="C53" s="32">
        <f t="shared" si="7"/>
        <v>2217.8000000000002</v>
      </c>
      <c r="D53" s="3">
        <f t="shared" si="7"/>
        <v>660.2</v>
      </c>
      <c r="E53" s="32">
        <f t="shared" si="7"/>
        <v>883.8</v>
      </c>
      <c r="F53" s="3">
        <f t="shared" si="7"/>
        <v>1018.2</v>
      </c>
      <c r="G53" s="32">
        <f t="shared" si="7"/>
        <v>2906</v>
      </c>
      <c r="H53" s="3">
        <f t="shared" si="7"/>
        <v>2440.1999999999998</v>
      </c>
      <c r="I53" s="32">
        <f t="shared" si="7"/>
        <v>3820.8</v>
      </c>
      <c r="J53" s="3">
        <f t="shared" si="7"/>
        <v>589.79999999999995</v>
      </c>
      <c r="K53" s="32">
        <f t="shared" si="7"/>
        <v>189.8</v>
      </c>
      <c r="L53" s="3">
        <f t="shared" si="7"/>
        <v>1590</v>
      </c>
      <c r="M53" s="32">
        <f t="shared" si="7"/>
        <v>742</v>
      </c>
      <c r="N53" s="3">
        <f t="shared" si="7"/>
        <v>3333.6</v>
      </c>
      <c r="O53" s="32">
        <f t="shared" si="7"/>
        <v>2153.4</v>
      </c>
      <c r="P53" s="3">
        <f t="shared" si="7"/>
        <v>1600.8</v>
      </c>
      <c r="Q53" s="32">
        <f t="shared" si="7"/>
        <v>1063.8</v>
      </c>
      <c r="R53" s="3">
        <f t="shared" si="7"/>
        <v>1984.8</v>
      </c>
      <c r="S53" s="32">
        <f t="shared" si="7"/>
        <v>1789.8</v>
      </c>
      <c r="T53" s="3">
        <f t="shared" si="7"/>
        <v>481</v>
      </c>
      <c r="U53" s="32">
        <f t="shared" si="7"/>
        <v>163.19999999999999</v>
      </c>
      <c r="V53" s="3">
        <f t="shared" si="7"/>
        <v>1839.8</v>
      </c>
      <c r="W53" s="32">
        <f t="shared" si="7"/>
        <v>1395.4</v>
      </c>
      <c r="X53" s="3">
        <f t="shared" si="7"/>
        <v>1878.8</v>
      </c>
      <c r="Y53" s="32">
        <f t="shared" si="7"/>
        <v>501.2</v>
      </c>
      <c r="Z53" s="3">
        <f t="shared" si="7"/>
        <v>2623.2</v>
      </c>
      <c r="AA53" s="32">
        <f t="shared" si="7"/>
        <v>3404.6</v>
      </c>
      <c r="AB53" s="11">
        <f t="shared" si="5"/>
        <v>21512.199999999997</v>
      </c>
      <c r="AC53" s="15">
        <f t="shared" si="4"/>
        <v>21231.599999999999</v>
      </c>
    </row>
    <row r="54" spans="1:29" x14ac:dyDescent="0.2">
      <c r="A54" s="89" t="s">
        <v>31</v>
      </c>
      <c r="B54" s="3">
        <f t="shared" si="7"/>
        <v>1380.6</v>
      </c>
      <c r="C54" s="32">
        <f t="shared" si="7"/>
        <v>1865.6</v>
      </c>
      <c r="D54" s="3">
        <f t="shared" si="7"/>
        <v>501.6</v>
      </c>
      <c r="E54" s="32">
        <f t="shared" si="7"/>
        <v>780</v>
      </c>
      <c r="F54" s="3">
        <f t="shared" si="7"/>
        <v>866.4</v>
      </c>
      <c r="G54" s="32">
        <f t="shared" si="7"/>
        <v>2161.8000000000002</v>
      </c>
      <c r="H54" s="3">
        <f t="shared" si="7"/>
        <v>2227.8000000000002</v>
      </c>
      <c r="I54" s="32">
        <f t="shared" si="7"/>
        <v>3196.4</v>
      </c>
      <c r="J54" s="3">
        <f t="shared" si="7"/>
        <v>436.2</v>
      </c>
      <c r="K54" s="32">
        <f t="shared" si="7"/>
        <v>230</v>
      </c>
      <c r="L54" s="3">
        <f t="shared" si="7"/>
        <v>1466</v>
      </c>
      <c r="M54" s="32">
        <f t="shared" si="7"/>
        <v>734.6</v>
      </c>
      <c r="N54" s="3">
        <f t="shared" si="7"/>
        <v>2574</v>
      </c>
      <c r="O54" s="32">
        <f t="shared" si="7"/>
        <v>1995.8</v>
      </c>
      <c r="P54" s="3">
        <f t="shared" si="7"/>
        <v>1157.5999999999999</v>
      </c>
      <c r="Q54" s="32">
        <f t="shared" si="7"/>
        <v>1021.6</v>
      </c>
      <c r="R54" s="3">
        <f t="shared" si="7"/>
        <v>1439.6</v>
      </c>
      <c r="S54" s="32">
        <f t="shared" si="7"/>
        <v>1664.4</v>
      </c>
      <c r="T54" s="3">
        <f t="shared" si="7"/>
        <v>340.4</v>
      </c>
      <c r="U54" s="32">
        <f t="shared" si="7"/>
        <v>276.60000000000002</v>
      </c>
      <c r="V54" s="3">
        <f t="shared" si="7"/>
        <v>1640</v>
      </c>
      <c r="W54" s="32">
        <f t="shared" si="7"/>
        <v>1239.8</v>
      </c>
      <c r="X54" s="3">
        <f t="shared" si="7"/>
        <v>1413.6</v>
      </c>
      <c r="Y54" s="32">
        <f t="shared" si="7"/>
        <v>482.6</v>
      </c>
      <c r="Z54" s="3">
        <f t="shared" si="7"/>
        <v>2431.4</v>
      </c>
      <c r="AA54" s="32">
        <f t="shared" si="7"/>
        <v>2853.6</v>
      </c>
      <c r="AB54" s="11">
        <f t="shared" si="5"/>
        <v>17875.2</v>
      </c>
      <c r="AC54" s="15">
        <f t="shared" si="4"/>
        <v>18502.8</v>
      </c>
    </row>
    <row r="55" spans="1:29" x14ac:dyDescent="0.2">
      <c r="A55" s="90" t="s">
        <v>32</v>
      </c>
      <c r="B55" s="3">
        <f t="shared" si="7"/>
        <v>1231.4000000000001</v>
      </c>
      <c r="C55" s="32">
        <f t="shared" si="7"/>
        <v>1815</v>
      </c>
      <c r="D55" s="3">
        <f t="shared" si="7"/>
        <v>399.4</v>
      </c>
      <c r="E55" s="32">
        <f t="shared" si="7"/>
        <v>770.4</v>
      </c>
      <c r="F55" s="3">
        <f t="shared" si="7"/>
        <v>723.2</v>
      </c>
      <c r="G55" s="32">
        <f t="shared" si="7"/>
        <v>2157</v>
      </c>
      <c r="H55" s="3">
        <f t="shared" si="7"/>
        <v>1983.2</v>
      </c>
      <c r="I55" s="32">
        <f t="shared" si="7"/>
        <v>3062.2</v>
      </c>
      <c r="J55" s="3">
        <f t="shared" si="7"/>
        <v>343.8</v>
      </c>
      <c r="K55" s="32">
        <f t="shared" si="7"/>
        <v>149.80000000000001</v>
      </c>
      <c r="L55" s="3">
        <f t="shared" si="7"/>
        <v>1376.8</v>
      </c>
      <c r="M55" s="32">
        <f t="shared" si="7"/>
        <v>573.6</v>
      </c>
      <c r="N55" s="3">
        <f t="shared" si="7"/>
        <v>2679.6</v>
      </c>
      <c r="O55" s="32">
        <f t="shared" si="7"/>
        <v>1939.4</v>
      </c>
      <c r="P55" s="3">
        <f t="shared" si="7"/>
        <v>799.6</v>
      </c>
      <c r="Q55" s="32">
        <f t="shared" si="7"/>
        <v>1085.8</v>
      </c>
      <c r="R55" s="3">
        <f t="shared" si="7"/>
        <v>1256</v>
      </c>
      <c r="S55" s="32">
        <f t="shared" si="7"/>
        <v>1514.2</v>
      </c>
      <c r="T55" s="3">
        <f t="shared" si="7"/>
        <v>250.6</v>
      </c>
      <c r="U55" s="32">
        <f t="shared" si="7"/>
        <v>190.4</v>
      </c>
      <c r="V55" s="3">
        <f t="shared" si="7"/>
        <v>1802</v>
      </c>
      <c r="W55" s="32">
        <f t="shared" si="7"/>
        <v>994.6</v>
      </c>
      <c r="X55" s="3">
        <f t="shared" si="7"/>
        <v>1014.8</v>
      </c>
      <c r="Y55" s="32">
        <f t="shared" si="7"/>
        <v>450</v>
      </c>
      <c r="Z55" s="3">
        <f t="shared" si="7"/>
        <v>2205.4</v>
      </c>
      <c r="AA55" s="32">
        <f t="shared" si="7"/>
        <v>2436.1999999999998</v>
      </c>
      <c r="AB55" s="11">
        <f t="shared" si="5"/>
        <v>16065.8</v>
      </c>
      <c r="AC55" s="15">
        <f t="shared" si="4"/>
        <v>17138.599999999999</v>
      </c>
    </row>
    <row r="56" spans="1:29" x14ac:dyDescent="0.2">
      <c r="A56" s="89" t="s">
        <v>33</v>
      </c>
      <c r="B56" s="3">
        <f t="shared" si="7"/>
        <v>1034</v>
      </c>
      <c r="C56" s="32">
        <f t="shared" si="7"/>
        <v>1196.2</v>
      </c>
      <c r="D56" s="3">
        <f t="shared" si="7"/>
        <v>309</v>
      </c>
      <c r="E56" s="32">
        <f t="shared" si="7"/>
        <v>558</v>
      </c>
      <c r="F56" s="3">
        <f t="shared" si="7"/>
        <v>651.79999999999995</v>
      </c>
      <c r="G56" s="32">
        <f t="shared" si="7"/>
        <v>1473.6</v>
      </c>
      <c r="H56" s="3">
        <f t="shared" si="7"/>
        <v>1557.6</v>
      </c>
      <c r="I56" s="32">
        <f t="shared" si="7"/>
        <v>2402</v>
      </c>
      <c r="J56" s="3">
        <f t="shared" si="7"/>
        <v>276.8</v>
      </c>
      <c r="K56" s="32">
        <f t="shared" si="7"/>
        <v>97</v>
      </c>
      <c r="L56" s="3">
        <f t="shared" si="7"/>
        <v>946.4</v>
      </c>
      <c r="M56" s="32">
        <f t="shared" si="7"/>
        <v>438.6</v>
      </c>
      <c r="N56" s="3">
        <f t="shared" si="7"/>
        <v>1924.6</v>
      </c>
      <c r="O56" s="32">
        <f t="shared" si="7"/>
        <v>1535.8</v>
      </c>
      <c r="P56" s="3">
        <f t="shared" si="7"/>
        <v>584</v>
      </c>
      <c r="Q56" s="32">
        <f t="shared" si="7"/>
        <v>1002.2</v>
      </c>
      <c r="R56" s="3">
        <f t="shared" si="7"/>
        <v>914.6</v>
      </c>
      <c r="S56" s="32">
        <f t="shared" si="7"/>
        <v>1257.5999999999999</v>
      </c>
      <c r="T56" s="3">
        <f t="shared" si="7"/>
        <v>138.19999999999999</v>
      </c>
      <c r="U56" s="32">
        <f t="shared" si="7"/>
        <v>229.4</v>
      </c>
      <c r="V56" s="3">
        <f t="shared" si="7"/>
        <v>1388.2</v>
      </c>
      <c r="W56" s="32">
        <f t="shared" si="7"/>
        <v>850.4</v>
      </c>
      <c r="X56" s="3">
        <f t="shared" si="7"/>
        <v>609.6</v>
      </c>
      <c r="Y56" s="32">
        <f t="shared" si="7"/>
        <v>408.6</v>
      </c>
      <c r="Z56" s="3">
        <f t="shared" si="7"/>
        <v>1880.2</v>
      </c>
      <c r="AA56" s="32">
        <f t="shared" si="7"/>
        <v>2041.2</v>
      </c>
      <c r="AB56" s="11">
        <f t="shared" si="5"/>
        <v>12215.000000000002</v>
      </c>
      <c r="AC56" s="15">
        <f t="shared" si="4"/>
        <v>13490.600000000002</v>
      </c>
    </row>
    <row r="57" spans="1:29" x14ac:dyDescent="0.2">
      <c r="A57" s="90" t="s">
        <v>34</v>
      </c>
      <c r="B57" s="3">
        <f t="shared" si="7"/>
        <v>365.8</v>
      </c>
      <c r="C57" s="32">
        <f t="shared" si="7"/>
        <v>849.6</v>
      </c>
      <c r="D57" s="3">
        <f t="shared" si="7"/>
        <v>126.4</v>
      </c>
      <c r="E57" s="32">
        <f t="shared" si="7"/>
        <v>484</v>
      </c>
      <c r="F57" s="3">
        <f t="shared" si="7"/>
        <v>280.39999999999998</v>
      </c>
      <c r="G57" s="32">
        <f t="shared" si="7"/>
        <v>1148.4000000000001</v>
      </c>
      <c r="H57" s="3">
        <f t="shared" si="7"/>
        <v>832.8</v>
      </c>
      <c r="I57" s="32">
        <f t="shared" si="7"/>
        <v>1787.8</v>
      </c>
      <c r="J57" s="3">
        <f t="shared" si="7"/>
        <v>216.2</v>
      </c>
      <c r="K57" s="32">
        <f t="shared" si="7"/>
        <v>73.2</v>
      </c>
      <c r="L57" s="3">
        <f t="shared" si="7"/>
        <v>770.8</v>
      </c>
      <c r="M57" s="32">
        <f t="shared" si="7"/>
        <v>284.60000000000002</v>
      </c>
      <c r="N57" s="3">
        <f t="shared" si="7"/>
        <v>1587.8</v>
      </c>
      <c r="O57" s="32">
        <f t="shared" si="7"/>
        <v>1199.8</v>
      </c>
      <c r="P57" s="3">
        <f t="shared" si="7"/>
        <v>402.6</v>
      </c>
      <c r="Q57" s="32">
        <f t="shared" si="7"/>
        <v>842.8</v>
      </c>
      <c r="R57" s="3">
        <f t="shared" si="7"/>
        <v>592.4</v>
      </c>
      <c r="S57" s="32">
        <f t="shared" si="7"/>
        <v>1064.5999999999999</v>
      </c>
      <c r="T57" s="3">
        <f t="shared" si="7"/>
        <v>104.6</v>
      </c>
      <c r="U57" s="32">
        <f t="shared" si="7"/>
        <v>146.19999999999999</v>
      </c>
      <c r="V57" s="3">
        <f t="shared" si="7"/>
        <v>1131.5999999999999</v>
      </c>
      <c r="W57" s="32">
        <f t="shared" si="7"/>
        <v>602.6</v>
      </c>
      <c r="X57" s="3">
        <f t="shared" si="7"/>
        <v>356.6</v>
      </c>
      <c r="Y57" s="32">
        <f t="shared" si="7"/>
        <v>290.60000000000002</v>
      </c>
      <c r="Z57" s="3">
        <f t="shared" si="7"/>
        <v>1236.2</v>
      </c>
      <c r="AA57" s="32">
        <f t="shared" si="7"/>
        <v>1493</v>
      </c>
      <c r="AB57" s="11">
        <f t="shared" si="5"/>
        <v>8004.2</v>
      </c>
      <c r="AC57" s="15">
        <f t="shared" si="4"/>
        <v>10267.200000000001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379.6</v>
      </c>
      <c r="D58" s="3">
        <f t="shared" si="7"/>
        <v>2.6</v>
      </c>
      <c r="E58" s="32">
        <f t="shared" si="7"/>
        <v>253.6</v>
      </c>
      <c r="F58" s="3">
        <f t="shared" si="7"/>
        <v>12.8</v>
      </c>
      <c r="G58" s="32">
        <f t="shared" si="7"/>
        <v>617.4</v>
      </c>
      <c r="H58" s="3">
        <f t="shared" si="7"/>
        <v>105</v>
      </c>
      <c r="I58" s="32">
        <f t="shared" si="7"/>
        <v>757.8</v>
      </c>
      <c r="J58" s="3">
        <f t="shared" si="7"/>
        <v>49.4</v>
      </c>
      <c r="K58" s="32">
        <f t="shared" si="7"/>
        <v>45.2</v>
      </c>
      <c r="L58" s="3">
        <f t="shared" si="7"/>
        <v>481</v>
      </c>
      <c r="M58" s="32">
        <f t="shared" si="7"/>
        <v>58.4</v>
      </c>
      <c r="N58" s="3">
        <f t="shared" si="7"/>
        <v>374.2</v>
      </c>
      <c r="O58" s="32">
        <f t="shared" si="7"/>
        <v>235.8</v>
      </c>
      <c r="P58" s="3">
        <f t="shared" si="7"/>
        <v>75.400000000000006</v>
      </c>
      <c r="Q58" s="32">
        <f t="shared" si="7"/>
        <v>189.8</v>
      </c>
      <c r="R58" s="3">
        <f t="shared" si="7"/>
        <v>142.19999999999999</v>
      </c>
      <c r="S58" s="32">
        <f t="shared" si="7"/>
        <v>120</v>
      </c>
      <c r="T58" s="3">
        <f t="shared" si="7"/>
        <v>9.1999999999999993</v>
      </c>
      <c r="U58" s="32">
        <f t="shared" si="7"/>
        <v>8.1999999999999993</v>
      </c>
      <c r="V58" s="3">
        <f t="shared" si="7"/>
        <v>283.2</v>
      </c>
      <c r="W58" s="32">
        <f t="shared" si="7"/>
        <v>27.2</v>
      </c>
      <c r="X58" s="3">
        <f t="shared" si="7"/>
        <v>41.6</v>
      </c>
      <c r="Y58" s="32">
        <f t="shared" si="7"/>
        <v>11.8</v>
      </c>
      <c r="Z58" s="3">
        <f t="shared" si="7"/>
        <v>52.8</v>
      </c>
      <c r="AA58" s="32">
        <f t="shared" si="7"/>
        <v>70.599999999999994</v>
      </c>
      <c r="AB58" s="11">
        <f t="shared" si="5"/>
        <v>1629.4</v>
      </c>
      <c r="AC58" s="15">
        <f t="shared" si="4"/>
        <v>2775.4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19475.399999999998</v>
      </c>
      <c r="C63" s="44">
        <f>SUM(C39:C62)</f>
        <v>23917.999999999996</v>
      </c>
      <c r="D63" s="14">
        <f t="shared" ref="D63:AC63" si="10">SUM(D39:D62)</f>
        <v>8914.4</v>
      </c>
      <c r="E63" s="44">
        <f t="shared" si="10"/>
        <v>9453.4</v>
      </c>
      <c r="F63" s="14">
        <f t="shared" si="10"/>
        <v>19125.400000000001</v>
      </c>
      <c r="G63" s="44">
        <f t="shared" si="10"/>
        <v>23595.600000000002</v>
      </c>
      <c r="H63" s="14">
        <f t="shared" si="10"/>
        <v>34283.599999999999</v>
      </c>
      <c r="I63" s="44">
        <f t="shared" si="10"/>
        <v>39909</v>
      </c>
      <c r="J63" s="14">
        <f t="shared" si="10"/>
        <v>4375.3999999999996</v>
      </c>
      <c r="K63" s="44">
        <f t="shared" si="10"/>
        <v>4415.9999999999991</v>
      </c>
      <c r="L63" s="14">
        <f t="shared" si="10"/>
        <v>16182.399999999998</v>
      </c>
      <c r="M63" s="44">
        <f t="shared" si="10"/>
        <v>14910.400000000001</v>
      </c>
      <c r="N63" s="14">
        <f t="shared" si="10"/>
        <v>36738.799999999996</v>
      </c>
      <c r="O63" s="44">
        <f t="shared" si="10"/>
        <v>33221.800000000003</v>
      </c>
      <c r="P63" s="14">
        <f t="shared" si="10"/>
        <v>19052.999999999996</v>
      </c>
      <c r="Q63" s="44">
        <f t="shared" si="10"/>
        <v>14916.399999999998</v>
      </c>
      <c r="R63" s="14">
        <f t="shared" si="10"/>
        <v>24085</v>
      </c>
      <c r="S63" s="44">
        <f t="shared" si="10"/>
        <v>20540.399999999998</v>
      </c>
      <c r="T63" s="14">
        <f t="shared" si="10"/>
        <v>4281.8</v>
      </c>
      <c r="U63" s="44">
        <f t="shared" si="10"/>
        <v>4076.4</v>
      </c>
      <c r="V63" s="14">
        <f t="shared" si="10"/>
        <v>19637</v>
      </c>
      <c r="W63" s="44">
        <f t="shared" si="10"/>
        <v>21046.399999999998</v>
      </c>
      <c r="X63" s="14">
        <f t="shared" si="10"/>
        <v>17896.999999999993</v>
      </c>
      <c r="Y63" s="44">
        <f t="shared" si="10"/>
        <v>8025.2000000000016</v>
      </c>
      <c r="Z63" s="14">
        <f t="shared" si="10"/>
        <v>33499.000000000007</v>
      </c>
      <c r="AA63" s="44">
        <f t="shared" si="10"/>
        <v>38310.599999999991</v>
      </c>
      <c r="AB63" s="14">
        <f t="shared" si="10"/>
        <v>257548.19999999998</v>
      </c>
      <c r="AC63" s="44">
        <f t="shared" si="10"/>
        <v>256339.6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5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7.424751224621831E-3</v>
      </c>
      <c r="C72" s="85">
        <f t="shared" ref="C72:AC72" si="12">C8/C31</f>
        <v>0</v>
      </c>
      <c r="D72" s="84">
        <f t="shared" si="12"/>
        <v>1.5615184420712556E-2</v>
      </c>
      <c r="E72" s="85">
        <f t="shared" si="12"/>
        <v>6.3469228002623399E-5</v>
      </c>
      <c r="F72" s="84">
        <f t="shared" si="12"/>
        <v>1.9000909784893386E-2</v>
      </c>
      <c r="G72" s="85">
        <f t="shared" si="12"/>
        <v>2.3733238400379733E-4</v>
      </c>
      <c r="H72" s="84">
        <f t="shared" si="12"/>
        <v>9.0247231912634618E-3</v>
      </c>
      <c r="I72" s="85">
        <f t="shared" si="12"/>
        <v>1.0423713949234508E-3</v>
      </c>
      <c r="J72" s="84">
        <f t="shared" si="12"/>
        <v>1.0513324496046075E-3</v>
      </c>
      <c r="K72" s="85">
        <f t="shared" si="12"/>
        <v>4.6648550724637684E-3</v>
      </c>
      <c r="L72" s="84">
        <f t="shared" si="12"/>
        <v>3.4976270516116274E-3</v>
      </c>
      <c r="M72" s="85">
        <f t="shared" si="12"/>
        <v>2.2400472153664558E-3</v>
      </c>
      <c r="N72" s="84">
        <f t="shared" si="12"/>
        <v>4.34962491970342E-3</v>
      </c>
      <c r="O72" s="85">
        <f t="shared" si="12"/>
        <v>3.6602471870879963E-3</v>
      </c>
      <c r="P72" s="84">
        <f t="shared" si="12"/>
        <v>3.2750747913714378E-3</v>
      </c>
      <c r="Q72" s="85">
        <f t="shared" si="12"/>
        <v>3.3117910487785256E-3</v>
      </c>
      <c r="R72" s="84">
        <f t="shared" si="12"/>
        <v>1.112725762922981E-3</v>
      </c>
      <c r="S72" s="85">
        <f t="shared" si="12"/>
        <v>2.3952795466495296E-3</v>
      </c>
      <c r="T72" s="84">
        <f t="shared" si="12"/>
        <v>3.2696529496940537E-4</v>
      </c>
      <c r="U72" s="85">
        <f t="shared" si="12"/>
        <v>3.0909626140712392E-3</v>
      </c>
      <c r="V72" s="84">
        <f t="shared" si="12"/>
        <v>6.3146101746702657E-4</v>
      </c>
      <c r="W72" s="85">
        <f t="shared" si="12"/>
        <v>0</v>
      </c>
      <c r="X72" s="84">
        <f t="shared" si="12"/>
        <v>1.8997597362686484E-4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4.9854745635962514E-3</v>
      </c>
      <c r="AC72" s="105">
        <f t="shared" si="12"/>
        <v>1.3052996883821306E-3</v>
      </c>
      <c r="AD72" s="18"/>
      <c r="AE72" s="18"/>
    </row>
    <row r="73" spans="1:31" s="8" customFormat="1" x14ac:dyDescent="0.2">
      <c r="A73" s="90" t="s">
        <v>18</v>
      </c>
      <c r="B73" s="84">
        <f>B9/B31</f>
        <v>3.3385707097158469E-2</v>
      </c>
      <c r="C73" s="85">
        <f t="shared" ref="C73:AC73" si="13">C9/C31</f>
        <v>1.1221674053014465E-2</v>
      </c>
      <c r="D73" s="84">
        <f t="shared" si="13"/>
        <v>5.4518531813694697E-2</v>
      </c>
      <c r="E73" s="85">
        <f t="shared" si="13"/>
        <v>1.6607781327353122E-2</v>
      </c>
      <c r="F73" s="84">
        <f t="shared" si="13"/>
        <v>8.2267560417037033E-2</v>
      </c>
      <c r="G73" s="85">
        <f t="shared" si="13"/>
        <v>1.719812168370374E-2</v>
      </c>
      <c r="H73" s="84">
        <f t="shared" si="13"/>
        <v>4.025831592948232E-2</v>
      </c>
      <c r="I73" s="85">
        <f t="shared" si="13"/>
        <v>1.8968152547044526E-2</v>
      </c>
      <c r="J73" s="84">
        <f t="shared" si="13"/>
        <v>1.1290396306623394E-2</v>
      </c>
      <c r="K73" s="85">
        <f t="shared" si="13"/>
        <v>4.7373188405797101E-2</v>
      </c>
      <c r="L73" s="84">
        <f t="shared" si="13"/>
        <v>3.0823610836464305E-2</v>
      </c>
      <c r="M73" s="85">
        <f t="shared" si="13"/>
        <v>3.388239081446507E-2</v>
      </c>
      <c r="N73" s="84">
        <f t="shared" si="13"/>
        <v>3.9620238004507494E-2</v>
      </c>
      <c r="O73" s="85">
        <f t="shared" si="13"/>
        <v>4.1978459926915457E-2</v>
      </c>
      <c r="P73" s="84">
        <f t="shared" si="13"/>
        <v>3.8902010182123553E-2</v>
      </c>
      <c r="Q73" s="85">
        <f t="shared" si="13"/>
        <v>4.7477943739776353E-2</v>
      </c>
      <c r="R73" s="84">
        <f t="shared" si="13"/>
        <v>3.4029478928793856E-2</v>
      </c>
      <c r="S73" s="85">
        <f t="shared" si="13"/>
        <v>3.3524176744367196E-2</v>
      </c>
      <c r="T73" s="84">
        <f t="shared" si="13"/>
        <v>3.6853659675837265E-2</v>
      </c>
      <c r="U73" s="85">
        <f t="shared" si="13"/>
        <v>6.353645373368659E-2</v>
      </c>
      <c r="V73" s="84">
        <f t="shared" si="13"/>
        <v>2.7947242450476143E-2</v>
      </c>
      <c r="W73" s="85">
        <f t="shared" si="13"/>
        <v>3.4295651512847802E-2</v>
      </c>
      <c r="X73" s="84">
        <f t="shared" si="13"/>
        <v>3.4229200424652176E-2</v>
      </c>
      <c r="Y73" s="85">
        <f t="shared" si="13"/>
        <v>5.2983103224841746E-2</v>
      </c>
      <c r="Z73" s="84">
        <f t="shared" si="13"/>
        <v>3.4102510522702169E-2</v>
      </c>
      <c r="AA73" s="84">
        <f t="shared" si="13"/>
        <v>2.8937160994607237E-2</v>
      </c>
      <c r="AB73" s="104">
        <f t="shared" si="13"/>
        <v>3.9278084645903176E-2</v>
      </c>
      <c r="AC73" s="105">
        <f t="shared" si="13"/>
        <v>2.9681719094513684E-2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5.4407098185403124E-2</v>
      </c>
      <c r="C74" s="85">
        <f t="shared" ref="C74:AC74" si="14">C10/C31</f>
        <v>4.2035287231373862E-2</v>
      </c>
      <c r="D74" s="84">
        <f t="shared" si="14"/>
        <v>6.9124113793412906E-2</v>
      </c>
      <c r="E74" s="85">
        <f t="shared" si="14"/>
        <v>5.0013751666067238E-2</v>
      </c>
      <c r="F74" s="84">
        <f t="shared" si="14"/>
        <v>9.3655557530822886E-2</v>
      </c>
      <c r="G74" s="85">
        <f t="shared" si="14"/>
        <v>4.8195426265913985E-2</v>
      </c>
      <c r="H74" s="84">
        <f t="shared" si="14"/>
        <v>6.1988822644063052E-2</v>
      </c>
      <c r="I74" s="85">
        <f t="shared" si="14"/>
        <v>4.5994637800997266E-2</v>
      </c>
      <c r="J74" s="84">
        <f t="shared" si="14"/>
        <v>2.7151803263701604E-2</v>
      </c>
      <c r="K74" s="85">
        <f t="shared" si="14"/>
        <v>9.2436594202898556E-2</v>
      </c>
      <c r="L74" s="84">
        <f t="shared" si="14"/>
        <v>5.5344077516314018E-2</v>
      </c>
      <c r="M74" s="85">
        <f t="shared" si="14"/>
        <v>6.704045498444039E-2</v>
      </c>
      <c r="N74" s="84">
        <f t="shared" si="14"/>
        <v>6.4335253192809777E-2</v>
      </c>
      <c r="O74" s="85">
        <f t="shared" si="14"/>
        <v>6.7859056402723508E-2</v>
      </c>
      <c r="P74" s="84">
        <f t="shared" si="14"/>
        <v>6.7527423502860437E-2</v>
      </c>
      <c r="Q74" s="85">
        <f t="shared" si="14"/>
        <v>8.1681907162586151E-2</v>
      </c>
      <c r="R74" s="84">
        <f t="shared" si="14"/>
        <v>6.3292505708947483E-2</v>
      </c>
      <c r="S74" s="85">
        <f t="shared" si="14"/>
        <v>5.6980389865825397E-2</v>
      </c>
      <c r="T74" s="84">
        <f t="shared" si="14"/>
        <v>5.8666915783081884E-2</v>
      </c>
      <c r="U74" s="85">
        <f t="shared" si="14"/>
        <v>0.12383475615739378</v>
      </c>
      <c r="V74" s="84">
        <f t="shared" si="14"/>
        <v>5.1240006110913075E-2</v>
      </c>
      <c r="W74" s="85">
        <f t="shared" si="14"/>
        <v>6.7146875475140644E-2</v>
      </c>
      <c r="X74" s="84">
        <f t="shared" si="14"/>
        <v>6.7128569033916299E-2</v>
      </c>
      <c r="Y74" s="85">
        <f t="shared" si="14"/>
        <v>9.2433833424712161E-2</v>
      </c>
      <c r="Z74" s="84">
        <f t="shared" si="14"/>
        <v>5.3171736469745365E-2</v>
      </c>
      <c r="AA74" s="84">
        <f t="shared" si="14"/>
        <v>4.6994826497105242E-2</v>
      </c>
      <c r="AB74" s="104">
        <f t="shared" si="14"/>
        <v>6.2206608316423877E-2</v>
      </c>
      <c r="AC74" s="105">
        <f t="shared" si="14"/>
        <v>5.8368664069070875E-2</v>
      </c>
      <c r="AD74" s="18"/>
      <c r="AE74" s="18"/>
    </row>
    <row r="75" spans="1:31" s="8" customFormat="1" x14ac:dyDescent="0.2">
      <c r="A75" s="90" t="s">
        <v>20</v>
      </c>
      <c r="B75" s="84">
        <f>B11/B31</f>
        <v>5.9531511547901456E-2</v>
      </c>
      <c r="C75" s="85">
        <f t="shared" ref="C75:AC75" si="15">C11/C31</f>
        <v>4.3782924993728572E-2</v>
      </c>
      <c r="D75" s="84">
        <f t="shared" si="15"/>
        <v>7.1076011846001971E-2</v>
      </c>
      <c r="E75" s="85">
        <f t="shared" si="15"/>
        <v>5.5641356548966507E-2</v>
      </c>
      <c r="F75" s="84">
        <f t="shared" si="15"/>
        <v>8.1587836071402423E-2</v>
      </c>
      <c r="G75" s="85">
        <f t="shared" si="15"/>
        <v>5.0789130176812629E-2</v>
      </c>
      <c r="H75" s="84">
        <f t="shared" si="15"/>
        <v>6.4141455389749039E-2</v>
      </c>
      <c r="I75" s="85">
        <f t="shared" si="15"/>
        <v>5.0409682026610537E-2</v>
      </c>
      <c r="J75" s="84">
        <f t="shared" si="15"/>
        <v>2.9894409653974493E-2</v>
      </c>
      <c r="K75" s="85">
        <f t="shared" si="15"/>
        <v>9.7282608695652167E-2</v>
      </c>
      <c r="L75" s="84">
        <f t="shared" si="15"/>
        <v>5.1772295827565748E-2</v>
      </c>
      <c r="M75" s="85">
        <f t="shared" si="15"/>
        <v>7.9608863611975528E-2</v>
      </c>
      <c r="N75" s="84">
        <f t="shared" si="15"/>
        <v>6.1134277657408517E-2</v>
      </c>
      <c r="O75" s="85">
        <f t="shared" si="15"/>
        <v>7.068250365723712E-2</v>
      </c>
      <c r="P75" s="84">
        <f t="shared" si="15"/>
        <v>6.6803128116307148E-2</v>
      </c>
      <c r="Q75" s="85">
        <f t="shared" si="15"/>
        <v>7.2899627255906249E-2</v>
      </c>
      <c r="R75" s="84">
        <f t="shared" si="15"/>
        <v>6.9885821050446342E-2</v>
      </c>
      <c r="S75" s="85">
        <f t="shared" si="15"/>
        <v>5.7681447294113064E-2</v>
      </c>
      <c r="T75" s="84">
        <f t="shared" si="15"/>
        <v>6.9410061189219482E-2</v>
      </c>
      <c r="U75" s="85">
        <f t="shared" si="15"/>
        <v>0.1257482092041998</v>
      </c>
      <c r="V75" s="84">
        <f t="shared" si="15"/>
        <v>5.0282629729592097E-2</v>
      </c>
      <c r="W75" s="85">
        <f t="shared" si="15"/>
        <v>6.3583320662916221E-2</v>
      </c>
      <c r="X75" s="84">
        <f t="shared" si="15"/>
        <v>6.5809912275800408E-2</v>
      </c>
      <c r="Y75" s="85">
        <f t="shared" si="15"/>
        <v>0.10599112794696705</v>
      </c>
      <c r="Z75" s="84">
        <f t="shared" si="15"/>
        <v>5.811516761694379E-2</v>
      </c>
      <c r="AA75" s="84">
        <f t="shared" si="15"/>
        <v>5.3520435597458664E-2</v>
      </c>
      <c r="AB75" s="104">
        <f t="shared" si="15"/>
        <v>6.2637595603463742E-2</v>
      </c>
      <c r="AC75" s="105">
        <f t="shared" si="15"/>
        <v>6.152853480305033E-2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6.267393737740945E-2</v>
      </c>
      <c r="C76" s="85">
        <f t="shared" ref="C76:AC76" si="16">C12/C31</f>
        <v>4.9109457312484318E-2</v>
      </c>
      <c r="D76" s="84">
        <f t="shared" si="16"/>
        <v>6.699273086242484E-2</v>
      </c>
      <c r="E76" s="85">
        <f t="shared" si="16"/>
        <v>5.8053187213066196E-2</v>
      </c>
      <c r="F76" s="84">
        <f t="shared" si="16"/>
        <v>8.0991770106769015E-2</v>
      </c>
      <c r="G76" s="85">
        <f t="shared" si="16"/>
        <v>4.4677821288714843E-2</v>
      </c>
      <c r="H76" s="84">
        <f t="shared" si="16"/>
        <v>6.2548857179526074E-2</v>
      </c>
      <c r="I76" s="85">
        <f t="shared" si="16"/>
        <v>5.2238843368663711E-2</v>
      </c>
      <c r="J76" s="84">
        <f t="shared" si="16"/>
        <v>3.071719157105636E-2</v>
      </c>
      <c r="K76" s="85">
        <f t="shared" si="16"/>
        <v>0.10049818840579711</v>
      </c>
      <c r="L76" s="84">
        <f t="shared" si="16"/>
        <v>4.4134368202491593E-2</v>
      </c>
      <c r="M76" s="85">
        <f t="shared" si="16"/>
        <v>8.6892370426011376E-2</v>
      </c>
      <c r="N76" s="84">
        <f t="shared" si="16"/>
        <v>5.3932082702755672E-2</v>
      </c>
      <c r="O76" s="85">
        <f t="shared" si="16"/>
        <v>6.9665099422668242E-2</v>
      </c>
      <c r="P76" s="84">
        <f t="shared" si="16"/>
        <v>6.2814254972970135E-2</v>
      </c>
      <c r="Q76" s="85">
        <f t="shared" si="16"/>
        <v>6.435869244589848E-2</v>
      </c>
      <c r="R76" s="84">
        <f t="shared" si="16"/>
        <v>6.5459829769566116E-2</v>
      </c>
      <c r="S76" s="85">
        <f t="shared" si="16"/>
        <v>5.3825631438530898E-2</v>
      </c>
      <c r="T76" s="84">
        <f t="shared" si="16"/>
        <v>4.9138212901116356E-2</v>
      </c>
      <c r="U76" s="85">
        <f t="shared" si="16"/>
        <v>8.8803846531253061E-2</v>
      </c>
      <c r="V76" s="84">
        <f t="shared" si="16"/>
        <v>4.0260732291083158E-2</v>
      </c>
      <c r="W76" s="85">
        <f t="shared" si="16"/>
        <v>6.4837691956819224E-2</v>
      </c>
      <c r="X76" s="84">
        <f t="shared" si="16"/>
        <v>5.283567078281276E-2</v>
      </c>
      <c r="Y76" s="85">
        <f t="shared" si="16"/>
        <v>8.9841997707222246E-2</v>
      </c>
      <c r="Z76" s="84">
        <f t="shared" si="16"/>
        <v>5.7327084390578827E-2</v>
      </c>
      <c r="AA76" s="84">
        <f t="shared" si="16"/>
        <v>5.3985058965403829E-2</v>
      </c>
      <c r="AB76" s="104">
        <f t="shared" si="16"/>
        <v>5.8170082337985665E-2</v>
      </c>
      <c r="AC76" s="105">
        <f t="shared" si="16"/>
        <v>6.0457299613481494E-2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6.2478819433747189E-2</v>
      </c>
      <c r="C77" s="85">
        <f t="shared" ref="C77:AC77" si="17">C13/C31</f>
        <v>4.9293419182205873E-2</v>
      </c>
      <c r="D77" s="84">
        <f t="shared" si="17"/>
        <v>5.8915911334470071E-2</v>
      </c>
      <c r="E77" s="85">
        <f t="shared" si="17"/>
        <v>5.3906530983561469E-2</v>
      </c>
      <c r="F77" s="84">
        <f t="shared" si="17"/>
        <v>7.4267727733799027E-2</v>
      </c>
      <c r="G77" s="85">
        <f t="shared" si="17"/>
        <v>3.3040058315957209E-2</v>
      </c>
      <c r="H77" s="84">
        <f t="shared" si="17"/>
        <v>6.303305370497847E-2</v>
      </c>
      <c r="I77" s="85">
        <f t="shared" si="17"/>
        <v>4.7122203011851965E-2</v>
      </c>
      <c r="J77" s="84">
        <f t="shared" si="17"/>
        <v>3.7162316588197651E-2</v>
      </c>
      <c r="K77" s="85">
        <f t="shared" si="17"/>
        <v>0.1072463768115942</v>
      </c>
      <c r="L77" s="84">
        <f t="shared" si="17"/>
        <v>3.3283072968162943E-2</v>
      </c>
      <c r="M77" s="85">
        <f t="shared" si="17"/>
        <v>8.5644918982723472E-2</v>
      </c>
      <c r="N77" s="84">
        <f t="shared" si="17"/>
        <v>4.749746861628578E-2</v>
      </c>
      <c r="O77" s="85">
        <f t="shared" si="17"/>
        <v>7.173000860880506E-2</v>
      </c>
      <c r="P77" s="84">
        <f t="shared" si="17"/>
        <v>5.7124862226421033E-2</v>
      </c>
      <c r="Q77" s="85">
        <f t="shared" si="17"/>
        <v>4.8121530664235336E-2</v>
      </c>
      <c r="R77" s="84">
        <f t="shared" si="17"/>
        <v>6.6157359352293957E-2</v>
      </c>
      <c r="S77" s="85">
        <f t="shared" si="17"/>
        <v>5.0193764483651732E-2</v>
      </c>
      <c r="T77" s="84">
        <f t="shared" si="17"/>
        <v>4.1524592461114486E-2</v>
      </c>
      <c r="U77" s="85">
        <f t="shared" si="17"/>
        <v>6.2849573152781862E-2</v>
      </c>
      <c r="V77" s="84">
        <f t="shared" si="17"/>
        <v>3.5789580893211791E-2</v>
      </c>
      <c r="W77" s="85">
        <f t="shared" si="17"/>
        <v>7.5442831077999081E-2</v>
      </c>
      <c r="X77" s="84">
        <f t="shared" si="17"/>
        <v>4.9404928200257027E-2</v>
      </c>
      <c r="Y77" s="85">
        <f t="shared" si="17"/>
        <v>6.4721128445397E-2</v>
      </c>
      <c r="Z77" s="84">
        <f t="shared" si="17"/>
        <v>5.8610704797158124E-2</v>
      </c>
      <c r="AA77" s="84">
        <f t="shared" si="17"/>
        <v>5.0398584203849586E-2</v>
      </c>
      <c r="AB77" s="104">
        <f t="shared" si="17"/>
        <v>5.5056102119913866E-2</v>
      </c>
      <c r="AC77" s="105">
        <f t="shared" si="17"/>
        <v>5.6664674517710102E-2</v>
      </c>
      <c r="AD77" s="18"/>
      <c r="AE77" s="18"/>
    </row>
    <row r="78" spans="1:31" s="8" customFormat="1" x14ac:dyDescent="0.2">
      <c r="A78" s="89" t="s">
        <v>23</v>
      </c>
      <c r="B78" s="84">
        <f>B14/B31</f>
        <v>6.0640603017139569E-2</v>
      </c>
      <c r="C78" s="85">
        <f t="shared" ref="C78:AC78" si="18">C14/C31</f>
        <v>5.2855589932268583E-2</v>
      </c>
      <c r="D78" s="84">
        <f t="shared" si="18"/>
        <v>5.5101857668491433E-2</v>
      </c>
      <c r="E78" s="85">
        <f t="shared" si="18"/>
        <v>4.5994033892567752E-2</v>
      </c>
      <c r="F78" s="84">
        <f t="shared" si="18"/>
        <v>6.258692628650904E-2</v>
      </c>
      <c r="G78" s="85">
        <f t="shared" si="18"/>
        <v>3.0234450490769466E-2</v>
      </c>
      <c r="H78" s="84">
        <f t="shared" si="18"/>
        <v>5.7356870340337651E-2</v>
      </c>
      <c r="I78" s="85">
        <f t="shared" si="18"/>
        <v>4.3078002455586462E-2</v>
      </c>
      <c r="J78" s="84">
        <f t="shared" si="18"/>
        <v>3.4054029345888373E-2</v>
      </c>
      <c r="K78" s="85">
        <f t="shared" si="18"/>
        <v>8.2201086956521743E-2</v>
      </c>
      <c r="L78" s="84">
        <f t="shared" si="18"/>
        <v>2.8809076527585523E-2</v>
      </c>
      <c r="M78" s="85">
        <f t="shared" si="18"/>
        <v>7.538362485245198E-2</v>
      </c>
      <c r="N78" s="84">
        <f t="shared" si="18"/>
        <v>4.3414591657865799E-2</v>
      </c>
      <c r="O78" s="85">
        <f t="shared" si="18"/>
        <v>6.0123172133960234E-2</v>
      </c>
      <c r="P78" s="84">
        <f t="shared" si="18"/>
        <v>5.9350233559019576E-2</v>
      </c>
      <c r="Q78" s="85">
        <f t="shared" si="18"/>
        <v>4.1270011530932398E-2</v>
      </c>
      <c r="R78" s="84">
        <f t="shared" si="18"/>
        <v>6.0029063732613658E-2</v>
      </c>
      <c r="S78" s="85">
        <f t="shared" si="18"/>
        <v>4.3173453292048837E-2</v>
      </c>
      <c r="T78" s="84">
        <f t="shared" si="18"/>
        <v>4.9932271474613481E-2</v>
      </c>
      <c r="U78" s="85">
        <f t="shared" si="18"/>
        <v>4.6413502109704644E-2</v>
      </c>
      <c r="V78" s="84">
        <f t="shared" si="18"/>
        <v>3.3497988491113712E-2</v>
      </c>
      <c r="W78" s="85">
        <f t="shared" si="18"/>
        <v>7.1641705944959708E-2</v>
      </c>
      <c r="X78" s="84">
        <f t="shared" si="18"/>
        <v>4.56165837849919E-2</v>
      </c>
      <c r="Y78" s="85">
        <f t="shared" si="18"/>
        <v>4.6503513931116978E-2</v>
      </c>
      <c r="Z78" s="84">
        <f t="shared" si="18"/>
        <v>5.4288187707095731E-2</v>
      </c>
      <c r="AA78" s="84">
        <f t="shared" si="18"/>
        <v>5.0581301258659485E-2</v>
      </c>
      <c r="AB78" s="104">
        <f t="shared" si="18"/>
        <v>5.097686568960684E-2</v>
      </c>
      <c r="AC78" s="105">
        <f t="shared" si="18"/>
        <v>5.120707062038015E-2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6.0589256189860032E-2</v>
      </c>
      <c r="C79" s="85">
        <f t="shared" ref="C79:AC79" si="19">C15/C31</f>
        <v>5.7546617610168077E-2</v>
      </c>
      <c r="D79" s="84">
        <f t="shared" si="19"/>
        <v>6.0486404020461279E-2</v>
      </c>
      <c r="E79" s="85">
        <f t="shared" si="19"/>
        <v>4.2820572492436586E-2</v>
      </c>
      <c r="F79" s="84">
        <f t="shared" si="19"/>
        <v>6.2273207357754608E-2</v>
      </c>
      <c r="G79" s="85">
        <f t="shared" si="19"/>
        <v>3.0531115970774212E-2</v>
      </c>
      <c r="H79" s="84">
        <f t="shared" si="19"/>
        <v>6.2980550467278809E-2</v>
      </c>
      <c r="I79" s="85">
        <f t="shared" si="19"/>
        <v>4.6916735573429555E-2</v>
      </c>
      <c r="J79" s="84">
        <f t="shared" si="19"/>
        <v>3.9036430954884127E-2</v>
      </c>
      <c r="K79" s="85">
        <f t="shared" si="19"/>
        <v>6.8161231884057968E-2</v>
      </c>
      <c r="L79" s="84">
        <f t="shared" si="19"/>
        <v>3.2430294641091553E-2</v>
      </c>
      <c r="M79" s="85">
        <f t="shared" si="19"/>
        <v>7.7677325893336188E-2</v>
      </c>
      <c r="N79" s="84">
        <f t="shared" si="19"/>
        <v>4.4291049244939956E-2</v>
      </c>
      <c r="O79" s="85">
        <f t="shared" si="19"/>
        <v>6.3109163260268858E-2</v>
      </c>
      <c r="P79" s="84">
        <f t="shared" si="19"/>
        <v>5.6327087597753636E-2</v>
      </c>
      <c r="Q79" s="85">
        <f t="shared" si="19"/>
        <v>3.9500147488670187E-2</v>
      </c>
      <c r="R79" s="84">
        <f t="shared" si="19"/>
        <v>5.9879593107743406E-2</v>
      </c>
      <c r="S79" s="85">
        <f t="shared" si="19"/>
        <v>4.4896886136589355E-2</v>
      </c>
      <c r="T79" s="84">
        <f t="shared" si="19"/>
        <v>3.8628614134242609E-2</v>
      </c>
      <c r="U79" s="85">
        <f t="shared" si="19"/>
        <v>4.1556275144735554E-2</v>
      </c>
      <c r="V79" s="84">
        <f t="shared" si="19"/>
        <v>3.7908030758262462E-2</v>
      </c>
      <c r="W79" s="85">
        <f t="shared" si="19"/>
        <v>6.8135168009730879E-2</v>
      </c>
      <c r="X79" s="84">
        <f t="shared" si="19"/>
        <v>4.9539028887523047E-2</v>
      </c>
      <c r="Y79" s="85">
        <f t="shared" si="19"/>
        <v>4.1668743458106963E-2</v>
      </c>
      <c r="Z79" s="84">
        <f t="shared" si="19"/>
        <v>5.862264545210305E-2</v>
      </c>
      <c r="AA79" s="84">
        <f t="shared" si="19"/>
        <v>5.264861422165145E-2</v>
      </c>
      <c r="AB79" s="104">
        <f t="shared" si="19"/>
        <v>5.3068901277508441E-2</v>
      </c>
      <c r="AC79" s="105">
        <f t="shared" si="19"/>
        <v>5.2258800435047881E-2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6.4676463641311605E-2</v>
      </c>
      <c r="C80" s="85">
        <f t="shared" ref="C80:AC80" si="20">C16/C31</f>
        <v>6.3709340245839949E-2</v>
      </c>
      <c r="D80" s="84">
        <f t="shared" si="20"/>
        <v>6.4592120613838289E-2</v>
      </c>
      <c r="E80" s="85">
        <f t="shared" si="20"/>
        <v>4.8363551737999028E-2</v>
      </c>
      <c r="F80" s="84">
        <f t="shared" si="20"/>
        <v>6.0966045154611147E-2</v>
      </c>
      <c r="G80" s="85">
        <f t="shared" si="20"/>
        <v>3.7718896743460642E-2</v>
      </c>
      <c r="H80" s="84">
        <f t="shared" si="20"/>
        <v>6.3377241596565118E-2</v>
      </c>
      <c r="I80" s="85">
        <f t="shared" si="20"/>
        <v>5.2238843368663711E-2</v>
      </c>
      <c r="J80" s="84">
        <f t="shared" si="20"/>
        <v>4.6944279380170956E-2</v>
      </c>
      <c r="K80" s="85">
        <f t="shared" si="20"/>
        <v>4.8731884057971013E-2</v>
      </c>
      <c r="L80" s="84">
        <f t="shared" si="20"/>
        <v>4.1205260035594223E-2</v>
      </c>
      <c r="M80" s="85">
        <f t="shared" si="20"/>
        <v>7.9635690524734418E-2</v>
      </c>
      <c r="N80" s="84">
        <f t="shared" si="20"/>
        <v>4.9293934477990568E-2</v>
      </c>
      <c r="O80" s="85">
        <f t="shared" si="20"/>
        <v>5.9039546321993389E-2</v>
      </c>
      <c r="P80" s="84">
        <f t="shared" si="20"/>
        <v>6.2761769800031494E-2</v>
      </c>
      <c r="Q80" s="85">
        <f t="shared" si="20"/>
        <v>4.3884583411547023E-2</v>
      </c>
      <c r="R80" s="84">
        <f t="shared" si="20"/>
        <v>6.2046917168362054E-2</v>
      </c>
      <c r="S80" s="85">
        <f t="shared" si="20"/>
        <v>4.7710852758466239E-2</v>
      </c>
      <c r="T80" s="84">
        <f t="shared" si="20"/>
        <v>4.9091503573263584E-2</v>
      </c>
      <c r="U80" s="85">
        <f t="shared" si="20"/>
        <v>4.2930036306544989E-2</v>
      </c>
      <c r="V80" s="84">
        <f t="shared" si="20"/>
        <v>4.4599480572388855E-2</v>
      </c>
      <c r="W80" s="85">
        <f t="shared" si="20"/>
        <v>7.2116846586589636E-2</v>
      </c>
      <c r="X80" s="84">
        <f t="shared" si="20"/>
        <v>6.1351064424205175E-2</v>
      </c>
      <c r="Y80" s="85">
        <f t="shared" si="20"/>
        <v>4.6030005482729404E-2</v>
      </c>
      <c r="Z80" s="84">
        <f t="shared" si="20"/>
        <v>5.891519149825368E-2</v>
      </c>
      <c r="AA80" s="84">
        <f t="shared" si="20"/>
        <v>5.7670722985283446E-2</v>
      </c>
      <c r="AB80" s="104">
        <f t="shared" si="20"/>
        <v>5.7096885165572889E-2</v>
      </c>
      <c r="AC80" s="105">
        <f t="shared" si="20"/>
        <v>5.5496692668631768E-2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5.9582858375181E-2</v>
      </c>
      <c r="C81" s="85">
        <f t="shared" ref="C81:AC81" si="21">C17/C31</f>
        <v>6.2906597541600467E-2</v>
      </c>
      <c r="D81" s="84">
        <f t="shared" si="21"/>
        <v>5.7322983038678992E-2</v>
      </c>
      <c r="E81" s="85">
        <f t="shared" si="21"/>
        <v>5.1240823407451286E-2</v>
      </c>
      <c r="F81" s="84">
        <f t="shared" si="21"/>
        <v>5.1857738923107494E-2</v>
      </c>
      <c r="G81" s="85">
        <f t="shared" si="21"/>
        <v>4.6042482496736682E-2</v>
      </c>
      <c r="H81" s="84">
        <f t="shared" si="21"/>
        <v>5.9042807639804455E-2</v>
      </c>
      <c r="I81" s="85">
        <f t="shared" si="21"/>
        <v>5.5496253977799496E-2</v>
      </c>
      <c r="J81" s="84">
        <f t="shared" si="21"/>
        <v>4.8224162362298303E-2</v>
      </c>
      <c r="K81" s="85">
        <f t="shared" si="21"/>
        <v>4.3749999999999997E-2</v>
      </c>
      <c r="L81" s="84">
        <f t="shared" si="21"/>
        <v>4.1773778920308487E-2</v>
      </c>
      <c r="M81" s="85">
        <f t="shared" si="21"/>
        <v>6.3190793003541149E-2</v>
      </c>
      <c r="N81" s="84">
        <f t="shared" si="21"/>
        <v>4.9941750955393209E-2</v>
      </c>
      <c r="O81" s="85">
        <f t="shared" si="21"/>
        <v>5.2778597186184974E-2</v>
      </c>
      <c r="P81" s="84">
        <f t="shared" si="21"/>
        <v>5.9612659423712799E-2</v>
      </c>
      <c r="Q81" s="85">
        <f t="shared" si="21"/>
        <v>4.6338258561046904E-2</v>
      </c>
      <c r="R81" s="84">
        <f t="shared" si="21"/>
        <v>5.7222337554494497E-2</v>
      </c>
      <c r="S81" s="85">
        <f t="shared" si="21"/>
        <v>4.7009795330178572E-2</v>
      </c>
      <c r="T81" s="84">
        <f t="shared" si="21"/>
        <v>4.0076603297678544E-2</v>
      </c>
      <c r="U81" s="85">
        <f t="shared" si="21"/>
        <v>4.3862231380629967E-2</v>
      </c>
      <c r="V81" s="84">
        <f t="shared" si="21"/>
        <v>4.4986505066965422E-2</v>
      </c>
      <c r="W81" s="85">
        <f t="shared" si="21"/>
        <v>6.1996350919872281E-2</v>
      </c>
      <c r="X81" s="84">
        <f t="shared" si="21"/>
        <v>5.5919986589931275E-2</v>
      </c>
      <c r="Y81" s="85">
        <f t="shared" si="21"/>
        <v>4.5830633504460948E-2</v>
      </c>
      <c r="Z81" s="84">
        <f t="shared" si="21"/>
        <v>5.7768888623541001E-2</v>
      </c>
      <c r="AA81" s="84">
        <f t="shared" si="21"/>
        <v>6.0818676815293939E-2</v>
      </c>
      <c r="AB81" s="104">
        <f t="shared" si="21"/>
        <v>5.4025615399369904E-2</v>
      </c>
      <c r="AC81" s="105">
        <f t="shared" si="21"/>
        <v>5.468214821276151E-2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6.0681680478963204E-2</v>
      </c>
      <c r="C82" s="85">
        <f t="shared" ref="C82:AC82" si="22">C18/C31</f>
        <v>6.626808261560331E-2</v>
      </c>
      <c r="D82" s="84">
        <f t="shared" si="22"/>
        <v>5.6986448891680877E-2</v>
      </c>
      <c r="E82" s="85">
        <f t="shared" si="22"/>
        <v>5.0542661899422428E-2</v>
      </c>
      <c r="F82" s="84">
        <f t="shared" si="22"/>
        <v>4.4213454359124514E-2</v>
      </c>
      <c r="G82" s="85">
        <f t="shared" si="22"/>
        <v>4.9288850463645763E-2</v>
      </c>
      <c r="H82" s="84">
        <f t="shared" si="22"/>
        <v>6.0892088345447966E-2</v>
      </c>
      <c r="I82" s="85">
        <f t="shared" si="22"/>
        <v>5.7530882758275073E-2</v>
      </c>
      <c r="J82" s="84">
        <f t="shared" si="22"/>
        <v>5.4577867166430497E-2</v>
      </c>
      <c r="K82" s="85">
        <f t="shared" si="22"/>
        <v>4.4882246376811596E-2</v>
      </c>
      <c r="L82" s="84">
        <f t="shared" si="22"/>
        <v>4.7631995254103221E-2</v>
      </c>
      <c r="M82" s="85">
        <f t="shared" si="22"/>
        <v>5.6068247666058592E-2</v>
      </c>
      <c r="N82" s="84">
        <f t="shared" si="22"/>
        <v>5.3120951147016232E-2</v>
      </c>
      <c r="O82" s="85">
        <f t="shared" si="22"/>
        <v>5.155650807602237E-2</v>
      </c>
      <c r="P82" s="84">
        <f t="shared" si="22"/>
        <v>6.1334173096100349E-2</v>
      </c>
      <c r="Q82" s="85">
        <f t="shared" si="22"/>
        <v>4.6204177951784615E-2</v>
      </c>
      <c r="R82" s="84">
        <f t="shared" si="22"/>
        <v>5.7180817936474983E-2</v>
      </c>
      <c r="S82" s="85">
        <f t="shared" si="22"/>
        <v>5.3095363284064577E-2</v>
      </c>
      <c r="T82" s="84">
        <f t="shared" si="22"/>
        <v>5.3575599047129711E-2</v>
      </c>
      <c r="U82" s="85">
        <f t="shared" si="22"/>
        <v>3.4589343538416251E-2</v>
      </c>
      <c r="V82" s="84">
        <f t="shared" si="22"/>
        <v>5.4305647502164281E-2</v>
      </c>
      <c r="W82" s="85">
        <f t="shared" si="22"/>
        <v>5.4460620343621709E-2</v>
      </c>
      <c r="X82" s="84">
        <f t="shared" si="22"/>
        <v>5.4355478571827681E-2</v>
      </c>
      <c r="Y82" s="85">
        <f t="shared" si="22"/>
        <v>4.5082988585954241E-2</v>
      </c>
      <c r="Z82" s="84">
        <f t="shared" si="22"/>
        <v>6.0312248126809756E-2</v>
      </c>
      <c r="AA82" s="84">
        <f t="shared" si="22"/>
        <v>5.8981065292634416E-2</v>
      </c>
      <c r="AB82" s="104">
        <f t="shared" si="22"/>
        <v>5.598563686331335E-2</v>
      </c>
      <c r="AC82" s="105">
        <f t="shared" si="22"/>
        <v>5.4448083713948214E-2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6.1872926871848588E-2</v>
      </c>
      <c r="C83" s="85">
        <f t="shared" ref="C83:AC83" si="23">C19/C31</f>
        <v>7.1318672129776731E-2</v>
      </c>
      <c r="D83" s="84">
        <f t="shared" si="23"/>
        <v>6.4098537198241046E-2</v>
      </c>
      <c r="E83" s="85">
        <f t="shared" si="23"/>
        <v>6.139589988787103E-2</v>
      </c>
      <c r="F83" s="84">
        <f t="shared" si="23"/>
        <v>4.5907536574398444E-2</v>
      </c>
      <c r="G83" s="85">
        <f t="shared" si="23"/>
        <v>6.851277356795335E-2</v>
      </c>
      <c r="H83" s="84">
        <f t="shared" si="23"/>
        <v>6.0466228750772961E-2</v>
      </c>
      <c r="I83" s="85">
        <f t="shared" si="23"/>
        <v>6.8069858929063615E-2</v>
      </c>
      <c r="J83" s="84">
        <f t="shared" si="23"/>
        <v>7.6975819353659089E-2</v>
      </c>
      <c r="K83" s="85">
        <f t="shared" si="23"/>
        <v>4.1485507246376813E-2</v>
      </c>
      <c r="L83" s="84">
        <f t="shared" si="23"/>
        <v>7.1176092544987149E-2</v>
      </c>
      <c r="M83" s="85">
        <f t="shared" si="23"/>
        <v>5.1065028436527528E-2</v>
      </c>
      <c r="N83" s="84">
        <f t="shared" si="23"/>
        <v>6.6583557437913055E-2</v>
      </c>
      <c r="O83" s="85">
        <f t="shared" si="23"/>
        <v>5.315786622037337E-2</v>
      </c>
      <c r="P83" s="84">
        <f t="shared" si="23"/>
        <v>7.1232876712328766E-2</v>
      </c>
      <c r="Q83" s="85">
        <f t="shared" si="23"/>
        <v>5.2921616475825266E-2</v>
      </c>
      <c r="R83" s="84">
        <f t="shared" si="23"/>
        <v>5.940626946232095E-2</v>
      </c>
      <c r="S83" s="85">
        <f t="shared" si="23"/>
        <v>6.3163326906973571E-2</v>
      </c>
      <c r="T83" s="84">
        <f t="shared" si="23"/>
        <v>7.5388855154374323E-2</v>
      </c>
      <c r="U83" s="85">
        <f t="shared" si="23"/>
        <v>3.3313708173878916E-2</v>
      </c>
      <c r="V83" s="84">
        <f t="shared" si="23"/>
        <v>7.0336609461730412E-2</v>
      </c>
      <c r="W83" s="85">
        <f t="shared" si="23"/>
        <v>5.9449597080735897E-2</v>
      </c>
      <c r="X83" s="84">
        <f t="shared" si="23"/>
        <v>7.1062189193719622E-2</v>
      </c>
      <c r="Y83" s="85">
        <f t="shared" si="23"/>
        <v>4.5805712007177389E-2</v>
      </c>
      <c r="Z83" s="84">
        <f t="shared" si="23"/>
        <v>6.4861637660825699E-2</v>
      </c>
      <c r="AA83" s="84">
        <f t="shared" si="23"/>
        <v>7.3457476520858461E-2</v>
      </c>
      <c r="AB83" s="104">
        <f t="shared" si="23"/>
        <v>6.4449295316371849E-2</v>
      </c>
      <c r="AC83" s="105">
        <f t="shared" si="23"/>
        <v>6.2361024203829607E-2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7.04889244893558E-2</v>
      </c>
      <c r="C84" s="85">
        <f t="shared" ref="C84:AC84" si="24">C20/C31</f>
        <v>8.1938289154611585E-2</v>
      </c>
      <c r="D84" s="84">
        <f t="shared" si="24"/>
        <v>8.0902808938346948E-2</v>
      </c>
      <c r="E84" s="85">
        <f t="shared" si="24"/>
        <v>7.0810502041593504E-2</v>
      </c>
      <c r="F84" s="84">
        <f t="shared" si="24"/>
        <v>5.4660294686647078E-2</v>
      </c>
      <c r="G84" s="85">
        <f t="shared" si="24"/>
        <v>0.1000525521707437</v>
      </c>
      <c r="H84" s="84">
        <f t="shared" si="24"/>
        <v>6.809669929645662E-2</v>
      </c>
      <c r="I84" s="85">
        <f t="shared" si="24"/>
        <v>8.4361923375679673E-2</v>
      </c>
      <c r="J84" s="84">
        <f t="shared" si="24"/>
        <v>0.12588563331352562</v>
      </c>
      <c r="K84" s="85">
        <f t="shared" si="24"/>
        <v>4.3523550724637684E-2</v>
      </c>
      <c r="L84" s="84">
        <f t="shared" si="24"/>
        <v>0.10835228396282381</v>
      </c>
      <c r="M84" s="85">
        <f t="shared" si="24"/>
        <v>5.1749114711878957E-2</v>
      </c>
      <c r="N84" s="84">
        <f t="shared" si="24"/>
        <v>8.2958615959149454E-2</v>
      </c>
      <c r="O84" s="85">
        <f t="shared" si="24"/>
        <v>6.1947275584104414E-2</v>
      </c>
      <c r="P84" s="84">
        <f t="shared" si="24"/>
        <v>9.0452947042460499E-2</v>
      </c>
      <c r="Q84" s="85">
        <f t="shared" si="24"/>
        <v>6.3017886353275585E-2</v>
      </c>
      <c r="R84" s="84">
        <f t="shared" si="24"/>
        <v>8.1494706248702517E-2</v>
      </c>
      <c r="S84" s="85">
        <f t="shared" si="24"/>
        <v>8.5567953886000275E-2</v>
      </c>
      <c r="T84" s="84">
        <f t="shared" si="24"/>
        <v>0.12817039562800692</v>
      </c>
      <c r="U84" s="85">
        <f t="shared" si="24"/>
        <v>4.0722205867922676E-2</v>
      </c>
      <c r="V84" s="84">
        <f t="shared" si="24"/>
        <v>9.650150226613026E-2</v>
      </c>
      <c r="W84" s="85">
        <f t="shared" si="24"/>
        <v>6.4096472555876541E-2</v>
      </c>
      <c r="X84" s="84">
        <f t="shared" si="24"/>
        <v>9.5580264848857344E-2</v>
      </c>
      <c r="Y84" s="85">
        <f t="shared" si="24"/>
        <v>5.584907541245078E-2</v>
      </c>
      <c r="Z84" s="84">
        <f t="shared" si="24"/>
        <v>7.257530075524643E-2</v>
      </c>
      <c r="AA84" s="84">
        <f t="shared" si="24"/>
        <v>9.0966990858926774E-2</v>
      </c>
      <c r="AB84" s="104">
        <f t="shared" si="24"/>
        <v>8.1917870130717274E-2</v>
      </c>
      <c r="AC84" s="105">
        <f t="shared" si="24"/>
        <v>7.6166148343837628E-2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7.5572260390030496E-2</v>
      </c>
      <c r="C85" s="85">
        <f t="shared" ref="C85:AC85" si="25">C21/C31</f>
        <v>9.2725144242829668E-2</v>
      </c>
      <c r="D85" s="84">
        <f t="shared" si="25"/>
        <v>7.4059947949385266E-2</v>
      </c>
      <c r="E85" s="85">
        <f t="shared" si="25"/>
        <v>9.3490172847864261E-2</v>
      </c>
      <c r="F85" s="84">
        <f t="shared" si="25"/>
        <v>5.3238102209626985E-2</v>
      </c>
      <c r="G85" s="85">
        <f t="shared" si="25"/>
        <v>0.12315855498482768</v>
      </c>
      <c r="H85" s="84">
        <f t="shared" si="25"/>
        <v>7.1176889241503227E-2</v>
      </c>
      <c r="I85" s="85">
        <f t="shared" si="25"/>
        <v>9.573780350296926E-2</v>
      </c>
      <c r="J85" s="84">
        <f t="shared" si="25"/>
        <v>0.13479910408191251</v>
      </c>
      <c r="K85" s="85">
        <f t="shared" si="25"/>
        <v>4.2980072463768115E-2</v>
      </c>
      <c r="L85" s="84">
        <f t="shared" si="25"/>
        <v>9.8254894206051019E-2</v>
      </c>
      <c r="M85" s="85">
        <f t="shared" si="25"/>
        <v>4.9763923167721859E-2</v>
      </c>
      <c r="N85" s="84">
        <f t="shared" si="25"/>
        <v>9.0737857523925658E-2</v>
      </c>
      <c r="O85" s="85">
        <f t="shared" si="25"/>
        <v>6.4818883985816547E-2</v>
      </c>
      <c r="P85" s="84">
        <f t="shared" si="25"/>
        <v>8.4018264840182655E-2</v>
      </c>
      <c r="Q85" s="85">
        <f t="shared" si="25"/>
        <v>7.1317476066611249E-2</v>
      </c>
      <c r="R85" s="84">
        <f t="shared" si="25"/>
        <v>8.2408137845131818E-2</v>
      </c>
      <c r="S85" s="85">
        <f t="shared" si="25"/>
        <v>8.7135596190921302E-2</v>
      </c>
      <c r="T85" s="84">
        <f t="shared" si="25"/>
        <v>0.11233593348591714</v>
      </c>
      <c r="U85" s="85">
        <f t="shared" si="25"/>
        <v>4.0035325287017955E-2</v>
      </c>
      <c r="V85" s="84">
        <f t="shared" si="25"/>
        <v>9.3690482252889951E-2</v>
      </c>
      <c r="W85" s="85">
        <f t="shared" si="25"/>
        <v>6.6301125133039374E-2</v>
      </c>
      <c r="X85" s="84">
        <f t="shared" si="25"/>
        <v>0.10497848801475107</v>
      </c>
      <c r="Y85" s="85">
        <f t="shared" si="25"/>
        <v>6.2453272192593334E-2</v>
      </c>
      <c r="Z85" s="84">
        <f t="shared" si="25"/>
        <v>7.8306815128809812E-2</v>
      </c>
      <c r="AA85" s="84">
        <f t="shared" si="25"/>
        <v>8.8868354972253108E-2</v>
      </c>
      <c r="AB85" s="104">
        <f t="shared" si="25"/>
        <v>8.3526889335666099E-2</v>
      </c>
      <c r="AC85" s="105">
        <f t="shared" si="25"/>
        <v>8.2826063550071855E-2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7.0889429742136231E-2</v>
      </c>
      <c r="C86" s="85">
        <f t="shared" ref="C86:AC86" si="26">C22/C31</f>
        <v>7.7999832761936616E-2</v>
      </c>
      <c r="D86" s="84">
        <f t="shared" si="26"/>
        <v>5.6268509378084898E-2</v>
      </c>
      <c r="E86" s="85">
        <f t="shared" si="26"/>
        <v>8.2509996403410418E-2</v>
      </c>
      <c r="F86" s="84">
        <f t="shared" si="26"/>
        <v>4.5301013312139878E-2</v>
      </c>
      <c r="G86" s="85">
        <f t="shared" si="26"/>
        <v>9.1618776382037331E-2</v>
      </c>
      <c r="H86" s="84">
        <f t="shared" si="26"/>
        <v>6.4981507192943572E-2</v>
      </c>
      <c r="I86" s="85">
        <f t="shared" si="26"/>
        <v>8.0092209777243226E-2</v>
      </c>
      <c r="J86" s="84">
        <f t="shared" si="26"/>
        <v>9.9693742286419529E-2</v>
      </c>
      <c r="K86" s="85">
        <f t="shared" si="26"/>
        <v>5.2083333333333336E-2</v>
      </c>
      <c r="L86" s="84">
        <f t="shared" si="26"/>
        <v>9.0592248368597986E-2</v>
      </c>
      <c r="M86" s="85">
        <f t="shared" si="26"/>
        <v>4.9267625281682582E-2</v>
      </c>
      <c r="N86" s="84">
        <f t="shared" si="26"/>
        <v>7.0062168606486869E-2</v>
      </c>
      <c r="O86" s="85">
        <f t="shared" si="26"/>
        <v>6.0075010986761705E-2</v>
      </c>
      <c r="P86" s="84">
        <f t="shared" si="26"/>
        <v>6.0756836193775261E-2</v>
      </c>
      <c r="Q86" s="85">
        <f t="shared" si="26"/>
        <v>6.8488375211176955E-2</v>
      </c>
      <c r="R86" s="84">
        <f t="shared" si="26"/>
        <v>5.9771642100892669E-2</v>
      </c>
      <c r="S86" s="85">
        <f t="shared" si="26"/>
        <v>8.1030554419582873E-2</v>
      </c>
      <c r="T86" s="84">
        <f t="shared" si="26"/>
        <v>7.9499276005418285E-2</v>
      </c>
      <c r="U86" s="85">
        <f t="shared" si="26"/>
        <v>6.7853988813659116E-2</v>
      </c>
      <c r="V86" s="84">
        <f t="shared" si="26"/>
        <v>8.3515811987574476E-2</v>
      </c>
      <c r="W86" s="85">
        <f t="shared" si="26"/>
        <v>5.8907936749277787E-2</v>
      </c>
      <c r="X86" s="84">
        <f t="shared" si="26"/>
        <v>7.89853047996871E-2</v>
      </c>
      <c r="Y86" s="85">
        <f t="shared" si="26"/>
        <v>6.0135572945222551E-2</v>
      </c>
      <c r="Z86" s="84">
        <f t="shared" si="26"/>
        <v>7.258127108271889E-2</v>
      </c>
      <c r="AA86" s="84">
        <f t="shared" si="26"/>
        <v>7.4485912515074151E-2</v>
      </c>
      <c r="AB86" s="104">
        <f t="shared" si="26"/>
        <v>6.94052608404951E-2</v>
      </c>
      <c r="AC86" s="105">
        <f t="shared" si="26"/>
        <v>7.2180810144043289E-2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6.3228483112028513E-2</v>
      </c>
      <c r="C87" s="85">
        <f t="shared" ref="C87:AC87" si="27">C23/C31</f>
        <v>7.5884271260138803E-2</v>
      </c>
      <c r="D87" s="84">
        <f t="shared" si="27"/>
        <v>4.4803912770349098E-2</v>
      </c>
      <c r="E87" s="85">
        <f t="shared" si="27"/>
        <v>8.1494488755368438E-2</v>
      </c>
      <c r="F87" s="84">
        <f t="shared" si="27"/>
        <v>3.7813588212534117E-2</v>
      </c>
      <c r="G87" s="85">
        <f t="shared" si="27"/>
        <v>9.1415348624319784E-2</v>
      </c>
      <c r="H87" s="84">
        <f t="shared" si="27"/>
        <v>5.7846900558867799E-2</v>
      </c>
      <c r="I87" s="85">
        <f t="shared" si="27"/>
        <v>7.672955974842767E-2</v>
      </c>
      <c r="J87" s="84">
        <f t="shared" si="27"/>
        <v>7.8575673081318284E-2</v>
      </c>
      <c r="K87" s="85">
        <f t="shared" si="27"/>
        <v>3.3922101449275363E-2</v>
      </c>
      <c r="L87" s="84">
        <f t="shared" si="27"/>
        <v>8.5080087008107569E-2</v>
      </c>
      <c r="M87" s="85">
        <f t="shared" si="27"/>
        <v>3.84697928962335E-2</v>
      </c>
      <c r="N87" s="84">
        <f t="shared" si="27"/>
        <v>7.2936513985214543E-2</v>
      </c>
      <c r="O87" s="85">
        <f t="shared" si="27"/>
        <v>5.8377330548013653E-2</v>
      </c>
      <c r="P87" s="84">
        <f t="shared" si="27"/>
        <v>4.1967144281740407E-2</v>
      </c>
      <c r="Q87" s="85">
        <f t="shared" si="27"/>
        <v>7.2792362768496419E-2</v>
      </c>
      <c r="R87" s="84">
        <f t="shared" si="27"/>
        <v>5.2148640232509862E-2</v>
      </c>
      <c r="S87" s="85">
        <f t="shared" si="27"/>
        <v>7.3718135966193449E-2</v>
      </c>
      <c r="T87" s="84">
        <f t="shared" si="27"/>
        <v>5.8526787799523562E-2</v>
      </c>
      <c r="U87" s="85">
        <f t="shared" si="27"/>
        <v>4.6707879501520951E-2</v>
      </c>
      <c r="V87" s="84">
        <f t="shared" si="27"/>
        <v>9.1765544635127566E-2</v>
      </c>
      <c r="W87" s="85">
        <f t="shared" si="27"/>
        <v>4.7257488216512086E-2</v>
      </c>
      <c r="X87" s="84">
        <f t="shared" si="27"/>
        <v>5.6702240598983072E-2</v>
      </c>
      <c r="Y87" s="85">
        <f t="shared" si="27"/>
        <v>5.6073368888002788E-2</v>
      </c>
      <c r="Z87" s="84">
        <f t="shared" si="27"/>
        <v>6.5834801038836974E-2</v>
      </c>
      <c r="AA87" s="84">
        <f t="shared" si="27"/>
        <v>6.3590755561124077E-2</v>
      </c>
      <c r="AB87" s="104">
        <f t="shared" si="27"/>
        <v>6.2379779784910161E-2</v>
      </c>
      <c r="AC87" s="105">
        <f t="shared" si="27"/>
        <v>6.6858963656025061E-2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5.3092619407046841E-2</v>
      </c>
      <c r="C88" s="85">
        <f t="shared" ref="C88:AC88" si="28">C24/C31</f>
        <v>5.001254285475374E-2</v>
      </c>
      <c r="D88" s="84">
        <f t="shared" si="28"/>
        <v>3.4663017140805885E-2</v>
      </c>
      <c r="E88" s="85">
        <f t="shared" si="28"/>
        <v>5.9026382042439755E-2</v>
      </c>
      <c r="F88" s="84">
        <f t="shared" si="28"/>
        <v>3.4080332960356383E-2</v>
      </c>
      <c r="G88" s="85">
        <f t="shared" si="28"/>
        <v>6.2452321619284955E-2</v>
      </c>
      <c r="H88" s="84">
        <f t="shared" si="28"/>
        <v>4.5432801689437516E-2</v>
      </c>
      <c r="I88" s="85">
        <f t="shared" si="28"/>
        <v>6.0186925254955025E-2</v>
      </c>
      <c r="J88" s="84">
        <f t="shared" si="28"/>
        <v>6.3262787402294643E-2</v>
      </c>
      <c r="K88" s="85">
        <f t="shared" si="28"/>
        <v>2.1965579710144928E-2</v>
      </c>
      <c r="L88" s="84">
        <f t="shared" si="28"/>
        <v>5.8483290488431879E-2</v>
      </c>
      <c r="M88" s="85">
        <f t="shared" si="28"/>
        <v>2.94157098401116E-2</v>
      </c>
      <c r="N88" s="84">
        <f t="shared" si="28"/>
        <v>5.2386033294500638E-2</v>
      </c>
      <c r="O88" s="85">
        <f t="shared" si="28"/>
        <v>4.6228681167185405E-2</v>
      </c>
      <c r="P88" s="84">
        <f t="shared" si="28"/>
        <v>3.0651340996168581E-2</v>
      </c>
      <c r="Q88" s="85">
        <f t="shared" si="28"/>
        <v>6.718779330133276E-2</v>
      </c>
      <c r="R88" s="84">
        <f t="shared" si="28"/>
        <v>3.7973842640647709E-2</v>
      </c>
      <c r="S88" s="85">
        <f t="shared" si="28"/>
        <v>6.1225682070456269E-2</v>
      </c>
      <c r="T88" s="84">
        <f t="shared" si="28"/>
        <v>3.2276145546265587E-2</v>
      </c>
      <c r="U88" s="85">
        <f t="shared" si="28"/>
        <v>5.6275144735550973E-2</v>
      </c>
      <c r="V88" s="84">
        <f t="shared" si="28"/>
        <v>7.0693079390945671E-2</v>
      </c>
      <c r="W88" s="85">
        <f t="shared" si="28"/>
        <v>4.0405960164208603E-2</v>
      </c>
      <c r="X88" s="84">
        <f t="shared" si="28"/>
        <v>3.4061574565569651E-2</v>
      </c>
      <c r="Y88" s="85">
        <f t="shared" si="28"/>
        <v>5.0914618950306537E-2</v>
      </c>
      <c r="Z88" s="84">
        <f t="shared" si="28"/>
        <v>5.6127048568613988E-2</v>
      </c>
      <c r="AA88" s="84">
        <f t="shared" si="28"/>
        <v>5.3280293182565663E-2</v>
      </c>
      <c r="AB88" s="104">
        <f t="shared" si="28"/>
        <v>4.7428015416143464E-2</v>
      </c>
      <c r="AC88" s="105">
        <f t="shared" si="28"/>
        <v>5.2627842128176838E-2</v>
      </c>
      <c r="AD88" s="18"/>
      <c r="AE88" s="18"/>
    </row>
    <row r="89" spans="1:31" s="8" customFormat="1" x14ac:dyDescent="0.2">
      <c r="A89" s="90" t="s">
        <v>34</v>
      </c>
      <c r="B89" s="84">
        <f>B25/B31</f>
        <v>1.8782669418856607E-2</v>
      </c>
      <c r="C89" s="85">
        <f t="shared" ref="C89:AC89" si="29">C25/C31</f>
        <v>3.5521364662597206E-2</v>
      </c>
      <c r="D89" s="84">
        <f t="shared" si="29"/>
        <v>1.4179305393520596E-2</v>
      </c>
      <c r="E89" s="85">
        <f t="shared" si="29"/>
        <v>5.1198510588782872E-2</v>
      </c>
      <c r="F89" s="84">
        <f t="shared" si="29"/>
        <v>1.4661131270457088E-2</v>
      </c>
      <c r="G89" s="85">
        <f t="shared" si="29"/>
        <v>4.8670091033921579E-2</v>
      </c>
      <c r="H89" s="84">
        <f t="shared" si="29"/>
        <v>2.4291497975708502E-2</v>
      </c>
      <c r="I89" s="85">
        <f t="shared" si="29"/>
        <v>4.4796912977022728E-2</v>
      </c>
      <c r="J89" s="84">
        <f t="shared" si="29"/>
        <v>4.9412625131416553E-2</v>
      </c>
      <c r="K89" s="85">
        <f t="shared" si="29"/>
        <v>1.6576086956521741E-2</v>
      </c>
      <c r="L89" s="84">
        <f t="shared" si="29"/>
        <v>4.7631995254103221E-2</v>
      </c>
      <c r="M89" s="85">
        <f t="shared" si="29"/>
        <v>1.9087348427942911E-2</v>
      </c>
      <c r="N89" s="84">
        <f t="shared" si="29"/>
        <v>4.3218613563861641E-2</v>
      </c>
      <c r="O89" s="85">
        <f t="shared" si="29"/>
        <v>3.6114840255494884E-2</v>
      </c>
      <c r="P89" s="84">
        <f t="shared" si="29"/>
        <v>2.1130530625098409E-2</v>
      </c>
      <c r="Q89" s="85">
        <f t="shared" si="29"/>
        <v>5.6501568743128366E-2</v>
      </c>
      <c r="R89" s="84">
        <f t="shared" si="29"/>
        <v>2.4596221714760225E-2</v>
      </c>
      <c r="S89" s="85">
        <f t="shared" si="29"/>
        <v>5.1829565149656288E-2</v>
      </c>
      <c r="T89" s="84">
        <f t="shared" si="29"/>
        <v>2.4428978466999859E-2</v>
      </c>
      <c r="U89" s="85">
        <f t="shared" si="29"/>
        <v>3.5864978902953586E-2</v>
      </c>
      <c r="V89" s="84">
        <f t="shared" si="29"/>
        <v>5.7625910271426391E-2</v>
      </c>
      <c r="W89" s="85">
        <f t="shared" si="29"/>
        <v>2.8631975064619127E-2</v>
      </c>
      <c r="X89" s="84">
        <f t="shared" si="29"/>
        <v>1.9925127116276472E-2</v>
      </c>
      <c r="Y89" s="85">
        <f t="shared" si="29"/>
        <v>3.6210935553008028E-2</v>
      </c>
      <c r="Z89" s="84">
        <f t="shared" si="29"/>
        <v>3.6902594107286787E-2</v>
      </c>
      <c r="AA89" s="84">
        <f t="shared" si="29"/>
        <v>3.8970937547310666E-2</v>
      </c>
      <c r="AB89" s="104">
        <f t="shared" si="29"/>
        <v>3.1078454440760992E-2</v>
      </c>
      <c r="AC89" s="105">
        <f t="shared" si="29"/>
        <v>4.0053117036930694E-2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1.5870892215068148E-2</v>
      </c>
      <c r="D90" s="84">
        <f t="shared" si="30"/>
        <v>2.9166292739836669E-4</v>
      </c>
      <c r="E90" s="85">
        <f t="shared" si="30"/>
        <v>2.6826327035775487E-2</v>
      </c>
      <c r="F90" s="84">
        <f t="shared" si="30"/>
        <v>6.6926704800945337E-4</v>
      </c>
      <c r="G90" s="85">
        <f t="shared" si="30"/>
        <v>2.6165895336418655E-2</v>
      </c>
      <c r="H90" s="84">
        <f t="shared" si="30"/>
        <v>3.0626888658133919E-3</v>
      </c>
      <c r="I90" s="85">
        <f t="shared" si="30"/>
        <v>1.8988198150793053E-2</v>
      </c>
      <c r="J90" s="84">
        <f t="shared" si="30"/>
        <v>1.1290396306623394E-2</v>
      </c>
      <c r="K90" s="85">
        <f t="shared" si="30"/>
        <v>1.0235507246376811E-2</v>
      </c>
      <c r="L90" s="84">
        <f t="shared" si="30"/>
        <v>2.9723650385604112E-2</v>
      </c>
      <c r="M90" s="85">
        <f t="shared" si="30"/>
        <v>3.9167292627964373E-3</v>
      </c>
      <c r="N90" s="84">
        <f t="shared" si="30"/>
        <v>1.0185417052271713E-2</v>
      </c>
      <c r="O90" s="85">
        <f t="shared" si="30"/>
        <v>7.0977490683828085E-3</v>
      </c>
      <c r="P90" s="84">
        <f t="shared" si="30"/>
        <v>3.9573820395738205E-3</v>
      </c>
      <c r="Q90" s="85">
        <f t="shared" si="30"/>
        <v>1.2724249818991177E-2</v>
      </c>
      <c r="R90" s="84">
        <f t="shared" si="30"/>
        <v>5.9040896823749226E-3</v>
      </c>
      <c r="S90" s="85">
        <f t="shared" si="30"/>
        <v>5.84214523573056E-3</v>
      </c>
      <c r="T90" s="84">
        <f t="shared" si="30"/>
        <v>2.1486290812275212E-3</v>
      </c>
      <c r="U90" s="85">
        <f t="shared" si="30"/>
        <v>2.0115788440781082E-3</v>
      </c>
      <c r="V90" s="84">
        <f t="shared" si="30"/>
        <v>1.4421754850537252E-2</v>
      </c>
      <c r="W90" s="85">
        <f t="shared" si="30"/>
        <v>1.2923825452333892E-3</v>
      </c>
      <c r="X90" s="84">
        <f t="shared" si="30"/>
        <v>2.324411912611052E-3</v>
      </c>
      <c r="Y90" s="85">
        <f t="shared" si="30"/>
        <v>1.4703683397298509E-3</v>
      </c>
      <c r="Z90" s="84">
        <f t="shared" si="30"/>
        <v>1.5761664527299323E-3</v>
      </c>
      <c r="AA90" s="84">
        <f t="shared" si="30"/>
        <v>1.8428320099398079E-3</v>
      </c>
      <c r="AB90" s="104">
        <f t="shared" si="30"/>
        <v>6.3265827522770495E-3</v>
      </c>
      <c r="AC90" s="105">
        <f t="shared" si="30"/>
        <v>1.082704350010689E-2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5">SUM(C71:C94)</f>
        <v>0.99999999999999989</v>
      </c>
      <c r="D95" s="80">
        <f t="shared" si="35"/>
        <v>1.0000000000000004</v>
      </c>
      <c r="E95" s="81">
        <f t="shared" si="35"/>
        <v>1</v>
      </c>
      <c r="F95" s="80">
        <f t="shared" si="35"/>
        <v>0.99999999999999989</v>
      </c>
      <c r="G95" s="81">
        <f t="shared" si="35"/>
        <v>1</v>
      </c>
      <c r="H95" s="80">
        <f t="shared" si="35"/>
        <v>1</v>
      </c>
      <c r="I95" s="81">
        <f t="shared" si="35"/>
        <v>0.99999999999999989</v>
      </c>
      <c r="J95" s="80">
        <f t="shared" si="35"/>
        <v>1</v>
      </c>
      <c r="K95" s="80">
        <f t="shared" si="35"/>
        <v>0.99999999999999989</v>
      </c>
      <c r="L95" s="80">
        <f t="shared" si="35"/>
        <v>1</v>
      </c>
      <c r="M95" s="81">
        <f t="shared" si="35"/>
        <v>0.99999999999999978</v>
      </c>
      <c r="N95" s="80">
        <f t="shared" si="35"/>
        <v>0.99999999999999978</v>
      </c>
      <c r="O95" s="81">
        <f t="shared" si="35"/>
        <v>1</v>
      </c>
      <c r="P95" s="80">
        <f t="shared" si="35"/>
        <v>1.0000000000000002</v>
      </c>
      <c r="Q95" s="81">
        <f t="shared" si="35"/>
        <v>1</v>
      </c>
      <c r="R95" s="80">
        <f t="shared" si="35"/>
        <v>0.99999999999999989</v>
      </c>
      <c r="S95" s="81">
        <f t="shared" si="35"/>
        <v>1</v>
      </c>
      <c r="T95" s="80">
        <f t="shared" si="35"/>
        <v>1</v>
      </c>
      <c r="U95" s="81">
        <f t="shared" si="35"/>
        <v>1</v>
      </c>
      <c r="V95" s="80">
        <f t="shared" si="35"/>
        <v>0.99999999999999989</v>
      </c>
      <c r="W95" s="81">
        <f t="shared" si="35"/>
        <v>1.0000000000000002</v>
      </c>
      <c r="X95" s="80">
        <f t="shared" si="35"/>
        <v>1.0000000000000002</v>
      </c>
      <c r="Y95" s="81">
        <f t="shared" si="35"/>
        <v>1</v>
      </c>
      <c r="Z95" s="80">
        <f t="shared" si="35"/>
        <v>0.99999999999999989</v>
      </c>
      <c r="AA95" s="80">
        <f t="shared" si="35"/>
        <v>1</v>
      </c>
      <c r="AB95" s="80">
        <f t="shared" si="35"/>
        <v>1.0000000000000002</v>
      </c>
      <c r="AC95" s="82">
        <f t="shared" si="35"/>
        <v>1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AE35" sqref="AE35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2" t="s">
        <v>43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42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0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14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3">
      <c r="A6" s="311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SUM(Daily!B40,Daily!B257,Daily!B474,Daily!B691,Daily!B908,Daily!B939)</f>
        <v>0</v>
      </c>
      <c r="C7" s="35">
        <f>SUM(Daily!C40,Daily!C257,Daily!C474,Daily!C691,Daily!C908,Daily!C939)</f>
        <v>0</v>
      </c>
      <c r="D7" s="35">
        <f>SUM(Daily!D40,Daily!D257,Daily!D474,Daily!D691,Daily!D908,Daily!D939)</f>
        <v>0</v>
      </c>
      <c r="E7" s="35">
        <f>SUM(Daily!E40,Daily!E257,Daily!E474,Daily!E691,Daily!E908,Daily!E939)</f>
        <v>0</v>
      </c>
      <c r="F7" s="35">
        <f>SUM(Daily!F40,Daily!F257,Daily!F474,Daily!F691,Daily!F908,Daily!F939)</f>
        <v>0</v>
      </c>
      <c r="G7" s="35">
        <f>SUM(Daily!G40,Daily!G257,Daily!G474,Daily!G691,Daily!G908,Daily!G939)</f>
        <v>0</v>
      </c>
      <c r="H7" s="35">
        <f>SUM(Daily!H40,Daily!H257,Daily!H474,Daily!H691,Daily!H908,Daily!H939)</f>
        <v>0</v>
      </c>
      <c r="I7" s="35">
        <f>SUM(Daily!I40,Daily!I257,Daily!I474,Daily!I691,Daily!I908,Daily!I939)</f>
        <v>0</v>
      </c>
      <c r="J7" s="35">
        <f>SUM(Daily!J40,Daily!J257,Daily!J474,Daily!J691,Daily!J908,Daily!J939)</f>
        <v>0</v>
      </c>
      <c r="K7" s="35">
        <f>SUM(Daily!K40,Daily!K257,Daily!K474,Daily!K691,Daily!K908,Daily!K939)</f>
        <v>0</v>
      </c>
      <c r="L7" s="35">
        <f>SUM(Daily!L40,Daily!L257,Daily!L474,Daily!L691,Daily!L908,Daily!L939)</f>
        <v>0</v>
      </c>
      <c r="M7" s="35">
        <f>SUM(Daily!M40,Daily!M257,Daily!M474,Daily!M691,Daily!M908,Daily!M939)</f>
        <v>0</v>
      </c>
      <c r="N7" s="35">
        <f>SUM(Daily!N40,Daily!N257,Daily!N474,Daily!N691,Daily!N908,Daily!N939)</f>
        <v>0</v>
      </c>
      <c r="O7" s="35">
        <f>SUM(Daily!O40,Daily!O257,Daily!O474,Daily!O691,Daily!O908,Daily!O939)</f>
        <v>0</v>
      </c>
      <c r="P7" s="35">
        <f>SUM(Daily!P40,Daily!P257,Daily!P474,Daily!P691,Daily!P908,Daily!P939)</f>
        <v>0</v>
      </c>
      <c r="Q7" s="35">
        <f>SUM(Daily!Q40,Daily!Q257,Daily!Q474,Daily!Q691,Daily!Q908,Daily!Q939)</f>
        <v>0</v>
      </c>
      <c r="R7" s="35">
        <f>SUM(Daily!R40,Daily!R257,Daily!R474,Daily!R691,Daily!R908,Daily!R939)</f>
        <v>0</v>
      </c>
      <c r="S7" s="35">
        <f>SUM(Daily!S40,Daily!S257,Daily!S474,Daily!S691,Daily!S908,Daily!S939)</f>
        <v>0</v>
      </c>
      <c r="T7" s="35">
        <f>SUM(Daily!T40,Daily!T257,Daily!T474,Daily!T691,Daily!T908,Daily!T939)</f>
        <v>0</v>
      </c>
      <c r="U7" s="35">
        <f>SUM(Daily!U40,Daily!U257,Daily!U474,Daily!U691,Daily!U908,Daily!U939)</f>
        <v>0</v>
      </c>
      <c r="V7" s="35">
        <f>SUM(Daily!V40,Daily!V257,Daily!V474,Daily!V691,Daily!V908,Daily!V939)</f>
        <v>0</v>
      </c>
      <c r="W7" s="35">
        <f>SUM(Daily!W40,Daily!W257,Daily!W474,Daily!W691,Daily!W908,Daily!W939)</f>
        <v>0</v>
      </c>
      <c r="X7" s="35">
        <f>SUM(Daily!X40,Daily!X257,Daily!X474,Daily!X691,Daily!X908,Daily!X939)</f>
        <v>0</v>
      </c>
      <c r="Y7" s="35">
        <f>SUM(Daily!Y40,Daily!Y257,Daily!Y474,Daily!Y691,Daily!Y908,Daily!Y939)</f>
        <v>0</v>
      </c>
      <c r="Z7" s="35">
        <f>SUM(Daily!Z40,Daily!Z257,Daily!Z474,Daily!Z691,Daily!Z908,Daily!Z939)</f>
        <v>0</v>
      </c>
      <c r="AA7" s="35">
        <f>SUM(Daily!AA40,Daily!AA257,Daily!AA474,Daily!AA691,Daily!AA908,Daily!AA939)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SUM(Daily!B41,Daily!B258,Daily!B475,Daily!B692,Daily!B909,Daily!B940)</f>
        <v>645</v>
      </c>
      <c r="C8" s="35">
        <f>SUM(Daily!C41,Daily!C258,Daily!C475,Daily!C692,Daily!C909,Daily!C940)</f>
        <v>0</v>
      </c>
      <c r="D8" s="35">
        <f>SUM(Daily!D41,Daily!D258,Daily!D475,Daily!D692,Daily!D909,Daily!D940)</f>
        <v>500</v>
      </c>
      <c r="E8" s="35">
        <f>SUM(Daily!E41,Daily!E258,Daily!E475,Daily!E692,Daily!E909,Daily!E940)</f>
        <v>14</v>
      </c>
      <c r="F8" s="35">
        <f>SUM(Daily!F41,Daily!F258,Daily!F475,Daily!F692,Daily!F909,Daily!F940)</f>
        <v>1604</v>
      </c>
      <c r="G8" s="35">
        <f>SUM(Daily!G41,Daily!G258,Daily!G475,Daily!G692,Daily!G909,Daily!G940)</f>
        <v>23</v>
      </c>
      <c r="H8" s="35">
        <f>SUM(Daily!H41,Daily!H258,Daily!H475,Daily!H692,Daily!H909,Daily!H940)</f>
        <v>1339</v>
      </c>
      <c r="I8" s="35">
        <f>SUM(Daily!I41,Daily!I258,Daily!I475,Daily!I692,Daily!I909,Daily!I940)</f>
        <v>171</v>
      </c>
      <c r="J8" s="35">
        <f>SUM(Daily!J41,Daily!J258,Daily!J475,Daily!J692,Daily!J909,Daily!J940)</f>
        <v>24</v>
      </c>
      <c r="K8" s="35">
        <f>SUM(Daily!K41,Daily!K258,Daily!K475,Daily!K692,Daily!K909,Daily!K940)</f>
        <v>70</v>
      </c>
      <c r="L8" s="35">
        <f>SUM(Daily!L41,Daily!L258,Daily!L475,Daily!L692,Daily!L909,Daily!L940)</f>
        <v>217</v>
      </c>
      <c r="M8" s="35">
        <f>SUM(Daily!M41,Daily!M258,Daily!M475,Daily!M692,Daily!M909,Daily!M940)</f>
        <v>174</v>
      </c>
      <c r="N8" s="35">
        <f>SUM(Daily!N41,Daily!N258,Daily!N475,Daily!N692,Daily!N909,Daily!N940)</f>
        <v>752</v>
      </c>
      <c r="O8" s="35">
        <f>SUM(Daily!O41,Daily!O258,Daily!O475,Daily!O692,Daily!O909,Daily!O940)</f>
        <v>523</v>
      </c>
      <c r="P8" s="35">
        <f>SUM(Daily!P41,Daily!P258,Daily!P475,Daily!P692,Daily!P909,Daily!P940)</f>
        <v>262</v>
      </c>
      <c r="Q8" s="35">
        <f>SUM(Daily!Q41,Daily!Q258,Daily!Q475,Daily!Q692,Daily!Q909,Daily!Q940)</f>
        <v>218</v>
      </c>
      <c r="R8" s="35">
        <f>SUM(Daily!R41,Daily!R258,Daily!R475,Daily!R692,Daily!R909,Daily!R940)</f>
        <v>116</v>
      </c>
      <c r="S8" s="35">
        <f>SUM(Daily!S41,Daily!S258,Daily!S475,Daily!S692,Daily!S909,Daily!S940)</f>
        <v>281</v>
      </c>
      <c r="T8" s="35">
        <f>SUM(Daily!T41,Daily!T258,Daily!T475,Daily!T692,Daily!T909,Daily!T940)</f>
        <v>5</v>
      </c>
      <c r="U8" s="35">
        <f>SUM(Daily!U41,Daily!U258,Daily!U475,Daily!U692,Daily!U909,Daily!U940)</f>
        <v>72</v>
      </c>
      <c r="V8" s="35">
        <f>SUM(Daily!V41,Daily!V258,Daily!V475,Daily!V692,Daily!V909,Daily!V940)</f>
        <v>36</v>
      </c>
      <c r="W8" s="35">
        <f>SUM(Daily!W41,Daily!W258,Daily!W475,Daily!W692,Daily!W909,Daily!W940)</f>
        <v>51</v>
      </c>
      <c r="X8" s="35">
        <f>SUM(Daily!X41,Daily!X258,Daily!X475,Daily!X692,Daily!X909,Daily!X940)</f>
        <v>10</v>
      </c>
      <c r="Y8" s="35">
        <f>SUM(Daily!Y41,Daily!Y258,Daily!Y475,Daily!Y692,Daily!Y909,Daily!Y940)</f>
        <v>0</v>
      </c>
      <c r="Z8" s="35">
        <f>SUM(Daily!Z41,Daily!Z258,Daily!Z475,Daily!Z692,Daily!Z909,Daily!Z940)</f>
        <v>0</v>
      </c>
      <c r="AA8" s="35">
        <f>SUM(Daily!AA41,Daily!AA258,Daily!AA475,Daily!AA692,Daily!AA909,Daily!AA940)</f>
        <v>0</v>
      </c>
      <c r="AB8" s="112">
        <f t="shared" ref="AB8:AC30" si="0">B8+D8+F8+H8+J8+L8+N8+P8+R8+T8+V8+X8+Z8</f>
        <v>5510</v>
      </c>
      <c r="AC8" s="19">
        <f t="shared" si="0"/>
        <v>1597</v>
      </c>
    </row>
    <row r="9" spans="1:29" ht="14.25" thickTop="1" thickBot="1" x14ac:dyDescent="0.25">
      <c r="A9" s="94" t="s">
        <v>18</v>
      </c>
      <c r="B9" s="35">
        <f>SUM(Daily!B42,Daily!B259,Daily!B476,Daily!B693,Daily!B910,Daily!B941)</f>
        <v>2391</v>
      </c>
      <c r="C9" s="35">
        <f>SUM(Daily!C42,Daily!C259,Daily!C476,Daily!C693,Daily!C910,Daily!C941)</f>
        <v>806</v>
      </c>
      <c r="D9" s="35">
        <f>SUM(Daily!D42,Daily!D259,Daily!D476,Daily!D693,Daily!D910,Daily!D941)</f>
        <v>1568</v>
      </c>
      <c r="E9" s="35">
        <f>SUM(Daily!E42,Daily!E259,Daily!E476,Daily!E693,Daily!E910,Daily!E941)</f>
        <v>509</v>
      </c>
      <c r="F9" s="35">
        <f>SUM(Daily!F42,Daily!F259,Daily!F476,Daily!F693,Daily!F910,Daily!F941)</f>
        <v>5213</v>
      </c>
      <c r="G9" s="35">
        <f>SUM(Daily!G42,Daily!G259,Daily!G476,Daily!G693,Daily!G910,Daily!G941)</f>
        <v>1437</v>
      </c>
      <c r="H9" s="35">
        <f>SUM(Daily!H42,Daily!H259,Daily!H476,Daily!H693,Daily!H910,Daily!H941)</f>
        <v>5094</v>
      </c>
      <c r="I9" s="35">
        <f>SUM(Daily!I42,Daily!I259,Daily!I476,Daily!I693,Daily!I910,Daily!I941)</f>
        <v>2717</v>
      </c>
      <c r="J9" s="35">
        <f>SUM(Daily!J42,Daily!J259,Daily!J476,Daily!J693,Daily!J910,Daily!J941)</f>
        <v>217</v>
      </c>
      <c r="K9" s="35">
        <f>SUM(Daily!K42,Daily!K259,Daily!K476,Daily!K693,Daily!K910,Daily!K941)</f>
        <v>585</v>
      </c>
      <c r="L9" s="35">
        <f>SUM(Daily!L42,Daily!L259,Daily!L476,Daily!L693,Daily!L910,Daily!L941)</f>
        <v>1213</v>
      </c>
      <c r="M9" s="35">
        <f>SUM(Daily!M42,Daily!M259,Daily!M476,Daily!M693,Daily!M910,Daily!M941)</f>
        <v>2019</v>
      </c>
      <c r="N9" s="35">
        <f>SUM(Daily!N42,Daily!N259,Daily!N476,Daily!N693,Daily!N910,Daily!N941)</f>
        <v>4922</v>
      </c>
      <c r="O9" s="35">
        <f>SUM(Daily!O42,Daily!O259,Daily!O476,Daily!O693,Daily!O910,Daily!O941)</f>
        <v>4490</v>
      </c>
      <c r="P9" s="35">
        <f>SUM(Daily!P42,Daily!P259,Daily!P476,Daily!P693,Daily!P910,Daily!P941)</f>
        <v>2054</v>
      </c>
      <c r="Q9" s="35">
        <f>SUM(Daily!Q42,Daily!Q259,Daily!Q476,Daily!Q693,Daily!Q910,Daily!Q941)</f>
        <v>2488</v>
      </c>
      <c r="R9" s="35">
        <f>SUM(Daily!R42,Daily!R259,Daily!R476,Daily!R693,Daily!R910,Daily!R941)</f>
        <v>2828</v>
      </c>
      <c r="S9" s="35">
        <f>SUM(Daily!S42,Daily!S259,Daily!S476,Daily!S693,Daily!S910,Daily!S941)</f>
        <v>2306</v>
      </c>
      <c r="T9" s="35">
        <f>SUM(Daily!T42,Daily!T259,Daily!T476,Daily!T693,Daily!T910,Daily!T941)</f>
        <v>387</v>
      </c>
      <c r="U9" s="35">
        <f>SUM(Daily!U42,Daily!U259,Daily!U476,Daily!U693,Daily!U910,Daily!U941)</f>
        <v>878</v>
      </c>
      <c r="V9" s="35">
        <f>SUM(Daily!V42,Daily!V259,Daily!V476,Daily!V693,Daily!V910,Daily!V941)</f>
        <v>1287</v>
      </c>
      <c r="W9" s="35">
        <f>SUM(Daily!W42,Daily!W259,Daily!W476,Daily!W693,Daily!W910,Daily!W941)</f>
        <v>2685</v>
      </c>
      <c r="X9" s="35">
        <f>SUM(Daily!X42,Daily!X259,Daily!X476,Daily!X693,Daily!X910,Daily!X941)</f>
        <v>2238</v>
      </c>
      <c r="Y9" s="35">
        <f>SUM(Daily!Y42,Daily!Y259,Daily!Y476,Daily!Y693,Daily!Y910,Daily!Y941)</f>
        <v>1460</v>
      </c>
      <c r="Z9" s="35">
        <f>SUM(Daily!Z42,Daily!Z259,Daily!Z476,Daily!Z693,Daily!Z910,Daily!Z941)</f>
        <v>4670</v>
      </c>
      <c r="AA9" s="35">
        <f>SUM(Daily!AA42,Daily!AA259,Daily!AA476,Daily!AA693,Daily!AA910,Daily!AA941)</f>
        <v>4080</v>
      </c>
      <c r="AB9" s="112">
        <f t="shared" si="0"/>
        <v>34082</v>
      </c>
      <c r="AC9" s="19">
        <f t="shared" si="0"/>
        <v>26460</v>
      </c>
    </row>
    <row r="10" spans="1:29" ht="14.25" thickTop="1" thickBot="1" x14ac:dyDescent="0.25">
      <c r="A10" s="93" t="s">
        <v>19</v>
      </c>
      <c r="B10" s="35">
        <f>SUM(Daily!B43,Daily!B260,Daily!B477,Daily!B694,Daily!B911,Daily!B942)</f>
        <v>3012</v>
      </c>
      <c r="C10" s="35">
        <f>SUM(Daily!C43,Daily!C260,Daily!C477,Daily!C694,Daily!C911,Daily!C942)</f>
        <v>2707</v>
      </c>
      <c r="D10" s="35">
        <f>SUM(Daily!D43,Daily!D260,Daily!D477,Daily!D694,Daily!D911,Daily!D942)</f>
        <v>1750</v>
      </c>
      <c r="E10" s="35">
        <f>SUM(Daily!E43,Daily!E260,Daily!E477,Daily!E694,Daily!E911,Daily!E942)</f>
        <v>1277</v>
      </c>
      <c r="F10" s="35">
        <f>SUM(Daily!F43,Daily!F260,Daily!F477,Daily!F694,Daily!F911,Daily!F942)</f>
        <v>5667</v>
      </c>
      <c r="G10" s="35">
        <f>SUM(Daily!G43,Daily!G260,Daily!G477,Daily!G694,Daily!G911,Daily!G942)</f>
        <v>3849</v>
      </c>
      <c r="H10" s="35">
        <f>SUM(Daily!H43,Daily!H260,Daily!H477,Daily!H694,Daily!H911,Daily!H942)</f>
        <v>6942</v>
      </c>
      <c r="I10" s="35">
        <f>SUM(Daily!I43,Daily!I260,Daily!I477,Daily!I694,Daily!I911,Daily!I942)</f>
        <v>5762</v>
      </c>
      <c r="J10" s="35">
        <f>SUM(Daily!J43,Daily!J260,Daily!J477,Daily!J694,Daily!J911,Daily!J942)</f>
        <v>376</v>
      </c>
      <c r="K10" s="35">
        <f>SUM(Daily!K43,Daily!K260,Daily!K477,Daily!K694,Daily!K911,Daily!K942)</f>
        <v>841</v>
      </c>
      <c r="L10" s="35">
        <f>SUM(Daily!L43,Daily!L260,Daily!L477,Daily!L694,Daily!L911,Daily!L942)</f>
        <v>1995</v>
      </c>
      <c r="M10" s="35">
        <f>SUM(Daily!M43,Daily!M260,Daily!M477,Daily!M694,Daily!M911,Daily!M942)</f>
        <v>2767</v>
      </c>
      <c r="N10" s="35">
        <f>SUM(Daily!N43,Daily!N260,Daily!N477,Daily!N694,Daily!N911,Daily!N942)</f>
        <v>7228</v>
      </c>
      <c r="O10" s="35">
        <f>SUM(Daily!O43,Daily!O260,Daily!O477,Daily!O694,Daily!O911,Daily!O942)</f>
        <v>6930</v>
      </c>
      <c r="P10" s="35">
        <f>SUM(Daily!P43,Daily!P260,Daily!P477,Daily!P694,Daily!P911,Daily!P942)</f>
        <v>3737</v>
      </c>
      <c r="Q10" s="35">
        <f>SUM(Daily!Q43,Daily!Q260,Daily!Q477,Daily!Q694,Daily!Q911,Daily!Q942)</f>
        <v>4424</v>
      </c>
      <c r="R10" s="35">
        <f>SUM(Daily!R43,Daily!R260,Daily!R477,Daily!R694,Daily!R911,Daily!R942)</f>
        <v>4873</v>
      </c>
      <c r="S10" s="35">
        <f>SUM(Daily!S43,Daily!S260,Daily!S477,Daily!S694,Daily!S911,Daily!S942)</f>
        <v>3707</v>
      </c>
      <c r="T10" s="35">
        <f>SUM(Daily!T43,Daily!T260,Daily!T477,Daily!T694,Daily!T911,Daily!T942)</f>
        <v>785</v>
      </c>
      <c r="U10" s="35">
        <f>SUM(Daily!U43,Daily!U260,Daily!U477,Daily!U694,Daily!U911,Daily!U942)</f>
        <v>1151</v>
      </c>
      <c r="V10" s="35">
        <f>SUM(Daily!V43,Daily!V260,Daily!V477,Daily!V694,Daily!V911,Daily!V942)</f>
        <v>2388</v>
      </c>
      <c r="W10" s="35">
        <f>SUM(Daily!W43,Daily!W260,Daily!W477,Daily!W694,Daily!W911,Daily!W942)</f>
        <v>4069</v>
      </c>
      <c r="X10" s="35">
        <f>SUM(Daily!X43,Daily!X260,Daily!X477,Daily!X694,Daily!X911,Daily!X942)</f>
        <v>3593</v>
      </c>
      <c r="Y10" s="35">
        <f>SUM(Daily!Y43,Daily!Y260,Daily!Y477,Daily!Y694,Daily!Y911,Daily!Y942)</f>
        <v>1999</v>
      </c>
      <c r="Z10" s="35">
        <f>SUM(Daily!Z43,Daily!Z260,Daily!Z477,Daily!Z694,Daily!Z911,Daily!Z942)</f>
        <v>6311</v>
      </c>
      <c r="AA10" s="35">
        <f>SUM(Daily!AA43,Daily!AA260,Daily!AA477,Daily!AA694,Daily!AA911,Daily!AA942)</f>
        <v>6202</v>
      </c>
      <c r="AB10" s="112">
        <f t="shared" si="0"/>
        <v>48657</v>
      </c>
      <c r="AC10" s="19">
        <f t="shared" si="0"/>
        <v>45685</v>
      </c>
    </row>
    <row r="11" spans="1:29" ht="14.25" thickTop="1" thickBot="1" x14ac:dyDescent="0.25">
      <c r="A11" s="94" t="s">
        <v>20</v>
      </c>
      <c r="B11" s="35">
        <f>SUM(Daily!B44,Daily!B261,Daily!B478,Daily!B695,Daily!B912,Daily!B943)</f>
        <v>3558</v>
      </c>
      <c r="C11" s="35">
        <f>SUM(Daily!C44,Daily!C261,Daily!C478,Daily!C695,Daily!C912,Daily!C943)</f>
        <v>3572</v>
      </c>
      <c r="D11" s="35">
        <f>SUM(Daily!D44,Daily!D261,Daily!D478,Daily!D695,Daily!D912,Daily!D943)</f>
        <v>1850</v>
      </c>
      <c r="E11" s="35">
        <f>SUM(Daily!E44,Daily!E261,Daily!E478,Daily!E695,Daily!E912,Daily!E943)</f>
        <v>1579</v>
      </c>
      <c r="F11" s="35">
        <f>SUM(Daily!F44,Daily!F261,Daily!F478,Daily!F695,Daily!F912,Daily!F943)</f>
        <v>5314</v>
      </c>
      <c r="G11" s="35">
        <f>SUM(Daily!G44,Daily!G261,Daily!G478,Daily!G695,Daily!G912,Daily!G943)</f>
        <v>4194</v>
      </c>
      <c r="H11" s="35">
        <f>SUM(Daily!H44,Daily!H261,Daily!H478,Daily!H695,Daily!H912,Daily!H943)</f>
        <v>7370</v>
      </c>
      <c r="I11" s="35">
        <f>SUM(Daily!I44,Daily!I261,Daily!I478,Daily!I695,Daily!I912,Daily!I943)</f>
        <v>6921</v>
      </c>
      <c r="J11" s="35">
        <f>SUM(Daily!J44,Daily!J261,Daily!J478,Daily!J695,Daily!J912,Daily!J943)</f>
        <v>526</v>
      </c>
      <c r="K11" s="35">
        <f>SUM(Daily!K44,Daily!K261,Daily!K478,Daily!K695,Daily!K912,Daily!K943)</f>
        <v>969</v>
      </c>
      <c r="L11" s="35">
        <f>SUM(Daily!L44,Daily!L261,Daily!L478,Daily!L695,Daily!L912,Daily!L943)</f>
        <v>2099</v>
      </c>
      <c r="M11" s="35">
        <f>SUM(Daily!M44,Daily!M261,Daily!M478,Daily!M695,Daily!M912,Daily!M943)</f>
        <v>3598</v>
      </c>
      <c r="N11" s="35">
        <f>SUM(Daily!N44,Daily!N261,Daily!N478,Daily!N695,Daily!N912,Daily!N943)</f>
        <v>7582</v>
      </c>
      <c r="O11" s="35">
        <f>SUM(Daily!O44,Daily!O261,Daily!O478,Daily!O695,Daily!O912,Daily!O943)</f>
        <v>7283</v>
      </c>
      <c r="P11" s="35">
        <f>SUM(Daily!P44,Daily!P261,Daily!P478,Daily!P695,Daily!P912,Daily!P943)</f>
        <v>3995</v>
      </c>
      <c r="Q11" s="35">
        <f>SUM(Daily!Q44,Daily!Q261,Daily!Q478,Daily!Q695,Daily!Q912,Daily!Q943)</f>
        <v>3504</v>
      </c>
      <c r="R11" s="35">
        <f>SUM(Daily!R44,Daily!R261,Daily!R478,Daily!R695,Daily!R912,Daily!R943)</f>
        <v>5434</v>
      </c>
      <c r="S11" s="35">
        <f>SUM(Daily!S44,Daily!S261,Daily!S478,Daily!S695,Daily!S912,Daily!S943)</f>
        <v>4341</v>
      </c>
      <c r="T11" s="35">
        <f>SUM(Daily!T44,Daily!T261,Daily!T478,Daily!T695,Daily!T912,Daily!T943)</f>
        <v>972</v>
      </c>
      <c r="U11" s="35">
        <f>SUM(Daily!U44,Daily!U261,Daily!U478,Daily!U695,Daily!U912,Daily!U943)</f>
        <v>1104</v>
      </c>
      <c r="V11" s="35">
        <f>SUM(Daily!V44,Daily!V261,Daily!V478,Daily!V695,Daily!V912,Daily!V943)</f>
        <v>2669</v>
      </c>
      <c r="W11" s="35">
        <f>SUM(Daily!W44,Daily!W261,Daily!W478,Daily!W695,Daily!W912,Daily!W943)</f>
        <v>4341</v>
      </c>
      <c r="X11" s="35">
        <f>SUM(Daily!X44,Daily!X261,Daily!X478,Daily!X695,Daily!X912,Daily!X943)</f>
        <v>3655</v>
      </c>
      <c r="Y11" s="35">
        <f>SUM(Daily!Y44,Daily!Y261,Daily!Y478,Daily!Y695,Daily!Y912,Daily!Y943)</f>
        <v>1990</v>
      </c>
      <c r="Z11" s="35">
        <f>SUM(Daily!Z44,Daily!Z261,Daily!Z478,Daily!Z695,Daily!Z912,Daily!Z943)</f>
        <v>7352</v>
      </c>
      <c r="AA11" s="35">
        <f>SUM(Daily!AA44,Daily!AA261,Daily!AA478,Daily!AA695,Daily!AA912,Daily!AA943)</f>
        <v>7834</v>
      </c>
      <c r="AB11" s="112">
        <f t="shared" si="0"/>
        <v>52376</v>
      </c>
      <c r="AC11" s="19">
        <f t="shared" si="0"/>
        <v>51230</v>
      </c>
    </row>
    <row r="12" spans="1:29" ht="14.25" thickTop="1" thickBot="1" x14ac:dyDescent="0.25">
      <c r="A12" s="93" t="s">
        <v>21</v>
      </c>
      <c r="B12" s="35">
        <f>SUM(Daily!B45,Daily!B262,Daily!B479,Daily!B696,Daily!B913,Daily!B944)</f>
        <v>4553</v>
      </c>
      <c r="C12" s="35">
        <f>SUM(Daily!C45,Daily!C262,Daily!C479,Daily!C696,Daily!C913,Daily!C944)</f>
        <v>3760</v>
      </c>
      <c r="D12" s="35">
        <f>SUM(Daily!D45,Daily!D262,Daily!D479,Daily!D696,Daily!D913,Daily!D944)</f>
        <v>2325</v>
      </c>
      <c r="E12" s="35">
        <f>SUM(Daily!E45,Daily!E262,Daily!E479,Daily!E696,Daily!E913,Daily!E944)</f>
        <v>1792</v>
      </c>
      <c r="F12" s="35">
        <f>SUM(Daily!F45,Daily!F262,Daily!F479,Daily!F696,Daily!F913,Daily!F944)</f>
        <v>6677</v>
      </c>
      <c r="G12" s="35">
        <f>SUM(Daily!G45,Daily!G262,Daily!G479,Daily!G696,Daily!G913,Daily!G944)</f>
        <v>4207</v>
      </c>
      <c r="H12" s="35">
        <f>SUM(Daily!H45,Daily!H262,Daily!H479,Daily!H696,Daily!H913,Daily!H944)</f>
        <v>8839</v>
      </c>
      <c r="I12" s="35">
        <f>SUM(Daily!I45,Daily!I262,Daily!I479,Daily!I696,Daily!I913,Daily!I944)</f>
        <v>7892</v>
      </c>
      <c r="J12" s="35">
        <f>SUM(Daily!J45,Daily!J262,Daily!J479,Daily!J696,Daily!J913,Daily!J944)</f>
        <v>526</v>
      </c>
      <c r="K12" s="35">
        <f>SUM(Daily!K45,Daily!K262,Daily!K479,Daily!K696,Daily!K913,Daily!K944)</f>
        <v>1251</v>
      </c>
      <c r="L12" s="35">
        <f>SUM(Daily!L45,Daily!L262,Daily!L479,Daily!L696,Daily!L913,Daily!L944)</f>
        <v>1939</v>
      </c>
      <c r="M12" s="35">
        <f>SUM(Daily!M45,Daily!M262,Daily!M479,Daily!M696,Daily!M913,Daily!M944)</f>
        <v>4533</v>
      </c>
      <c r="N12" s="35">
        <f>SUM(Daily!N45,Daily!N262,Daily!N479,Daily!N696,Daily!N913,Daily!N944)</f>
        <v>8119</v>
      </c>
      <c r="O12" s="35">
        <f>SUM(Daily!O45,Daily!O262,Daily!O479,Daily!O696,Daily!O913,Daily!O944)</f>
        <v>8366</v>
      </c>
      <c r="P12" s="35">
        <f>SUM(Daily!P45,Daily!P262,Daily!P479,Daily!P696,Daily!P913,Daily!P944)</f>
        <v>4724</v>
      </c>
      <c r="Q12" s="35">
        <f>SUM(Daily!Q45,Daily!Q262,Daily!Q479,Daily!Q696,Daily!Q913,Daily!Q944)</f>
        <v>3068</v>
      </c>
      <c r="R12" s="35">
        <f>SUM(Daily!R45,Daily!R262,Daily!R479,Daily!R696,Daily!R913,Daily!R944)</f>
        <v>6325</v>
      </c>
      <c r="S12" s="35">
        <f>SUM(Daily!S45,Daily!S262,Daily!S479,Daily!S696,Daily!S913,Daily!S944)</f>
        <v>4302</v>
      </c>
      <c r="T12" s="35">
        <f>SUM(Daily!T45,Daily!T262,Daily!T479,Daily!T696,Daily!T913,Daily!T944)</f>
        <v>759</v>
      </c>
      <c r="U12" s="35">
        <f>SUM(Daily!U45,Daily!U262,Daily!U479,Daily!U696,Daily!U913,Daily!U944)</f>
        <v>923</v>
      </c>
      <c r="V12" s="35">
        <f>SUM(Daily!V45,Daily!V262,Daily!V479,Daily!V696,Daily!V913,Daily!V944)</f>
        <v>2595</v>
      </c>
      <c r="W12" s="35">
        <f>SUM(Daily!W45,Daily!W262,Daily!W479,Daily!W696,Daily!W913,Daily!W944)</f>
        <v>5081</v>
      </c>
      <c r="X12" s="35">
        <f>SUM(Daily!X45,Daily!X262,Daily!X479,Daily!X696,Daily!X913,Daily!X944)</f>
        <v>3668</v>
      </c>
      <c r="Y12" s="35">
        <f>SUM(Daily!Y45,Daily!Y262,Daily!Y479,Daily!Y696,Daily!Y913,Daily!Y944)</f>
        <v>1830</v>
      </c>
      <c r="Z12" s="35">
        <f>SUM(Daily!Z45,Daily!Z262,Daily!Z479,Daily!Z696,Daily!Z913,Daily!Z944)</f>
        <v>9101</v>
      </c>
      <c r="AA12" s="35">
        <f>SUM(Daily!AA45,Daily!AA262,Daily!AA479,Daily!AA696,Daily!AA913,Daily!AA944)</f>
        <v>8825</v>
      </c>
      <c r="AB12" s="112">
        <f t="shared" si="0"/>
        <v>60150</v>
      </c>
      <c r="AC12" s="19">
        <f t="shared" si="0"/>
        <v>55830</v>
      </c>
    </row>
    <row r="13" spans="1:29" ht="14.25" thickTop="1" thickBot="1" x14ac:dyDescent="0.25">
      <c r="A13" s="94" t="s">
        <v>22</v>
      </c>
      <c r="B13" s="35">
        <f>SUM(Daily!B46,Daily!B263,Daily!B480,Daily!B697,Daily!B914,Daily!B945)</f>
        <v>6119</v>
      </c>
      <c r="C13" s="35">
        <f>SUM(Daily!C46,Daily!C263,Daily!C480,Daily!C697,Daily!C914,Daily!C945)</f>
        <v>5261</v>
      </c>
      <c r="D13" s="35">
        <f>SUM(Daily!D46,Daily!D263,Daily!D480,Daily!D697,Daily!D914,Daily!D945)</f>
        <v>2695</v>
      </c>
      <c r="E13" s="35">
        <f>SUM(Daily!E46,Daily!E263,Daily!E480,Daily!E697,Daily!E914,Daily!E945)</f>
        <v>2027</v>
      </c>
      <c r="F13" s="35">
        <f>SUM(Daily!F46,Daily!F263,Daily!F480,Daily!F697,Daily!F914,Daily!F945)</f>
        <v>7460</v>
      </c>
      <c r="G13" s="35">
        <f>SUM(Daily!G46,Daily!G263,Daily!G480,Daily!G697,Daily!G914,Daily!G945)</f>
        <v>3546</v>
      </c>
      <c r="H13" s="35">
        <f>SUM(Daily!H46,Daily!H263,Daily!H480,Daily!H697,Daily!H914,Daily!H945)</f>
        <v>11119</v>
      </c>
      <c r="I13" s="35">
        <f>SUM(Daily!I46,Daily!I263,Daily!I480,Daily!I697,Daily!I914,Daily!I945)</f>
        <v>8923</v>
      </c>
      <c r="J13" s="35">
        <f>SUM(Daily!J46,Daily!J263,Daily!J480,Daily!J697,Daily!J914,Daily!J945)</f>
        <v>708</v>
      </c>
      <c r="K13" s="35">
        <f>SUM(Daily!K46,Daily!K263,Daily!K480,Daily!K697,Daily!K914,Daily!K945)</f>
        <v>2172</v>
      </c>
      <c r="L13" s="35">
        <f>SUM(Daily!L46,Daily!L263,Daily!L480,Daily!L697,Daily!L914,Daily!L945)</f>
        <v>2078</v>
      </c>
      <c r="M13" s="35">
        <f>SUM(Daily!M46,Daily!M263,Daily!M480,Daily!M697,Daily!M914,Daily!M945)</f>
        <v>6183</v>
      </c>
      <c r="N13" s="35">
        <f>SUM(Daily!N46,Daily!N263,Daily!N480,Daily!N697,Daily!N914,Daily!N945)</f>
        <v>8332</v>
      </c>
      <c r="O13" s="35">
        <f>SUM(Daily!O46,Daily!O263,Daily!O480,Daily!O697,Daily!O914,Daily!O945)</f>
        <v>11799</v>
      </c>
      <c r="P13" s="35">
        <f>SUM(Daily!P46,Daily!P263,Daily!P480,Daily!P697,Daily!P914,Daily!P945)</f>
        <v>5434</v>
      </c>
      <c r="Q13" s="35">
        <f>SUM(Daily!Q46,Daily!Q263,Daily!Q480,Daily!Q697,Daily!Q914,Daily!Q945)</f>
        <v>3818</v>
      </c>
      <c r="R13" s="35">
        <f>SUM(Daily!R46,Daily!R263,Daily!R480,Daily!R697,Daily!R914,Daily!R945)</f>
        <v>8030</v>
      </c>
      <c r="S13" s="35">
        <f>SUM(Daily!S46,Daily!S263,Daily!S480,Daily!S697,Daily!S914,Daily!S945)</f>
        <v>5262</v>
      </c>
      <c r="T13" s="35">
        <f>SUM(Daily!T46,Daily!T263,Daily!T480,Daily!T697,Daily!T914,Daily!T945)</f>
        <v>644</v>
      </c>
      <c r="U13" s="35">
        <f>SUM(Daily!U46,Daily!U263,Daily!U480,Daily!U697,Daily!U914,Daily!U945)</f>
        <v>875</v>
      </c>
      <c r="V13" s="35">
        <f>SUM(Daily!V46,Daily!V263,Daily!V480,Daily!V697,Daily!V914,Daily!V945)</f>
        <v>2626</v>
      </c>
      <c r="W13" s="35">
        <f>SUM(Daily!W46,Daily!W263,Daily!W480,Daily!W697,Daily!W914,Daily!W945)</f>
        <v>7893</v>
      </c>
      <c r="X13" s="35">
        <f>SUM(Daily!X46,Daily!X263,Daily!X480,Daily!X697,Daily!X914,Daily!X945)</f>
        <v>4101</v>
      </c>
      <c r="Y13" s="35">
        <f>SUM(Daily!Y46,Daily!Y263,Daily!Y480,Daily!Y697,Daily!Y914,Daily!Y945)</f>
        <v>1972</v>
      </c>
      <c r="Z13" s="35">
        <f>SUM(Daily!Z46,Daily!Z263,Daily!Z480,Daily!Z697,Daily!Z914,Daily!Z945)</f>
        <v>10834</v>
      </c>
      <c r="AA13" s="35">
        <f>SUM(Daily!AA46,Daily!AA263,Daily!AA480,Daily!AA697,Daily!AA914,Daily!AA945)</f>
        <v>10307</v>
      </c>
      <c r="AB13" s="112">
        <f t="shared" si="0"/>
        <v>70180</v>
      </c>
      <c r="AC13" s="19">
        <f t="shared" si="0"/>
        <v>70038</v>
      </c>
    </row>
    <row r="14" spans="1:29" ht="14.25" thickTop="1" thickBot="1" x14ac:dyDescent="0.25">
      <c r="A14" s="93" t="s">
        <v>23</v>
      </c>
      <c r="B14" s="35">
        <f>SUM(Daily!B47,Daily!B264,Daily!B481,Daily!B698,Daily!B915,Daily!B946)</f>
        <v>5986</v>
      </c>
      <c r="C14" s="35">
        <f>SUM(Daily!C47,Daily!C264,Daily!C481,Daily!C698,Daily!C915,Daily!C946)</f>
        <v>5867</v>
      </c>
      <c r="D14" s="35">
        <f>SUM(Daily!D47,Daily!D264,Daily!D481,Daily!D698,Daily!D915,Daily!D946)</f>
        <v>2648</v>
      </c>
      <c r="E14" s="35">
        <f>SUM(Daily!E47,Daily!E264,Daily!E481,Daily!E698,Daily!E915,Daily!E946)</f>
        <v>1958</v>
      </c>
      <c r="F14" s="35">
        <f>SUM(Daily!F47,Daily!F264,Daily!F481,Daily!F698,Daily!F915,Daily!F946)</f>
        <v>6839</v>
      </c>
      <c r="G14" s="35">
        <f>SUM(Daily!G47,Daily!G264,Daily!G481,Daily!G698,Daily!G915,Daily!G946)</f>
        <v>3488</v>
      </c>
      <c r="H14" s="35">
        <f>SUM(Daily!H47,Daily!H264,Daily!H481,Daily!H698,Daily!H915,Daily!H946)</f>
        <v>10984</v>
      </c>
      <c r="I14" s="35">
        <f>SUM(Daily!I47,Daily!I264,Daily!I481,Daily!I698,Daily!I915,Daily!I946)</f>
        <v>8915</v>
      </c>
      <c r="J14" s="35">
        <f>SUM(Daily!J47,Daily!J264,Daily!J481,Daily!J698,Daily!J915,Daily!J946)</f>
        <v>685</v>
      </c>
      <c r="K14" s="35">
        <f>SUM(Daily!K47,Daily!K264,Daily!K481,Daily!K698,Daily!K915,Daily!K946)</f>
        <v>1901</v>
      </c>
      <c r="L14" s="35">
        <f>SUM(Daily!L47,Daily!L264,Daily!L481,Daily!L698,Daily!L915,Daily!L946)</f>
        <v>1859</v>
      </c>
      <c r="M14" s="35">
        <f>SUM(Daily!M47,Daily!M264,Daily!M481,Daily!M698,Daily!M915,Daily!M946)</f>
        <v>5416</v>
      </c>
      <c r="N14" s="35">
        <f>SUM(Daily!N47,Daily!N264,Daily!N481,Daily!N698,Daily!N915,Daily!N946)</f>
        <v>7894</v>
      </c>
      <c r="O14" s="35">
        <f>SUM(Daily!O47,Daily!O264,Daily!O481,Daily!O698,Daily!O915,Daily!O946)</f>
        <v>9698</v>
      </c>
      <c r="P14" s="35">
        <f>SUM(Daily!P47,Daily!P264,Daily!P481,Daily!P698,Daily!P915,Daily!P946)</f>
        <v>6103</v>
      </c>
      <c r="Q14" s="35">
        <f>SUM(Daily!Q47,Daily!Q264,Daily!Q481,Daily!Q698,Daily!Q915,Daily!Q946)</f>
        <v>3201</v>
      </c>
      <c r="R14" s="35">
        <f>SUM(Daily!R47,Daily!R264,Daily!R481,Daily!R698,Daily!R915,Daily!R946)</f>
        <v>7578</v>
      </c>
      <c r="S14" s="35">
        <f>SUM(Daily!S47,Daily!S264,Daily!S481,Daily!S698,Daily!S915,Daily!S946)</f>
        <v>4970</v>
      </c>
      <c r="T14" s="35">
        <f>SUM(Daily!T47,Daily!T264,Daily!T481,Daily!T698,Daily!T915,Daily!T946)</f>
        <v>706</v>
      </c>
      <c r="U14" s="35">
        <f>SUM(Daily!U47,Daily!U264,Daily!U481,Daily!U698,Daily!U915,Daily!U946)</f>
        <v>710</v>
      </c>
      <c r="V14" s="35">
        <f>SUM(Daily!V47,Daily!V264,Daily!V481,Daily!V698,Daily!V915,Daily!V946)</f>
        <v>2868</v>
      </c>
      <c r="W14" s="35">
        <f>SUM(Daily!W47,Daily!W264,Daily!W481,Daily!W698,Daily!W915,Daily!W946)</f>
        <v>7701</v>
      </c>
      <c r="X14" s="35">
        <f>SUM(Daily!X47,Daily!X264,Daily!X481,Daily!X698,Daily!X915,Daily!X946)</f>
        <v>3837</v>
      </c>
      <c r="Y14" s="35">
        <f>SUM(Daily!Y47,Daily!Y264,Daily!Y481,Daily!Y698,Daily!Y915,Daily!Y946)</f>
        <v>1801</v>
      </c>
      <c r="Z14" s="35">
        <f>SUM(Daily!Z47,Daily!Z264,Daily!Z481,Daily!Z698,Daily!Z915,Daily!Z946)</f>
        <v>10503</v>
      </c>
      <c r="AA14" s="35">
        <f>SUM(Daily!AA47,Daily!AA264,Daily!AA481,Daily!AA698,Daily!AA915,Daily!AA946)</f>
        <v>10854</v>
      </c>
      <c r="AB14" s="112">
        <f t="shared" si="0"/>
        <v>68490</v>
      </c>
      <c r="AC14" s="19">
        <f t="shared" si="0"/>
        <v>66480</v>
      </c>
    </row>
    <row r="15" spans="1:29" ht="14.25" thickTop="1" thickBot="1" x14ac:dyDescent="0.25">
      <c r="A15" s="94" t="s">
        <v>24</v>
      </c>
      <c r="B15" s="35">
        <f>SUM(Daily!B48,Daily!B265,Daily!B482,Daily!B699,Daily!B916,Daily!B947)</f>
        <v>6188</v>
      </c>
      <c r="C15" s="35">
        <f>SUM(Daily!C48,Daily!C265,Daily!C482,Daily!C699,Daily!C916,Daily!C947)</f>
        <v>7021</v>
      </c>
      <c r="D15" s="35">
        <f>SUM(Daily!D48,Daily!D265,Daily!D482,Daily!D699,Daily!D916,Daily!D947)</f>
        <v>2698</v>
      </c>
      <c r="E15" s="35">
        <f>SUM(Daily!E48,Daily!E265,Daily!E482,Daily!E699,Daily!E916,Daily!E947)</f>
        <v>1929</v>
      </c>
      <c r="F15" s="35">
        <f>SUM(Daily!F48,Daily!F265,Daily!F482,Daily!F699,Daily!F916,Daily!F947)</f>
        <v>6848</v>
      </c>
      <c r="G15" s="35">
        <f>SUM(Daily!G48,Daily!G265,Daily!G482,Daily!G699,Daily!G916,Daily!G947)</f>
        <v>3465</v>
      </c>
      <c r="H15" s="35">
        <f>SUM(Daily!H48,Daily!H265,Daily!H482,Daily!H699,Daily!H916,Daily!H947)</f>
        <v>11983</v>
      </c>
      <c r="I15" s="35">
        <f>SUM(Daily!I48,Daily!I265,Daily!I482,Daily!I699,Daily!I916,Daily!I947)</f>
        <v>9484</v>
      </c>
      <c r="J15" s="35">
        <f>SUM(Daily!J48,Daily!J265,Daily!J482,Daily!J699,Daily!J916,Daily!J947)</f>
        <v>734</v>
      </c>
      <c r="K15" s="35">
        <f>SUM(Daily!K48,Daily!K265,Daily!K482,Daily!K699,Daily!K916,Daily!K947)</f>
        <v>1472</v>
      </c>
      <c r="L15" s="35">
        <f>SUM(Daily!L48,Daily!L265,Daily!L482,Daily!L699,Daily!L916,Daily!L947)</f>
        <v>2331</v>
      </c>
      <c r="M15" s="35">
        <f>SUM(Daily!M48,Daily!M265,Daily!M482,Daily!M699,Daily!M916,Daily!M947)</f>
        <v>5813</v>
      </c>
      <c r="N15" s="35">
        <f>SUM(Daily!N48,Daily!N265,Daily!N482,Daily!N699,Daily!N916,Daily!N947)</f>
        <v>8285</v>
      </c>
      <c r="O15" s="35">
        <f>SUM(Daily!O48,Daily!O265,Daily!O482,Daily!O699,Daily!O916,Daily!O947)</f>
        <v>10833</v>
      </c>
      <c r="P15" s="35">
        <f>SUM(Daily!P48,Daily!P265,Daily!P482,Daily!P699,Daily!P916,Daily!P947)</f>
        <v>5977</v>
      </c>
      <c r="Q15" s="35">
        <f>SUM(Daily!Q48,Daily!Q265,Daily!Q482,Daily!Q699,Daily!Q916,Daily!Q947)</f>
        <v>3176</v>
      </c>
      <c r="R15" s="35">
        <f>SUM(Daily!R48,Daily!R265,Daily!R482,Daily!R699,Daily!R916,Daily!R947)</f>
        <v>7472</v>
      </c>
      <c r="S15" s="35">
        <f>SUM(Daily!S48,Daily!S265,Daily!S482,Daily!S699,Daily!S916,Daily!S947)</f>
        <v>5358</v>
      </c>
      <c r="T15" s="35">
        <f>SUM(Daily!T48,Daily!T265,Daily!T482,Daily!T699,Daily!T916,Daily!T947)</f>
        <v>543</v>
      </c>
      <c r="U15" s="35">
        <f>SUM(Daily!U48,Daily!U265,Daily!U482,Daily!U699,Daily!U916,Daily!U947)</f>
        <v>688</v>
      </c>
      <c r="V15" s="35">
        <f>SUM(Daily!V48,Daily!V265,Daily!V482,Daily!V699,Daily!V916,Daily!V947)</f>
        <v>3059</v>
      </c>
      <c r="W15" s="35">
        <f>SUM(Daily!W48,Daily!W265,Daily!W482,Daily!W699,Daily!W916,Daily!W947)</f>
        <v>7703</v>
      </c>
      <c r="X15" s="35">
        <f>SUM(Daily!X48,Daily!X265,Daily!X482,Daily!X699,Daily!X916,Daily!X947)</f>
        <v>3807</v>
      </c>
      <c r="Y15" s="35">
        <f>SUM(Daily!Y48,Daily!Y265,Daily!Y482,Daily!Y699,Daily!Y916,Daily!Y947)</f>
        <v>1505</v>
      </c>
      <c r="Z15" s="35">
        <f>SUM(Daily!Z48,Daily!Z265,Daily!Z482,Daily!Z699,Daily!Z916,Daily!Z947)</f>
        <v>11123</v>
      </c>
      <c r="AA15" s="35">
        <f>SUM(Daily!AA48,Daily!AA265,Daily!AA482,Daily!AA699,Daily!AA916,Daily!AA947)</f>
        <v>12034</v>
      </c>
      <c r="AB15" s="112">
        <f t="shared" si="0"/>
        <v>71048</v>
      </c>
      <c r="AC15" s="19">
        <f t="shared" si="0"/>
        <v>70481</v>
      </c>
    </row>
    <row r="16" spans="1:29" ht="14.25" thickTop="1" thickBot="1" x14ac:dyDescent="0.25">
      <c r="A16" s="93" t="s">
        <v>25</v>
      </c>
      <c r="B16" s="35">
        <f>SUM(Daily!B49,Daily!B266,Daily!B483,Daily!B700,Daily!B917,Daily!B948)</f>
        <v>6580</v>
      </c>
      <c r="C16" s="35">
        <f>SUM(Daily!C49,Daily!C266,Daily!C483,Daily!C700,Daily!C917,Daily!C948)</f>
        <v>7199</v>
      </c>
      <c r="D16" s="35">
        <f>SUM(Daily!D49,Daily!D266,Daily!D483,Daily!D700,Daily!D917,Daily!D948)</f>
        <v>2758</v>
      </c>
      <c r="E16" s="35">
        <f>SUM(Daily!E49,Daily!E266,Daily!E483,Daily!E700,Daily!E917,Daily!E948)</f>
        <v>2163</v>
      </c>
      <c r="F16" s="35">
        <f>SUM(Daily!F49,Daily!F266,Daily!F483,Daily!F700,Daily!F917,Daily!F948)</f>
        <v>6308</v>
      </c>
      <c r="G16" s="35">
        <f>SUM(Daily!G49,Daily!G266,Daily!G483,Daily!G700,Daily!G917,Daily!G948)</f>
        <v>3802</v>
      </c>
      <c r="H16" s="35">
        <f>SUM(Daily!H49,Daily!H266,Daily!H483,Daily!H700,Daily!H917,Daily!H948)</f>
        <v>12155</v>
      </c>
      <c r="I16" s="35">
        <f>SUM(Daily!I49,Daily!I266,Daily!I483,Daily!I700,Daily!I917,Daily!I948)</f>
        <v>9792</v>
      </c>
      <c r="J16" s="35">
        <f>SUM(Daily!J49,Daily!J266,Daily!J483,Daily!J700,Daily!J917,Daily!J948)</f>
        <v>834</v>
      </c>
      <c r="K16" s="35">
        <f>SUM(Daily!K49,Daily!K266,Daily!K483,Daily!K700,Daily!K917,Daily!K948)</f>
        <v>1139</v>
      </c>
      <c r="L16" s="35">
        <f>SUM(Daily!L49,Daily!L266,Daily!L483,Daily!L700,Daily!L917,Daily!L948)</f>
        <v>2479</v>
      </c>
      <c r="M16" s="35">
        <f>SUM(Daily!M49,Daily!M266,Daily!M483,Daily!M700,Daily!M917,Daily!M948)</f>
        <v>6565</v>
      </c>
      <c r="N16" s="35">
        <f>SUM(Daily!N49,Daily!N266,Daily!N483,Daily!N700,Daily!N917,Daily!N948)</f>
        <v>8231</v>
      </c>
      <c r="O16" s="35">
        <f>SUM(Daily!O49,Daily!O266,Daily!O483,Daily!O700,Daily!O917,Daily!O948)</f>
        <v>9534</v>
      </c>
      <c r="P16" s="35">
        <f>SUM(Daily!P49,Daily!P266,Daily!P483,Daily!P700,Daily!P917,Daily!P948)</f>
        <v>6261</v>
      </c>
      <c r="Q16" s="35">
        <f>SUM(Daily!Q49,Daily!Q266,Daily!Q483,Daily!Q700,Daily!Q917,Daily!Q948)</f>
        <v>3806</v>
      </c>
      <c r="R16" s="35">
        <f>SUM(Daily!R49,Daily!R266,Daily!R483,Daily!R700,Daily!R917,Daily!R948)</f>
        <v>7280</v>
      </c>
      <c r="S16" s="35">
        <f>SUM(Daily!S49,Daily!S266,Daily!S483,Daily!S700,Daily!S917,Daily!S948)</f>
        <v>5480</v>
      </c>
      <c r="T16" s="35">
        <f>SUM(Daily!T49,Daily!T266,Daily!T483,Daily!T700,Daily!T917,Daily!T948)</f>
        <v>508</v>
      </c>
      <c r="U16" s="35">
        <f>SUM(Daily!U49,Daily!U266,Daily!U483,Daily!U700,Daily!U917,Daily!U948)</f>
        <v>787</v>
      </c>
      <c r="V16" s="35">
        <f>SUM(Daily!V49,Daily!V266,Daily!V483,Daily!V700,Daily!V917,Daily!V948)</f>
        <v>3532</v>
      </c>
      <c r="W16" s="35">
        <f>SUM(Daily!W49,Daily!W266,Daily!W483,Daily!W700,Daily!W917,Daily!W948)</f>
        <v>7515</v>
      </c>
      <c r="X16" s="35">
        <f>SUM(Daily!X49,Daily!X266,Daily!X483,Daily!X700,Daily!X917,Daily!X948)</f>
        <v>3897</v>
      </c>
      <c r="Y16" s="35">
        <f>SUM(Daily!Y49,Daily!Y266,Daily!Y483,Daily!Y700,Daily!Y917,Daily!Y948)</f>
        <v>1652</v>
      </c>
      <c r="Z16" s="35">
        <f>SUM(Daily!Z49,Daily!Z266,Daily!Z483,Daily!Z700,Daily!Z917,Daily!Z948)</f>
        <v>11239</v>
      </c>
      <c r="AA16" s="35">
        <f>SUM(Daily!AA49,Daily!AA266,Daily!AA483,Daily!AA700,Daily!AA917,Daily!AA948)</f>
        <v>12297</v>
      </c>
      <c r="AB16" s="112">
        <f t="shared" si="0"/>
        <v>72062</v>
      </c>
      <c r="AC16" s="19">
        <f t="shared" si="0"/>
        <v>71731</v>
      </c>
    </row>
    <row r="17" spans="1:29" ht="14.25" thickTop="1" thickBot="1" x14ac:dyDescent="0.25">
      <c r="A17" s="94" t="s">
        <v>26</v>
      </c>
      <c r="B17" s="35">
        <f>SUM(Daily!B50,Daily!B267,Daily!B484,Daily!B701,Daily!B918,Daily!B949)</f>
        <v>6287</v>
      </c>
      <c r="C17" s="35">
        <f>SUM(Daily!C50,Daily!C267,Daily!C484,Daily!C701,Daily!C918,Daily!C949)</f>
        <v>6772</v>
      </c>
      <c r="D17" s="35">
        <f>SUM(Daily!D50,Daily!D267,Daily!D484,Daily!D701,Daily!D918,Daily!D949)</f>
        <v>2465</v>
      </c>
      <c r="E17" s="35">
        <f>SUM(Daily!E50,Daily!E267,Daily!E484,Daily!E701,Daily!E918,Daily!E949)</f>
        <v>2266</v>
      </c>
      <c r="F17" s="35">
        <f>SUM(Daily!F50,Daily!F267,Daily!F484,Daily!F701,Daily!F918,Daily!F949)</f>
        <v>5184</v>
      </c>
      <c r="G17" s="35">
        <f>SUM(Daily!G50,Daily!G267,Daily!G484,Daily!G701,Daily!G918,Daily!G949)</f>
        <v>3905</v>
      </c>
      <c r="H17" s="35">
        <f>SUM(Daily!H50,Daily!H267,Daily!H484,Daily!H701,Daily!H918,Daily!H949)</f>
        <v>11268</v>
      </c>
      <c r="I17" s="35">
        <f>SUM(Daily!I50,Daily!I267,Daily!I484,Daily!I701,Daily!I918,Daily!I949)</f>
        <v>9984</v>
      </c>
      <c r="J17" s="35">
        <f>SUM(Daily!J50,Daily!J267,Daily!J484,Daily!J701,Daily!J918,Daily!J949)</f>
        <v>726</v>
      </c>
      <c r="K17" s="35">
        <f>SUM(Daily!K50,Daily!K267,Daily!K484,Daily!K701,Daily!K918,Daily!K949)</f>
        <v>1090</v>
      </c>
      <c r="L17" s="35">
        <f>SUM(Daily!L50,Daily!L267,Daily!L484,Daily!L701,Daily!L918,Daily!L949)</f>
        <v>2866</v>
      </c>
      <c r="M17" s="35">
        <f>SUM(Daily!M50,Daily!M267,Daily!M484,Daily!M701,Daily!M918,Daily!M949)</f>
        <v>4884</v>
      </c>
      <c r="N17" s="35">
        <f>SUM(Daily!N50,Daily!N267,Daily!N484,Daily!N701,Daily!N918,Daily!N949)</f>
        <v>8654</v>
      </c>
      <c r="O17" s="35">
        <f>SUM(Daily!O50,Daily!O267,Daily!O484,Daily!O701,Daily!O918,Daily!O949)</f>
        <v>8859</v>
      </c>
      <c r="P17" s="35">
        <f>SUM(Daily!P50,Daily!P267,Daily!P484,Daily!P701,Daily!P918,Daily!P949)</f>
        <v>6066</v>
      </c>
      <c r="Q17" s="35">
        <f>SUM(Daily!Q50,Daily!Q267,Daily!Q484,Daily!Q701,Daily!Q918,Daily!Q949)</f>
        <v>4132</v>
      </c>
      <c r="R17" s="35">
        <f>SUM(Daily!R50,Daily!R267,Daily!R484,Daily!R701,Daily!R918,Daily!R949)</f>
        <v>7172</v>
      </c>
      <c r="S17" s="35">
        <f>SUM(Daily!S50,Daily!S267,Daily!S484,Daily!S701,Daily!S918,Daily!S949)</f>
        <v>5563</v>
      </c>
      <c r="T17" s="35">
        <f>SUM(Daily!T50,Daily!T267,Daily!T484,Daily!T701,Daily!T918,Daily!T949)</f>
        <v>523</v>
      </c>
      <c r="U17" s="35">
        <f>SUM(Daily!U50,Daily!U267,Daily!U484,Daily!U701,Daily!U918,Daily!U949)</f>
        <v>781</v>
      </c>
      <c r="V17" s="35">
        <f>SUM(Daily!V50,Daily!V267,Daily!V484,Daily!V701,Daily!V918,Daily!V949)</f>
        <v>3815</v>
      </c>
      <c r="W17" s="35">
        <f>SUM(Daily!W50,Daily!W267,Daily!W484,Daily!W701,Daily!W918,Daily!W949)</f>
        <v>6512</v>
      </c>
      <c r="X17" s="35">
        <f>SUM(Daily!X50,Daily!X267,Daily!X484,Daily!X701,Daily!X918,Daily!X949)</f>
        <v>3844</v>
      </c>
      <c r="Y17" s="35">
        <f>SUM(Daily!Y50,Daily!Y267,Daily!Y484,Daily!Y701,Daily!Y918,Daily!Y949)</f>
        <v>1692</v>
      </c>
      <c r="Z17" s="35">
        <f>SUM(Daily!Z50,Daily!Z267,Daily!Z484,Daily!Z701,Daily!Z918,Daily!Z949)</f>
        <v>11067</v>
      </c>
      <c r="AA17" s="35">
        <f>SUM(Daily!AA50,Daily!AA267,Daily!AA484,Daily!AA701,Daily!AA918,Daily!AA949)</f>
        <v>12763</v>
      </c>
      <c r="AB17" s="112">
        <f t="shared" si="0"/>
        <v>69937</v>
      </c>
      <c r="AC17" s="19">
        <f t="shared" si="0"/>
        <v>69203</v>
      </c>
    </row>
    <row r="18" spans="1:29" ht="14.25" thickTop="1" thickBot="1" x14ac:dyDescent="0.25">
      <c r="A18" s="93" t="s">
        <v>27</v>
      </c>
      <c r="B18" s="35">
        <f>SUM(Daily!B51,Daily!B268,Daily!B485,Daily!B702,Daily!B919,Daily!B950)</f>
        <v>6576</v>
      </c>
      <c r="C18" s="35">
        <f>SUM(Daily!C51,Daily!C268,Daily!C485,Daily!C702,Daily!C919,Daily!C950)</f>
        <v>7042</v>
      </c>
      <c r="D18" s="35">
        <f>SUM(Daily!D51,Daily!D268,Daily!D485,Daily!D702,Daily!D919,Daily!D950)</f>
        <v>2591</v>
      </c>
      <c r="E18" s="35">
        <f>SUM(Daily!E51,Daily!E268,Daily!E485,Daily!E702,Daily!E919,Daily!E950)</f>
        <v>2446</v>
      </c>
      <c r="F18" s="35">
        <f>SUM(Daily!F51,Daily!F268,Daily!F485,Daily!F702,Daily!F919,Daily!F950)</f>
        <v>5223</v>
      </c>
      <c r="G18" s="35">
        <f>SUM(Daily!G51,Daily!G268,Daily!G485,Daily!G702,Daily!G919,Daily!G950)</f>
        <v>4388</v>
      </c>
      <c r="H18" s="35">
        <f>SUM(Daily!H51,Daily!H268,Daily!H485,Daily!H702,Daily!H919,Daily!H950)</f>
        <v>11151</v>
      </c>
      <c r="I18" s="35">
        <f>SUM(Daily!I51,Daily!I268,Daily!I485,Daily!I702,Daily!I919,Daily!I950)</f>
        <v>10575</v>
      </c>
      <c r="J18" s="35">
        <f>SUM(Daily!J51,Daily!J268,Daily!J485,Daily!J702,Daily!J919,Daily!J950)</f>
        <v>894</v>
      </c>
      <c r="K18" s="35">
        <f>SUM(Daily!K51,Daily!K268,Daily!K485,Daily!K702,Daily!K919,Daily!K950)</f>
        <v>1067</v>
      </c>
      <c r="L18" s="35">
        <f>SUM(Daily!L51,Daily!L268,Daily!L485,Daily!L702,Daily!L919,Daily!L950)</f>
        <v>3026</v>
      </c>
      <c r="M18" s="35">
        <f>SUM(Daily!M51,Daily!M268,Daily!M485,Daily!M702,Daily!M919,Daily!M950)</f>
        <v>4482</v>
      </c>
      <c r="N18" s="35">
        <f>SUM(Daily!N51,Daily!N268,Daily!N485,Daily!N702,Daily!N919,Daily!N950)</f>
        <v>9175</v>
      </c>
      <c r="O18" s="35">
        <f>SUM(Daily!O51,Daily!O268,Daily!O485,Daily!O702,Daily!O919,Daily!O950)</f>
        <v>8652</v>
      </c>
      <c r="P18" s="35">
        <f>SUM(Daily!P51,Daily!P268,Daily!P485,Daily!P702,Daily!P919,Daily!P950)</f>
        <v>6109</v>
      </c>
      <c r="Q18" s="35">
        <f>SUM(Daily!Q51,Daily!Q268,Daily!Q485,Daily!Q702,Daily!Q919,Daily!Q950)</f>
        <v>4088</v>
      </c>
      <c r="R18" s="35">
        <f>SUM(Daily!R51,Daily!R268,Daily!R485,Daily!R702,Daily!R919,Daily!R950)</f>
        <v>7046</v>
      </c>
      <c r="S18" s="35">
        <f>SUM(Daily!S51,Daily!S268,Daily!S485,Daily!S702,Daily!S919,Daily!S950)</f>
        <v>6664</v>
      </c>
      <c r="T18" s="35">
        <f>SUM(Daily!T51,Daily!T268,Daily!T485,Daily!T702,Daily!T919,Daily!T950)</f>
        <v>659</v>
      </c>
      <c r="U18" s="35">
        <f>SUM(Daily!U51,Daily!U268,Daily!U485,Daily!U702,Daily!U919,Daily!U950)</f>
        <v>653</v>
      </c>
      <c r="V18" s="35">
        <f>SUM(Daily!V51,Daily!V268,Daily!V485,Daily!V702,Daily!V919,Daily!V950)</f>
        <v>4971</v>
      </c>
      <c r="W18" s="35">
        <f>SUM(Daily!W51,Daily!W268,Daily!W485,Daily!W702,Daily!W919,Daily!W950)</f>
        <v>6152</v>
      </c>
      <c r="X18" s="35">
        <f>SUM(Daily!X51,Daily!X268,Daily!X485,Daily!X702,Daily!X919,Daily!X950)</f>
        <v>3436</v>
      </c>
      <c r="Y18" s="35">
        <f>SUM(Daily!Y51,Daily!Y268,Daily!Y485,Daily!Y702,Daily!Y919,Daily!Y950)</f>
        <v>1716</v>
      </c>
      <c r="Z18" s="35">
        <f>SUM(Daily!Z51,Daily!Z268,Daily!Z485,Daily!Z702,Daily!Z919,Daily!Z950)</f>
        <v>11995</v>
      </c>
      <c r="AA18" s="35">
        <f>SUM(Daily!AA51,Daily!AA268,Daily!AA485,Daily!AA702,Daily!AA919,Daily!AA950)</f>
        <v>13350</v>
      </c>
      <c r="AB18" s="112">
        <f t="shared" si="0"/>
        <v>72852</v>
      </c>
      <c r="AC18" s="19">
        <f t="shared" si="0"/>
        <v>71275</v>
      </c>
    </row>
    <row r="19" spans="1:29" ht="14.25" thickTop="1" thickBot="1" x14ac:dyDescent="0.25">
      <c r="A19" s="94" t="s">
        <v>28</v>
      </c>
      <c r="B19" s="35">
        <f>SUM(Daily!B52,Daily!B269,Daily!B486,Daily!B703,Daily!B920,Daily!B951)</f>
        <v>7138</v>
      </c>
      <c r="C19" s="35">
        <f>SUM(Daily!C52,Daily!C269,Daily!C486,Daily!C703,Daily!C920,Daily!C951)</f>
        <v>7779</v>
      </c>
      <c r="D19" s="35">
        <f>SUM(Daily!D52,Daily!D269,Daily!D486,Daily!D703,Daily!D920,Daily!D951)</f>
        <v>2702</v>
      </c>
      <c r="E19" s="35">
        <f>SUM(Daily!E52,Daily!E269,Daily!E486,Daily!E703,Daily!E920,Daily!E951)</f>
        <v>2628</v>
      </c>
      <c r="F19" s="35">
        <f>SUM(Daily!F52,Daily!F269,Daily!F486,Daily!F703,Daily!F920,Daily!F951)</f>
        <v>5088</v>
      </c>
      <c r="G19" s="35">
        <f>SUM(Daily!G52,Daily!G269,Daily!G486,Daily!G703,Daily!G920,Daily!G951)</f>
        <v>5939</v>
      </c>
      <c r="H19" s="35">
        <f>SUM(Daily!H52,Daily!H269,Daily!H486,Daily!H703,Daily!H920,Daily!H951)</f>
        <v>11571</v>
      </c>
      <c r="I19" s="35">
        <f>SUM(Daily!I52,Daily!I269,Daily!I486,Daily!I703,Daily!I920,Daily!I951)</f>
        <v>12537</v>
      </c>
      <c r="J19" s="35">
        <f>SUM(Daily!J52,Daily!J269,Daily!J486,Daily!J703,Daily!J920,Daily!J951)</f>
        <v>1117</v>
      </c>
      <c r="K19" s="35">
        <f>SUM(Daily!K52,Daily!K269,Daily!K486,Daily!K703,Daily!K920,Daily!K951)</f>
        <v>983</v>
      </c>
      <c r="L19" s="35">
        <f>SUM(Daily!L52,Daily!L269,Daily!L486,Daily!L703,Daily!L920,Daily!L951)</f>
        <v>4822</v>
      </c>
      <c r="M19" s="35">
        <f>SUM(Daily!M52,Daily!M269,Daily!M486,Daily!M703,Daily!M920,Daily!M951)</f>
        <v>4136</v>
      </c>
      <c r="N19" s="35">
        <f>SUM(Daily!N52,Daily!N269,Daily!N486,Daily!N703,Daily!N920,Daily!N951)</f>
        <v>11012</v>
      </c>
      <c r="O19" s="35">
        <f>SUM(Daily!O52,Daily!O269,Daily!O486,Daily!O703,Daily!O920,Daily!O951)</f>
        <v>9319</v>
      </c>
      <c r="P19" s="35">
        <f>SUM(Daily!P52,Daily!P269,Daily!P486,Daily!P703,Daily!P920,Daily!P951)</f>
        <v>6380</v>
      </c>
      <c r="Q19" s="35">
        <f>SUM(Daily!Q52,Daily!Q269,Daily!Q486,Daily!Q703,Daily!Q920,Daily!Q951)</f>
        <v>4616</v>
      </c>
      <c r="R19" s="35">
        <f>SUM(Daily!R52,Daily!R269,Daily!R486,Daily!R703,Daily!R920,Daily!R951)</f>
        <v>7024</v>
      </c>
      <c r="S19" s="35">
        <f>SUM(Daily!S52,Daily!S269,Daily!S486,Daily!S703,Daily!S920,Daily!S951)</f>
        <v>7228</v>
      </c>
      <c r="T19" s="35">
        <f>SUM(Daily!T52,Daily!T269,Daily!T486,Daily!T703,Daily!T920,Daily!T951)</f>
        <v>846</v>
      </c>
      <c r="U19" s="35">
        <f>SUM(Daily!U52,Daily!U269,Daily!U486,Daily!U703,Daily!U920,Daily!U951)</f>
        <v>667</v>
      </c>
      <c r="V19" s="35">
        <f>SUM(Daily!V52,Daily!V269,Daily!V486,Daily!V703,Daily!V920,Daily!V951)</f>
        <v>6088</v>
      </c>
      <c r="W19" s="35">
        <f>SUM(Daily!W52,Daily!W269,Daily!W486,Daily!W703,Daily!W920,Daily!W951)</f>
        <v>6447</v>
      </c>
      <c r="X19" s="35">
        <f>SUM(Daily!X52,Daily!X269,Daily!X486,Daily!X703,Daily!X920,Daily!X951)</f>
        <v>4195</v>
      </c>
      <c r="Y19" s="35">
        <f>SUM(Daily!Y52,Daily!Y269,Daily!Y486,Daily!Y703,Daily!Y920,Daily!Y951)</f>
        <v>1889</v>
      </c>
      <c r="Z19" s="35">
        <f>SUM(Daily!Z52,Daily!Z269,Daily!Z486,Daily!Z703,Daily!Z920,Daily!Z951)</f>
        <v>12366</v>
      </c>
      <c r="AA19" s="35">
        <f>SUM(Daily!AA52,Daily!AA269,Daily!AA486,Daily!AA703,Daily!AA920,Daily!AA951)</f>
        <v>13988</v>
      </c>
      <c r="AB19" s="112">
        <f t="shared" si="0"/>
        <v>80349</v>
      </c>
      <c r="AC19" s="19">
        <f t="shared" si="0"/>
        <v>78156</v>
      </c>
    </row>
    <row r="20" spans="1:29" ht="14.25" thickTop="1" thickBot="1" x14ac:dyDescent="0.25">
      <c r="A20" s="93" t="s">
        <v>29</v>
      </c>
      <c r="B20" s="35">
        <f>SUM(Daily!B53,Daily!B270,Daily!B487,Daily!B704,Daily!B921,Daily!B952)</f>
        <v>7982</v>
      </c>
      <c r="C20" s="35">
        <f>SUM(Daily!C53,Daily!C270,Daily!C487,Daily!C704,Daily!C921,Daily!C952)</f>
        <v>8304</v>
      </c>
      <c r="D20" s="35">
        <f>SUM(Daily!D53,Daily!D270,Daily!D487,Daily!D704,Daily!D921,Daily!D952)</f>
        <v>2717</v>
      </c>
      <c r="E20" s="35">
        <f>SUM(Daily!E53,Daily!E270,Daily!E487,Daily!E704,Daily!E921,Daily!E952)</f>
        <v>2811</v>
      </c>
      <c r="F20" s="35">
        <f>SUM(Daily!F53,Daily!F270,Daily!F487,Daily!F704,Daily!F921,Daily!F952)</f>
        <v>5646</v>
      </c>
      <c r="G20" s="35">
        <f>SUM(Daily!G53,Daily!G270,Daily!G487,Daily!G704,Daily!G921,Daily!G952)</f>
        <v>6564</v>
      </c>
      <c r="H20" s="35">
        <f>SUM(Daily!H53,Daily!H270,Daily!H487,Daily!H704,Daily!H921,Daily!H952)</f>
        <v>11969</v>
      </c>
      <c r="I20" s="35">
        <f>SUM(Daily!I53,Daily!I270,Daily!I487,Daily!I704,Daily!I921,Daily!I952)</f>
        <v>13503</v>
      </c>
      <c r="J20" s="35">
        <f>SUM(Daily!J53,Daily!J270,Daily!J487,Daily!J704,Daily!J921,Daily!J952)</f>
        <v>1354</v>
      </c>
      <c r="K20" s="35">
        <f>SUM(Daily!K53,Daily!K270,Daily!K487,Daily!K704,Daily!K921,Daily!K952)</f>
        <v>926</v>
      </c>
      <c r="L20" s="35">
        <f>SUM(Daily!L53,Daily!L270,Daily!L487,Daily!L704,Daily!L921,Daily!L952)</f>
        <v>5203</v>
      </c>
      <c r="M20" s="35">
        <f>SUM(Daily!M53,Daily!M270,Daily!M487,Daily!M704,Daily!M921,Daily!M952)</f>
        <v>3592</v>
      </c>
      <c r="N20" s="35">
        <f>SUM(Daily!N53,Daily!N270,Daily!N487,Daily!N704,Daily!N921,Daily!N952)</f>
        <v>10902</v>
      </c>
      <c r="O20" s="35">
        <f>SUM(Daily!O53,Daily!O270,Daily!O487,Daily!O704,Daily!O921,Daily!O952)</f>
        <v>9981</v>
      </c>
      <c r="P20" s="35">
        <f>SUM(Daily!P53,Daily!P270,Daily!P487,Daily!P704,Daily!P921,Daily!P952)</f>
        <v>5968</v>
      </c>
      <c r="Q20" s="35">
        <f>SUM(Daily!Q53,Daily!Q270,Daily!Q487,Daily!Q704,Daily!Q921,Daily!Q952)</f>
        <v>4897</v>
      </c>
      <c r="R20" s="35">
        <f>SUM(Daily!R53,Daily!R270,Daily!R487,Daily!R704,Daily!R921,Daily!R952)</f>
        <v>6546</v>
      </c>
      <c r="S20" s="35">
        <f>SUM(Daily!S53,Daily!S270,Daily!S487,Daily!S704,Daily!S921,Daily!S952)</f>
        <v>7992</v>
      </c>
      <c r="T20" s="35">
        <f>SUM(Daily!T53,Daily!T270,Daily!T487,Daily!T704,Daily!T921,Daily!T952)</f>
        <v>926</v>
      </c>
      <c r="U20" s="35">
        <f>SUM(Daily!U53,Daily!U270,Daily!U487,Daily!U704,Daily!U921,Daily!U952)</f>
        <v>743</v>
      </c>
      <c r="V20" s="35">
        <f>SUM(Daily!V53,Daily!V270,Daily!V487,Daily!V704,Daily!V921,Daily!V952)</f>
        <v>6319</v>
      </c>
      <c r="W20" s="35">
        <f>SUM(Daily!W53,Daily!W270,Daily!W487,Daily!W704,Daily!W921,Daily!W952)</f>
        <v>6387</v>
      </c>
      <c r="X20" s="35">
        <f>SUM(Daily!X53,Daily!X270,Daily!X487,Daily!X704,Daily!X921,Daily!X952)</f>
        <v>4481</v>
      </c>
      <c r="Y20" s="35">
        <f>SUM(Daily!Y53,Daily!Y270,Daily!Y487,Daily!Y704,Daily!Y921,Daily!Y952)</f>
        <v>2238</v>
      </c>
      <c r="Z20" s="35">
        <f>SUM(Daily!Z53,Daily!Z270,Daily!Z487,Daily!Z704,Daily!Z921,Daily!Z952)</f>
        <v>12864</v>
      </c>
      <c r="AA20" s="35">
        <f>SUM(Daily!AA53,Daily!AA270,Daily!AA487,Daily!AA704,Daily!AA921,Daily!AA952)</f>
        <v>14140</v>
      </c>
      <c r="AB20" s="112">
        <f t="shared" si="0"/>
        <v>82877</v>
      </c>
      <c r="AC20" s="19">
        <f t="shared" si="0"/>
        <v>82078</v>
      </c>
    </row>
    <row r="21" spans="1:29" ht="14.25" thickTop="1" thickBot="1" x14ac:dyDescent="0.25">
      <c r="A21" s="94" t="s">
        <v>30</v>
      </c>
      <c r="B21" s="35">
        <f>SUM(Daily!B54,Daily!B271,Daily!B488,Daily!B705,Daily!B922,Daily!B953)</f>
        <v>8384</v>
      </c>
      <c r="C21" s="35">
        <f>SUM(Daily!C54,Daily!C271,Daily!C488,Daily!C705,Daily!C922,Daily!C953)</f>
        <v>8010</v>
      </c>
      <c r="D21" s="35">
        <f>SUM(Daily!D54,Daily!D271,Daily!D488,Daily!D705,Daily!D922,Daily!D953)</f>
        <v>2728</v>
      </c>
      <c r="E21" s="35">
        <f>SUM(Daily!E54,Daily!E271,Daily!E488,Daily!E705,Daily!E922,Daily!E953)</f>
        <v>2838</v>
      </c>
      <c r="F21" s="35">
        <f>SUM(Daily!F54,Daily!F271,Daily!F488,Daily!F705,Daily!F922,Daily!F953)</f>
        <v>5765</v>
      </c>
      <c r="G21" s="35">
        <f>SUM(Daily!G54,Daily!G271,Daily!G488,Daily!G705,Daily!G922,Daily!G953)</f>
        <v>6448</v>
      </c>
      <c r="H21" s="35">
        <f>SUM(Daily!H54,Daily!H271,Daily!H488,Daily!H705,Daily!H922,Daily!H953)</f>
        <v>12225</v>
      </c>
      <c r="I21" s="35">
        <f>SUM(Daily!I54,Daily!I271,Daily!I488,Daily!I705,Daily!I922,Daily!I953)</f>
        <v>13470</v>
      </c>
      <c r="J21" s="35">
        <f>SUM(Daily!J54,Daily!J271,Daily!J488,Daily!J705,Daily!J922,Daily!J953)</f>
        <v>1314</v>
      </c>
      <c r="K21" s="35">
        <f>SUM(Daily!K54,Daily!K271,Daily!K488,Daily!K705,Daily!K922,Daily!K953)</f>
        <v>881</v>
      </c>
      <c r="L21" s="35">
        <f>SUM(Daily!L54,Daily!L271,Daily!L488,Daily!L705,Daily!L922,Daily!L953)</f>
        <v>5413</v>
      </c>
      <c r="M21" s="35">
        <f>SUM(Daily!M54,Daily!M271,Daily!M488,Daily!M705,Daily!M922,Daily!M953)</f>
        <v>3630</v>
      </c>
      <c r="N21" s="35">
        <f>SUM(Daily!N54,Daily!N271,Daily!N488,Daily!N705,Daily!N922,Daily!N953)</f>
        <v>11430</v>
      </c>
      <c r="O21" s="35">
        <f>SUM(Daily!O54,Daily!O271,Daily!O488,Daily!O705,Daily!O922,Daily!O953)</f>
        <v>10019</v>
      </c>
      <c r="P21" s="35">
        <f>SUM(Daily!P54,Daily!P271,Daily!P488,Daily!P705,Daily!P922,Daily!P953)</f>
        <v>5736</v>
      </c>
      <c r="Q21" s="35">
        <f>SUM(Daily!Q54,Daily!Q271,Daily!Q488,Daily!Q705,Daily!Q922,Daily!Q953)</f>
        <v>6083</v>
      </c>
      <c r="R21" s="35">
        <f>SUM(Daily!R54,Daily!R271,Daily!R488,Daily!R705,Daily!R922,Daily!R953)</f>
        <v>6294</v>
      </c>
      <c r="S21" s="35">
        <f>SUM(Daily!S54,Daily!S271,Daily!S488,Daily!S705,Daily!S922,Daily!S953)</f>
        <v>9094</v>
      </c>
      <c r="T21" s="35">
        <f>SUM(Daily!T54,Daily!T271,Daily!T488,Daily!T705,Daily!T922,Daily!T953)</f>
        <v>974</v>
      </c>
      <c r="U21" s="35">
        <f>SUM(Daily!U54,Daily!U271,Daily!U488,Daily!U705,Daily!U922,Daily!U953)</f>
        <v>989</v>
      </c>
      <c r="V21" s="35">
        <f>SUM(Daily!V54,Daily!V271,Daily!V488,Daily!V705,Daily!V922,Daily!V953)</f>
        <v>6532</v>
      </c>
      <c r="W21" s="35">
        <f>SUM(Daily!W54,Daily!W271,Daily!W488,Daily!W705,Daily!W922,Daily!W953)</f>
        <v>6696</v>
      </c>
      <c r="X21" s="35">
        <f>SUM(Daily!X54,Daily!X271,Daily!X488,Daily!X705,Daily!X922,Daily!X953)</f>
        <v>4476</v>
      </c>
      <c r="Y21" s="35">
        <f>SUM(Daily!Y54,Daily!Y271,Daily!Y488,Daily!Y705,Daily!Y922,Daily!Y953)</f>
        <v>2590</v>
      </c>
      <c r="Z21" s="35">
        <f>SUM(Daily!Z54,Daily!Z271,Daily!Z488,Daily!Z705,Daily!Z922,Daily!Z953)</f>
        <v>13853</v>
      </c>
      <c r="AA21" s="35">
        <f>SUM(Daily!AA54,Daily!AA271,Daily!AA488,Daily!AA705,Daily!AA922,Daily!AA953)</f>
        <v>12983</v>
      </c>
      <c r="AB21" s="112">
        <f t="shared" si="0"/>
        <v>85124</v>
      </c>
      <c r="AC21" s="19">
        <f t="shared" si="0"/>
        <v>83731</v>
      </c>
    </row>
    <row r="22" spans="1:29" ht="14.25" thickTop="1" thickBot="1" x14ac:dyDescent="0.25">
      <c r="A22" s="93" t="s">
        <v>31</v>
      </c>
      <c r="B22" s="35">
        <f>SUM(Daily!B55,Daily!B272,Daily!B489,Daily!B706,Daily!B923,Daily!B954)</f>
        <v>8365</v>
      </c>
      <c r="C22" s="35">
        <f>SUM(Daily!C55,Daily!C272,Daily!C489,Daily!C706,Daily!C923,Daily!C954)</f>
        <v>7390</v>
      </c>
      <c r="D22" s="35">
        <f>SUM(Daily!D55,Daily!D272,Daily!D489,Daily!D706,Daily!D923,Daily!D954)</f>
        <v>2362</v>
      </c>
      <c r="E22" s="35">
        <f>SUM(Daily!E55,Daily!E272,Daily!E489,Daily!E706,Daily!E923,Daily!E954)</f>
        <v>3224</v>
      </c>
      <c r="F22" s="35">
        <f>SUM(Daily!F55,Daily!F272,Daily!F489,Daily!F706,Daily!F923,Daily!F954)</f>
        <v>5137</v>
      </c>
      <c r="G22" s="35">
        <f>SUM(Daily!G55,Daily!G272,Daily!G489,Daily!G706,Daily!G923,Daily!G954)</f>
        <v>6634</v>
      </c>
      <c r="H22" s="35">
        <f>SUM(Daily!H55,Daily!H272,Daily!H489,Daily!H706,Daily!H923,Daily!H954)</f>
        <v>11510</v>
      </c>
      <c r="I22" s="35">
        <f>SUM(Daily!I55,Daily!I272,Daily!I489,Daily!I706,Daily!I923,Daily!I954)</f>
        <v>13510</v>
      </c>
      <c r="J22" s="35">
        <f>SUM(Daily!J55,Daily!J272,Daily!J489,Daily!J706,Daily!J923,Daily!J954)</f>
        <v>1515</v>
      </c>
      <c r="K22" s="35">
        <f>SUM(Daily!K55,Daily!K272,Daily!K489,Daily!K706,Daily!K923,Daily!K954)</f>
        <v>900</v>
      </c>
      <c r="L22" s="35">
        <f>SUM(Daily!L55,Daily!L272,Daily!L489,Daily!L706,Daily!L923,Daily!L954)</f>
        <v>6085</v>
      </c>
      <c r="M22" s="35">
        <f>SUM(Daily!M55,Daily!M272,Daily!M489,Daily!M706,Daily!M923,Daily!M954)</f>
        <v>3129</v>
      </c>
      <c r="N22" s="35">
        <f>SUM(Daily!N55,Daily!N272,Daily!N489,Daily!N706,Daily!N923,Daily!N954)</f>
        <v>11655</v>
      </c>
      <c r="O22" s="35">
        <f>SUM(Daily!O55,Daily!O272,Daily!O489,Daily!O706,Daily!O923,Daily!O954)</f>
        <v>9956</v>
      </c>
      <c r="P22" s="35">
        <f>SUM(Daily!P55,Daily!P272,Daily!P489,Daily!P706,Daily!P923,Daily!P954)</f>
        <v>4501</v>
      </c>
      <c r="Q22" s="35">
        <f>SUM(Daily!Q55,Daily!Q272,Daily!Q489,Daily!Q706,Daily!Q923,Daily!Q954)</f>
        <v>6356</v>
      </c>
      <c r="R22" s="35">
        <f>SUM(Daily!R55,Daily!R272,Daily!R489,Daily!R706,Daily!R923,Daily!R954)</f>
        <v>5666</v>
      </c>
      <c r="S22" s="35">
        <f>SUM(Daily!S55,Daily!S272,Daily!S489,Daily!S706,Daily!S923,Daily!S954)</f>
        <v>8834</v>
      </c>
      <c r="T22" s="35">
        <f>SUM(Daily!T55,Daily!T272,Daily!T489,Daily!T706,Daily!T923,Daily!T954)</f>
        <v>844</v>
      </c>
      <c r="U22" s="35">
        <f>SUM(Daily!U55,Daily!U272,Daily!U489,Daily!U706,Daily!U923,Daily!U954)</f>
        <v>961</v>
      </c>
      <c r="V22" s="35">
        <f>SUM(Daily!V55,Daily!V272,Daily!V489,Daily!V706,Daily!V923,Daily!V954)</f>
        <v>7371</v>
      </c>
      <c r="W22" s="35">
        <f>SUM(Daily!W55,Daily!W272,Daily!W489,Daily!W706,Daily!W923,Daily!W954)</f>
        <v>6188</v>
      </c>
      <c r="X22" s="35">
        <f>SUM(Daily!X55,Daily!X272,Daily!X489,Daily!X706,Daily!X923,Daily!X954)</f>
        <v>4145</v>
      </c>
      <c r="Y22" s="35">
        <f>SUM(Daily!Y55,Daily!Y272,Daily!Y489,Daily!Y706,Daily!Y923,Daily!Y954)</f>
        <v>2580</v>
      </c>
      <c r="Z22" s="35">
        <f>SUM(Daily!Z55,Daily!Z272,Daily!Z489,Daily!Z706,Daily!Z923,Daily!Z954)</f>
        <v>13355</v>
      </c>
      <c r="AA22" s="35">
        <f>SUM(Daily!AA55,Daily!AA272,Daily!AA489,Daily!AA706,Daily!AA923,Daily!AA954)</f>
        <v>12828</v>
      </c>
      <c r="AB22" s="112">
        <f t="shared" si="0"/>
        <v>82511</v>
      </c>
      <c r="AC22" s="19">
        <f t="shared" si="0"/>
        <v>82490</v>
      </c>
    </row>
    <row r="23" spans="1:29" ht="14.25" thickTop="1" thickBot="1" x14ac:dyDescent="0.25">
      <c r="A23" s="94" t="s">
        <v>32</v>
      </c>
      <c r="B23" s="35">
        <f>SUM(Daily!B56,Daily!B273,Daily!B490,Daily!B707,Daily!B924,Daily!B955)</f>
        <v>8671</v>
      </c>
      <c r="C23" s="35">
        <f>SUM(Daily!C56,Daily!C273,Daily!C490,Daily!C707,Daily!C924,Daily!C955)</f>
        <v>6864</v>
      </c>
      <c r="D23" s="35">
        <f>SUM(Daily!D56,Daily!D273,Daily!D490,Daily!D707,Daily!D924,Daily!D955)</f>
        <v>2327</v>
      </c>
      <c r="E23" s="35">
        <f>SUM(Daily!E56,Daily!E273,Daily!E490,Daily!E707,Daily!E924,Daily!E955)</f>
        <v>3003</v>
      </c>
      <c r="F23" s="35">
        <f>SUM(Daily!F56,Daily!F273,Daily!F490,Daily!F707,Daily!F924,Daily!F955)</f>
        <v>5150</v>
      </c>
      <c r="G23" s="35">
        <f>SUM(Daily!G56,Daily!G273,Daily!G490,Daily!G707,Daily!G924,Daily!G955)</f>
        <v>6645</v>
      </c>
      <c r="H23" s="35">
        <f>SUM(Daily!H56,Daily!H273,Daily!H490,Daily!H707,Daily!H924,Daily!H955)</f>
        <v>11315</v>
      </c>
      <c r="I23" s="35">
        <f>SUM(Daily!I56,Daily!I273,Daily!I490,Daily!I707,Daily!I924,Daily!I955)</f>
        <v>13374</v>
      </c>
      <c r="J23" s="35">
        <f>SUM(Daily!J56,Daily!J273,Daily!J490,Daily!J707,Daily!J924,Daily!J955)</f>
        <v>1404</v>
      </c>
      <c r="K23" s="35">
        <f>SUM(Daily!K56,Daily!K273,Daily!K490,Daily!K707,Daily!K924,Daily!K955)</f>
        <v>716</v>
      </c>
      <c r="L23" s="35">
        <f>SUM(Daily!L56,Daily!L273,Daily!L490,Daily!L707,Daily!L924,Daily!L955)</f>
        <v>5937</v>
      </c>
      <c r="M23" s="35">
        <f>SUM(Daily!M56,Daily!M273,Daily!M490,Daily!M707,Daily!M924,Daily!M955)</f>
        <v>3094</v>
      </c>
      <c r="N23" s="35">
        <f>SUM(Daily!N56,Daily!N273,Daily!N490,Daily!N707,Daily!N924,Daily!N955)</f>
        <v>10872</v>
      </c>
      <c r="O23" s="35">
        <f>SUM(Daily!O56,Daily!O273,Daily!O490,Daily!O707,Daily!O924,Daily!O955)</f>
        <v>11078</v>
      </c>
      <c r="P23" s="35">
        <f>SUM(Daily!P56,Daily!P273,Daily!P490,Daily!P707,Daily!P924,Daily!P955)</f>
        <v>3480</v>
      </c>
      <c r="Q23" s="35">
        <f>SUM(Daily!Q56,Daily!Q273,Daily!Q490,Daily!Q707,Daily!Q924,Daily!Q955)</f>
        <v>7187</v>
      </c>
      <c r="R23" s="35">
        <f>SUM(Daily!R56,Daily!R273,Daily!R490,Daily!R707,Daily!R924,Daily!R955)</f>
        <v>5423</v>
      </c>
      <c r="S23" s="35">
        <f>SUM(Daily!S56,Daily!S273,Daily!S490,Daily!S707,Daily!S924,Daily!S955)</f>
        <v>9209</v>
      </c>
      <c r="T23" s="35">
        <f>SUM(Daily!T56,Daily!T273,Daily!T490,Daily!T707,Daily!T924,Daily!T955)</f>
        <v>778</v>
      </c>
      <c r="U23" s="35">
        <f>SUM(Daily!U56,Daily!U273,Daily!U490,Daily!U707,Daily!U924,Daily!U955)</f>
        <v>1020</v>
      </c>
      <c r="V23" s="35">
        <f>SUM(Daily!V56,Daily!V273,Daily!V490,Daily!V707,Daily!V924,Daily!V955)</f>
        <v>8095</v>
      </c>
      <c r="W23" s="35">
        <f>SUM(Daily!W56,Daily!W273,Daily!W490,Daily!W707,Daily!W924,Daily!W955)</f>
        <v>5760</v>
      </c>
      <c r="X23" s="35">
        <f>SUM(Daily!X56,Daily!X273,Daily!X490,Daily!X707,Daily!X924,Daily!X955)</f>
        <v>3849</v>
      </c>
      <c r="Y23" s="35">
        <f>SUM(Daily!Y56,Daily!Y273,Daily!Y490,Daily!Y707,Daily!Y924,Daily!Y955)</f>
        <v>2683</v>
      </c>
      <c r="Z23" s="35">
        <f>SUM(Daily!Z56,Daily!Z273,Daily!Z490,Daily!Z707,Daily!Z924,Daily!Z955)</f>
        <v>12664</v>
      </c>
      <c r="AA23" s="35">
        <f>SUM(Daily!AA56,Daily!AA273,Daily!AA490,Daily!AA707,Daily!AA924,Daily!AA955)</f>
        <v>11660</v>
      </c>
      <c r="AB23" s="112">
        <f t="shared" si="0"/>
        <v>79965</v>
      </c>
      <c r="AC23" s="19">
        <f t="shared" si="0"/>
        <v>82293</v>
      </c>
    </row>
    <row r="24" spans="1:29" ht="14.25" thickTop="1" thickBot="1" x14ac:dyDescent="0.25">
      <c r="A24" s="93" t="s">
        <v>33</v>
      </c>
      <c r="B24" s="35">
        <f>SUM(Daily!B57,Daily!B274,Daily!B491,Daily!B708,Daily!B925,Daily!B956)</f>
        <v>7185</v>
      </c>
      <c r="C24" s="35">
        <f>SUM(Daily!C57,Daily!C274,Daily!C491,Daily!C708,Daily!C925,Daily!C956)</f>
        <v>5644</v>
      </c>
      <c r="D24" s="35">
        <f>SUM(Daily!D57,Daily!D274,Daily!D491,Daily!D708,Daily!D925,Daily!D956)</f>
        <v>1762</v>
      </c>
      <c r="E24" s="35">
        <f>SUM(Daily!E57,Daily!E274,Daily!E491,Daily!E708,Daily!E925,Daily!E956)</f>
        <v>2742</v>
      </c>
      <c r="F24" s="35">
        <f>SUM(Daily!F57,Daily!F274,Daily!F491,Daily!F708,Daily!F925,Daily!F956)</f>
        <v>4529</v>
      </c>
      <c r="G24" s="35">
        <f>SUM(Daily!G57,Daily!G274,Daily!G491,Daily!G708,Daily!G925,Daily!G956)</f>
        <v>6137</v>
      </c>
      <c r="H24" s="35">
        <f>SUM(Daily!H57,Daily!H274,Daily!H491,Daily!H708,Daily!H925,Daily!H956)</f>
        <v>9929</v>
      </c>
      <c r="I24" s="35">
        <f>SUM(Daily!I57,Daily!I274,Daily!I491,Daily!I708,Daily!I925,Daily!I956)</f>
        <v>11744</v>
      </c>
      <c r="J24" s="35">
        <f>SUM(Daily!J57,Daily!J274,Daily!J491,Daily!J708,Daily!J925,Daily!J956)</f>
        <v>1401</v>
      </c>
      <c r="K24" s="35">
        <f>SUM(Daily!K57,Daily!K274,Daily!K491,Daily!K708,Daily!K925,Daily!K956)</f>
        <v>553</v>
      </c>
      <c r="L24" s="35">
        <f>SUM(Daily!L57,Daily!L274,Daily!L491,Daily!L708,Daily!L925,Daily!L956)</f>
        <v>4919</v>
      </c>
      <c r="M24" s="35">
        <f>SUM(Daily!M57,Daily!M274,Daily!M491,Daily!M708,Daily!M925,Daily!M956)</f>
        <v>2852</v>
      </c>
      <c r="N24" s="35">
        <f>SUM(Daily!N57,Daily!N274,Daily!N491,Daily!N708,Daily!N925,Daily!N956)</f>
        <v>9312</v>
      </c>
      <c r="O24" s="35">
        <f>SUM(Daily!O57,Daily!O274,Daily!O491,Daily!O708,Daily!O925,Daily!O956)</f>
        <v>9234</v>
      </c>
      <c r="P24" s="35">
        <f>SUM(Daily!P57,Daily!P274,Daily!P491,Daily!P708,Daily!P925,Daily!P956)</f>
        <v>2796</v>
      </c>
      <c r="Q24" s="35">
        <f>SUM(Daily!Q57,Daily!Q274,Daily!Q491,Daily!Q708,Daily!Q925,Daily!Q956)</f>
        <v>7021</v>
      </c>
      <c r="R24" s="35">
        <f>SUM(Daily!R57,Daily!R274,Daily!R491,Daily!R708,Daily!R925,Daily!R956)</f>
        <v>4522</v>
      </c>
      <c r="S24" s="35">
        <f>SUM(Daily!S57,Daily!S274,Daily!S491,Daily!S708,Daily!S925,Daily!S956)</f>
        <v>7402</v>
      </c>
      <c r="T24" s="35">
        <f>SUM(Daily!T57,Daily!T274,Daily!T491,Daily!T708,Daily!T925,Daily!T956)</f>
        <v>503</v>
      </c>
      <c r="U24" s="35">
        <f>SUM(Daily!U57,Daily!U274,Daily!U491,Daily!U708,Daily!U925,Daily!U956)</f>
        <v>995</v>
      </c>
      <c r="V24" s="35">
        <f>SUM(Daily!V57,Daily!V274,Daily!V491,Daily!V708,Daily!V925,Daily!V956)</f>
        <v>7383</v>
      </c>
      <c r="W24" s="35">
        <f>SUM(Daily!W57,Daily!W274,Daily!W491,Daily!W708,Daily!W925,Daily!W956)</f>
        <v>4972</v>
      </c>
      <c r="X24" s="35">
        <f>SUM(Daily!X57,Daily!X274,Daily!X491,Daily!X708,Daily!X925,Daily!X956)</f>
        <v>2704</v>
      </c>
      <c r="Y24" s="35">
        <f>SUM(Daily!Y57,Daily!Y274,Daily!Y491,Daily!Y708,Daily!Y925,Daily!Y956)</f>
        <v>2494</v>
      </c>
      <c r="Z24" s="35">
        <f>SUM(Daily!Z57,Daily!Z274,Daily!Z491,Daily!Z708,Daily!Z925,Daily!Z956)</f>
        <v>10751</v>
      </c>
      <c r="AA24" s="35">
        <f>SUM(Daily!AA57,Daily!AA274,Daily!AA491,Daily!AA708,Daily!AA925,Daily!AA956)</f>
        <v>10018</v>
      </c>
      <c r="AB24" s="112">
        <f t="shared" si="0"/>
        <v>67696</v>
      </c>
      <c r="AC24" s="19">
        <f t="shared" si="0"/>
        <v>71808</v>
      </c>
    </row>
    <row r="25" spans="1:29" ht="14.25" thickTop="1" thickBot="1" x14ac:dyDescent="0.25">
      <c r="A25" s="94" t="s">
        <v>34</v>
      </c>
      <c r="B25" s="35">
        <f>SUM(Daily!B58,Daily!B275,Daily!B492,Daily!B709,Daily!B926,Daily!B957)</f>
        <v>2497</v>
      </c>
      <c r="C25" s="35">
        <f>SUM(Daily!C58,Daily!C275,Daily!C492,Daily!C709,Daily!C926,Daily!C957)</f>
        <v>4535</v>
      </c>
      <c r="D25" s="35">
        <f>SUM(Daily!D58,Daily!D275,Daily!D492,Daily!D709,Daily!D926,Daily!D957)</f>
        <v>758</v>
      </c>
      <c r="E25" s="35">
        <f>SUM(Daily!E58,Daily!E275,Daily!E492,Daily!E709,Daily!E926,Daily!E957)</f>
        <v>2399</v>
      </c>
      <c r="F25" s="35">
        <f>SUM(Daily!F58,Daily!F275,Daily!F492,Daily!F709,Daily!F926,Daily!F957)</f>
        <v>1871</v>
      </c>
      <c r="G25" s="35">
        <f>SUM(Daily!G58,Daily!G275,Daily!G492,Daily!G709,Daily!G926,Daily!G957)</f>
        <v>5693</v>
      </c>
      <c r="H25" s="35">
        <f>SUM(Daily!H58,Daily!H275,Daily!H492,Daily!H709,Daily!H926,Daily!H957)</f>
        <v>5351</v>
      </c>
      <c r="I25" s="35">
        <f>SUM(Daily!I58,Daily!I275,Daily!I492,Daily!I709,Daily!I926,Daily!I957)</f>
        <v>9716</v>
      </c>
      <c r="J25" s="35">
        <f>SUM(Daily!J58,Daily!J275,Daily!J492,Daily!J709,Daily!J926,Daily!J957)</f>
        <v>1383</v>
      </c>
      <c r="K25" s="35">
        <f>SUM(Daily!K58,Daily!K275,Daily!K492,Daily!K709,Daily!K926,Daily!K957)</f>
        <v>484</v>
      </c>
      <c r="L25" s="35">
        <f>SUM(Daily!L58,Daily!L275,Daily!L492,Daily!L709,Daily!L926,Daily!L957)</f>
        <v>4107</v>
      </c>
      <c r="M25" s="35">
        <f>SUM(Daily!M58,Daily!M275,Daily!M492,Daily!M709,Daily!M926,Daily!M957)</f>
        <v>1766</v>
      </c>
      <c r="N25" s="35">
        <f>SUM(Daily!N58,Daily!N275,Daily!N492,Daily!N709,Daily!N926,Daily!N957)</f>
        <v>9352</v>
      </c>
      <c r="O25" s="35">
        <f>SUM(Daily!O58,Daily!O275,Daily!O492,Daily!O709,Daily!O926,Daily!O957)</f>
        <v>7552</v>
      </c>
      <c r="P25" s="35">
        <f>SUM(Daily!P58,Daily!P275,Daily!P492,Daily!P709,Daily!P926,Daily!P957)</f>
        <v>2122</v>
      </c>
      <c r="Q25" s="35">
        <f>SUM(Daily!Q58,Daily!Q275,Daily!Q492,Daily!Q709,Daily!Q926,Daily!Q957)</f>
        <v>5529</v>
      </c>
      <c r="R25" s="35">
        <f>SUM(Daily!R58,Daily!R275,Daily!R492,Daily!R709,Daily!R926,Daily!R957)</f>
        <v>3498</v>
      </c>
      <c r="S25" s="35">
        <f>SUM(Daily!S58,Daily!S275,Daily!S492,Daily!S709,Daily!S926,Daily!S957)</f>
        <v>6628</v>
      </c>
      <c r="T25" s="35">
        <f>SUM(Daily!T58,Daily!T275,Daily!T492,Daily!T709,Daily!T926,Daily!T957)</f>
        <v>533</v>
      </c>
      <c r="U25" s="35">
        <f>SUM(Daily!U58,Daily!U275,Daily!U492,Daily!U709,Daily!U926,Daily!U957)</f>
        <v>846</v>
      </c>
      <c r="V25" s="35">
        <f>SUM(Daily!V58,Daily!V275,Daily!V492,Daily!V709,Daily!V926,Daily!V957)</f>
        <v>6757</v>
      </c>
      <c r="W25" s="35">
        <f>SUM(Daily!W58,Daily!W275,Daily!W492,Daily!W709,Daily!W926,Daily!W957)</f>
        <v>3754</v>
      </c>
      <c r="X25" s="35">
        <f>SUM(Daily!X58,Daily!X275,Daily!X492,Daily!X709,Daily!X926,Daily!X957)</f>
        <v>1873</v>
      </c>
      <c r="Y25" s="35">
        <f>SUM(Daily!Y58,Daily!Y275,Daily!Y492,Daily!Y709,Daily!Y926,Daily!Y957)</f>
        <v>1913</v>
      </c>
      <c r="Z25" s="35">
        <f>SUM(Daily!Z58,Daily!Z275,Daily!Z492,Daily!Z709,Daily!Z926,Daily!Z957)</f>
        <v>7509</v>
      </c>
      <c r="AA25" s="35">
        <f>SUM(Daily!AA58,Daily!AA275,Daily!AA492,Daily!AA709,Daily!AA926,Daily!AA957)</f>
        <v>8871</v>
      </c>
      <c r="AB25" s="112">
        <f>B25+D25+F25+H25+J25+L25+N25+P25+R25+T25+V25+X25+Z25</f>
        <v>47611</v>
      </c>
      <c r="AC25" s="19">
        <f t="shared" si="0"/>
        <v>59686</v>
      </c>
    </row>
    <row r="26" spans="1:29" ht="14.25" thickTop="1" thickBot="1" x14ac:dyDescent="0.25">
      <c r="A26" s="93" t="s">
        <v>35</v>
      </c>
      <c r="B26" s="35">
        <f>SUM(Daily!B59,Daily!B276,Daily!B493,Daily!B710,Daily!B927,Daily!B958)</f>
        <v>0</v>
      </c>
      <c r="C26" s="35">
        <f>SUM(Daily!C59,Daily!C276,Daily!C493,Daily!C710,Daily!C927,Daily!C958)</f>
        <v>2223</v>
      </c>
      <c r="D26" s="35">
        <f>SUM(Daily!D59,Daily!D276,Daily!D493,Daily!D710,Daily!D927,Daily!D958)</f>
        <v>12</v>
      </c>
      <c r="E26" s="35">
        <f>SUM(Daily!E59,Daily!E276,Daily!E493,Daily!E710,Daily!E927,Daily!E958)</f>
        <v>1472</v>
      </c>
      <c r="F26" s="35">
        <f>SUM(Daily!F59,Daily!F276,Daily!F493,Daily!F710,Daily!F927,Daily!F958)</f>
        <v>60</v>
      </c>
      <c r="G26" s="35">
        <f>SUM(Daily!G59,Daily!G276,Daily!G493,Daily!G710,Daily!G927,Daily!G958)</f>
        <v>3599</v>
      </c>
      <c r="H26" s="35">
        <f>SUM(Daily!H59,Daily!H276,Daily!H493,Daily!H710,Daily!H927,Daily!H958)</f>
        <v>382</v>
      </c>
      <c r="I26" s="35">
        <f>SUM(Daily!I59,Daily!I276,Daily!I493,Daily!I710,Daily!I927,Daily!I958)</f>
        <v>4360</v>
      </c>
      <c r="J26" s="35">
        <f>SUM(Daily!J59,Daily!J276,Daily!J493,Daily!J710,Daily!J927,Daily!J958)</f>
        <v>328</v>
      </c>
      <c r="K26" s="35">
        <f>SUM(Daily!K59,Daily!K276,Daily!K493,Daily!K710,Daily!K927,Daily!K958)</f>
        <v>263</v>
      </c>
      <c r="L26" s="35">
        <f>SUM(Daily!L59,Daily!L276,Daily!L493,Daily!L710,Daily!L927,Daily!L958)</f>
        <v>3217</v>
      </c>
      <c r="M26" s="35">
        <f>SUM(Daily!M59,Daily!M276,Daily!M493,Daily!M710,Daily!M927,Daily!M958)</f>
        <v>362</v>
      </c>
      <c r="N26" s="35">
        <f>SUM(Daily!N59,Daily!N276,Daily!N493,Daily!N710,Daily!N927,Daily!N958)</f>
        <v>2330</v>
      </c>
      <c r="O26" s="35">
        <f>SUM(Daily!O59,Daily!O276,Daily!O493,Daily!O710,Daily!O927,Daily!O958)</f>
        <v>1505</v>
      </c>
      <c r="P26" s="35">
        <f>SUM(Daily!P59,Daily!P276,Daily!P493,Daily!P710,Daily!P927,Daily!P958)</f>
        <v>351</v>
      </c>
      <c r="Q26" s="35">
        <f>SUM(Daily!Q59,Daily!Q276,Daily!Q493,Daily!Q710,Daily!Q927,Daily!Q958)</f>
        <v>1052</v>
      </c>
      <c r="R26" s="35">
        <f>SUM(Daily!R59,Daily!R276,Daily!R493,Daily!R710,Daily!R927,Daily!R958)</f>
        <v>802</v>
      </c>
      <c r="S26" s="35">
        <f>SUM(Daily!S59,Daily!S276,Daily!S493,Daily!S710,Daily!S927,Daily!S958)</f>
        <v>690</v>
      </c>
      <c r="T26" s="35">
        <f>SUM(Daily!T59,Daily!T276,Daily!T493,Daily!T710,Daily!T927,Daily!T958)</f>
        <v>62</v>
      </c>
      <c r="U26" s="35">
        <f>SUM(Daily!U59,Daily!U276,Daily!U493,Daily!U710,Daily!U927,Daily!U958)</f>
        <v>55</v>
      </c>
      <c r="V26" s="35">
        <f>SUM(Daily!V59,Daily!V276,Daily!V493,Daily!V710,Daily!V927,Daily!V958)</f>
        <v>1634</v>
      </c>
      <c r="W26" s="35">
        <f>SUM(Daily!W59,Daily!W276,Daily!W493,Daily!W710,Daily!W927,Daily!W958)</f>
        <v>160</v>
      </c>
      <c r="X26" s="35">
        <f>SUM(Daily!X59,Daily!X276,Daily!X493,Daily!X710,Daily!X927,Daily!X958)</f>
        <v>233</v>
      </c>
      <c r="Y26" s="35">
        <f>SUM(Daily!Y59,Daily!Y276,Daily!Y493,Daily!Y710,Daily!Y927,Daily!Y958)</f>
        <v>93</v>
      </c>
      <c r="Z26" s="35">
        <f>SUM(Daily!Z59,Daily!Z276,Daily!Z493,Daily!Z710,Daily!Z927,Daily!Z958)</f>
        <v>335</v>
      </c>
      <c r="AA26" s="35">
        <f>SUM(Daily!AA59,Daily!AA276,Daily!AA493,Daily!AA710,Daily!AA927,Daily!AA958)</f>
        <v>352</v>
      </c>
      <c r="AB26" s="112">
        <f>B26+D26+F26+H26+J26+L26+N26+P26+R26+T26+V26+X26+Z26</f>
        <v>9746</v>
      </c>
      <c r="AC26" s="19">
        <f t="shared" si="0"/>
        <v>16186</v>
      </c>
    </row>
    <row r="27" spans="1:29" ht="14.25" thickTop="1" thickBot="1" x14ac:dyDescent="0.25">
      <c r="A27" s="94" t="s">
        <v>36</v>
      </c>
      <c r="B27" s="35">
        <f>SUM(Daily!B60,Daily!B277,Daily!B494,Daily!B711,Daily!B928,Daily!B959)</f>
        <v>0</v>
      </c>
      <c r="C27" s="35">
        <f>SUM(Daily!C60,Daily!C277,Daily!C494,Daily!C711,Daily!C928,Daily!C959)</f>
        <v>0</v>
      </c>
      <c r="D27" s="35">
        <f>SUM(Daily!D60,Daily!D277,Daily!D494,Daily!D711,Daily!D928,Daily!D959)</f>
        <v>0</v>
      </c>
      <c r="E27" s="35">
        <f>SUM(Daily!E60,Daily!E277,Daily!E494,Daily!E711,Daily!E928,Daily!E959)</f>
        <v>0</v>
      </c>
      <c r="F27" s="35">
        <f>SUM(Daily!F60,Daily!F277,Daily!F494,Daily!F711,Daily!F928,Daily!F959)</f>
        <v>0</v>
      </c>
      <c r="G27" s="35">
        <f>SUM(Daily!G60,Daily!G277,Daily!G494,Daily!G711,Daily!G928,Daily!G959)</f>
        <v>0</v>
      </c>
      <c r="H27" s="35">
        <f>SUM(Daily!H60,Daily!H277,Daily!H494,Daily!H711,Daily!H928,Daily!H959)</f>
        <v>0</v>
      </c>
      <c r="I27" s="35">
        <f>SUM(Daily!I60,Daily!I277,Daily!I494,Daily!I711,Daily!I928,Daily!I959)</f>
        <v>0</v>
      </c>
      <c r="J27" s="35">
        <f>SUM(Daily!J60,Daily!J277,Daily!J494,Daily!J711,Daily!J928,Daily!J959)</f>
        <v>0</v>
      </c>
      <c r="K27" s="35">
        <f>SUM(Daily!K60,Daily!K277,Daily!K494,Daily!K711,Daily!K928,Daily!K959)</f>
        <v>0</v>
      </c>
      <c r="L27" s="35">
        <f>SUM(Daily!L60,Daily!L277,Daily!L494,Daily!L711,Daily!L928,Daily!L959)</f>
        <v>0</v>
      </c>
      <c r="M27" s="35">
        <f>SUM(Daily!M60,Daily!M277,Daily!M494,Daily!M711,Daily!M928,Daily!M959)</f>
        <v>0</v>
      </c>
      <c r="N27" s="35">
        <f>SUM(Daily!N60,Daily!N277,Daily!N494,Daily!N711,Daily!N928,Daily!N959)</f>
        <v>0</v>
      </c>
      <c r="O27" s="35">
        <f>SUM(Daily!O60,Daily!O277,Daily!O494,Daily!O711,Daily!O928,Daily!O959)</f>
        <v>0</v>
      </c>
      <c r="P27" s="35">
        <f>SUM(Daily!P60,Daily!P277,Daily!P494,Daily!P711,Daily!P928,Daily!P959)</f>
        <v>0</v>
      </c>
      <c r="Q27" s="35">
        <f>SUM(Daily!Q60,Daily!Q277,Daily!Q494,Daily!Q711,Daily!Q928,Daily!Q959)</f>
        <v>0</v>
      </c>
      <c r="R27" s="35">
        <f>SUM(Daily!R60,Daily!R277,Daily!R494,Daily!R711,Daily!R928,Daily!R959)</f>
        <v>0</v>
      </c>
      <c r="S27" s="35">
        <f>SUM(Daily!S60,Daily!S277,Daily!S494,Daily!S711,Daily!S928,Daily!S959)</f>
        <v>0</v>
      </c>
      <c r="T27" s="35">
        <f>SUM(Daily!T60,Daily!T277,Daily!T494,Daily!T711,Daily!T928,Daily!T959)</f>
        <v>0</v>
      </c>
      <c r="U27" s="35">
        <f>SUM(Daily!U60,Daily!U277,Daily!U494,Daily!U711,Daily!U928,Daily!U959)</f>
        <v>0</v>
      </c>
      <c r="V27" s="35">
        <f>SUM(Daily!V60,Daily!V277,Daily!V494,Daily!V711,Daily!V928,Daily!V959)</f>
        <v>0</v>
      </c>
      <c r="W27" s="35">
        <f>SUM(Daily!W60,Daily!W277,Daily!W494,Daily!W711,Daily!W928,Daily!W959)</f>
        <v>0</v>
      </c>
      <c r="X27" s="35">
        <f>SUM(Daily!X60,Daily!X277,Daily!X494,Daily!X711,Daily!X928,Daily!X959)</f>
        <v>0</v>
      </c>
      <c r="Y27" s="35">
        <f>SUM(Daily!Y60,Daily!Y277,Daily!Y494,Daily!Y711,Daily!Y928,Daily!Y959)</f>
        <v>0</v>
      </c>
      <c r="Z27" s="35">
        <f>SUM(Daily!Z60,Daily!Z277,Daily!Z494,Daily!Z711,Daily!Z928,Daily!Z959)</f>
        <v>0</v>
      </c>
      <c r="AA27" s="35">
        <f>SUM(Daily!AA60,Daily!AA277,Daily!AA494,Daily!AA711,Daily!AA928,Daily!AA959)</f>
        <v>0</v>
      </c>
      <c r="AB27" s="112">
        <f t="shared" si="0"/>
        <v>0</v>
      </c>
      <c r="AC27" s="19">
        <f t="shared" si="0"/>
        <v>0</v>
      </c>
    </row>
    <row r="28" spans="1:29" ht="14.25" thickTop="1" thickBot="1" x14ac:dyDescent="0.25">
      <c r="A28" s="93" t="s">
        <v>37</v>
      </c>
      <c r="B28" s="35">
        <f>SUM(Daily!B61,Daily!B278,Daily!B495,Daily!B712,Daily!B929,Daily!B960)</f>
        <v>0</v>
      </c>
      <c r="C28" s="35">
        <f>SUM(Daily!C61,Daily!C278,Daily!C495,Daily!C712,Daily!C929,Daily!C960)</f>
        <v>0</v>
      </c>
      <c r="D28" s="35">
        <f>SUM(Daily!D61,Daily!D278,Daily!D495,Daily!D712,Daily!D929,Daily!D960)</f>
        <v>0</v>
      </c>
      <c r="E28" s="35">
        <f>SUM(Daily!E61,Daily!E278,Daily!E495,Daily!E712,Daily!E929,Daily!E960)</f>
        <v>0</v>
      </c>
      <c r="F28" s="35">
        <f>SUM(Daily!F61,Daily!F278,Daily!F495,Daily!F712,Daily!F929,Daily!F960)</f>
        <v>0</v>
      </c>
      <c r="G28" s="35">
        <f>SUM(Daily!G61,Daily!G278,Daily!G495,Daily!G712,Daily!G929,Daily!G960)</f>
        <v>0</v>
      </c>
      <c r="H28" s="35">
        <f>SUM(Daily!H61,Daily!H278,Daily!H495,Daily!H712,Daily!H929,Daily!H960)</f>
        <v>0</v>
      </c>
      <c r="I28" s="35">
        <f>SUM(Daily!I61,Daily!I278,Daily!I495,Daily!I712,Daily!I929,Daily!I960)</f>
        <v>0</v>
      </c>
      <c r="J28" s="35">
        <f>SUM(Daily!J61,Daily!J278,Daily!J495,Daily!J712,Daily!J929,Daily!J960)</f>
        <v>0</v>
      </c>
      <c r="K28" s="35">
        <f>SUM(Daily!K61,Daily!K278,Daily!K495,Daily!K712,Daily!K929,Daily!K960)</f>
        <v>0</v>
      </c>
      <c r="L28" s="35">
        <f>SUM(Daily!L61,Daily!L278,Daily!L495,Daily!L712,Daily!L929,Daily!L960)</f>
        <v>0</v>
      </c>
      <c r="M28" s="35">
        <f>SUM(Daily!M61,Daily!M278,Daily!M495,Daily!M712,Daily!M929,Daily!M960)</f>
        <v>0</v>
      </c>
      <c r="N28" s="35">
        <f>SUM(Daily!N61,Daily!N278,Daily!N495,Daily!N712,Daily!N929,Daily!N960)</f>
        <v>0</v>
      </c>
      <c r="O28" s="35">
        <f>SUM(Daily!O61,Daily!O278,Daily!O495,Daily!O712,Daily!O929,Daily!O960)</f>
        <v>0</v>
      </c>
      <c r="P28" s="35">
        <f>SUM(Daily!P61,Daily!P278,Daily!P495,Daily!P712,Daily!P929,Daily!P960)</f>
        <v>0</v>
      </c>
      <c r="Q28" s="35">
        <f>SUM(Daily!Q61,Daily!Q278,Daily!Q495,Daily!Q712,Daily!Q929,Daily!Q960)</f>
        <v>0</v>
      </c>
      <c r="R28" s="35">
        <f>SUM(Daily!R61,Daily!R278,Daily!R495,Daily!R712,Daily!R929,Daily!R960)</f>
        <v>0</v>
      </c>
      <c r="S28" s="35">
        <f>SUM(Daily!S61,Daily!S278,Daily!S495,Daily!S712,Daily!S929,Daily!S960)</f>
        <v>0</v>
      </c>
      <c r="T28" s="35">
        <f>SUM(Daily!T61,Daily!T278,Daily!T495,Daily!T712,Daily!T929,Daily!T960)</f>
        <v>0</v>
      </c>
      <c r="U28" s="35">
        <f>SUM(Daily!U61,Daily!U278,Daily!U495,Daily!U712,Daily!U929,Daily!U960)</f>
        <v>0</v>
      </c>
      <c r="V28" s="35">
        <f>SUM(Daily!V61,Daily!V278,Daily!V495,Daily!V712,Daily!V929,Daily!V960)</f>
        <v>0</v>
      </c>
      <c r="W28" s="35">
        <f>SUM(Daily!W61,Daily!W278,Daily!W495,Daily!W712,Daily!W929,Daily!W960)</f>
        <v>0</v>
      </c>
      <c r="X28" s="35">
        <f>SUM(Daily!X61,Daily!X278,Daily!X495,Daily!X712,Daily!X929,Daily!X960)</f>
        <v>0</v>
      </c>
      <c r="Y28" s="35">
        <f>SUM(Daily!Y61,Daily!Y278,Daily!Y495,Daily!Y712,Daily!Y929,Daily!Y960)</f>
        <v>0</v>
      </c>
      <c r="Z28" s="35">
        <f>SUM(Daily!Z61,Daily!Z278,Daily!Z495,Daily!Z712,Daily!Z929,Daily!Z960)</f>
        <v>0</v>
      </c>
      <c r="AA28" s="35">
        <f>SUM(Daily!AA61,Daily!AA278,Daily!AA495,Daily!AA712,Daily!AA929,Daily!AA960)</f>
        <v>0</v>
      </c>
      <c r="AB28" s="112">
        <f t="shared" si="0"/>
        <v>0</v>
      </c>
      <c r="AC28" s="19">
        <f t="shared" si="0"/>
        <v>0</v>
      </c>
    </row>
    <row r="29" spans="1:29" ht="14.25" thickTop="1" thickBot="1" x14ac:dyDescent="0.25">
      <c r="A29" s="94" t="s">
        <v>38</v>
      </c>
      <c r="B29" s="35">
        <f>SUM(Daily!B62,Daily!B279,Daily!B496,Daily!B713,Daily!B930,Daily!B961)</f>
        <v>0</v>
      </c>
      <c r="C29" s="35">
        <f>SUM(Daily!C62,Daily!C279,Daily!C496,Daily!C713,Daily!C930,Daily!C961)</f>
        <v>0</v>
      </c>
      <c r="D29" s="35">
        <f>SUM(Daily!D62,Daily!D279,Daily!D496,Daily!D713,Daily!D930,Daily!D961)</f>
        <v>0</v>
      </c>
      <c r="E29" s="35">
        <f>SUM(Daily!E62,Daily!E279,Daily!E496,Daily!E713,Daily!E930,Daily!E961)</f>
        <v>0</v>
      </c>
      <c r="F29" s="35">
        <f>SUM(Daily!F62,Daily!F279,Daily!F496,Daily!F713,Daily!F930,Daily!F961)</f>
        <v>0</v>
      </c>
      <c r="G29" s="35">
        <f>SUM(Daily!G62,Daily!G279,Daily!G496,Daily!G713,Daily!G930,Daily!G961)</f>
        <v>0</v>
      </c>
      <c r="H29" s="35">
        <f>SUM(Daily!H62,Daily!H279,Daily!H496,Daily!H713,Daily!H930,Daily!H961)</f>
        <v>0</v>
      </c>
      <c r="I29" s="35">
        <f>SUM(Daily!I62,Daily!I279,Daily!I496,Daily!I713,Daily!I930,Daily!I961)</f>
        <v>0</v>
      </c>
      <c r="J29" s="35">
        <f>SUM(Daily!J62,Daily!J279,Daily!J496,Daily!J713,Daily!J930,Daily!J961)</f>
        <v>0</v>
      </c>
      <c r="K29" s="35">
        <f>SUM(Daily!K62,Daily!K279,Daily!K496,Daily!K713,Daily!K930,Daily!K961)</f>
        <v>0</v>
      </c>
      <c r="L29" s="35">
        <f>SUM(Daily!L62,Daily!L279,Daily!L496,Daily!L713,Daily!L930,Daily!L961)</f>
        <v>0</v>
      </c>
      <c r="M29" s="35">
        <f>SUM(Daily!M62,Daily!M279,Daily!M496,Daily!M713,Daily!M930,Daily!M961)</f>
        <v>0</v>
      </c>
      <c r="N29" s="35">
        <f>SUM(Daily!N62,Daily!N279,Daily!N496,Daily!N713,Daily!N930,Daily!N961)</f>
        <v>0</v>
      </c>
      <c r="O29" s="35">
        <f>SUM(Daily!O62,Daily!O279,Daily!O496,Daily!O713,Daily!O930,Daily!O961)</f>
        <v>0</v>
      </c>
      <c r="P29" s="35">
        <f>SUM(Daily!P62,Daily!P279,Daily!P496,Daily!P713,Daily!P930,Daily!P961)</f>
        <v>0</v>
      </c>
      <c r="Q29" s="35">
        <f>SUM(Daily!Q62,Daily!Q279,Daily!Q496,Daily!Q713,Daily!Q930,Daily!Q961)</f>
        <v>0</v>
      </c>
      <c r="R29" s="35">
        <f>SUM(Daily!R62,Daily!R279,Daily!R496,Daily!R713,Daily!R930,Daily!R961)</f>
        <v>0</v>
      </c>
      <c r="S29" s="35">
        <f>SUM(Daily!S62,Daily!S279,Daily!S496,Daily!S713,Daily!S930,Daily!S961)</f>
        <v>0</v>
      </c>
      <c r="T29" s="35">
        <f>SUM(Daily!T62,Daily!T279,Daily!T496,Daily!T713,Daily!T930,Daily!T961)</f>
        <v>0</v>
      </c>
      <c r="U29" s="35">
        <f>SUM(Daily!U62,Daily!U279,Daily!U496,Daily!U713,Daily!U930,Daily!U961)</f>
        <v>0</v>
      </c>
      <c r="V29" s="35">
        <f>SUM(Daily!V62,Daily!V279,Daily!V496,Daily!V713,Daily!V930,Daily!V961)</f>
        <v>0</v>
      </c>
      <c r="W29" s="35">
        <f>SUM(Daily!W62,Daily!W279,Daily!W496,Daily!W713,Daily!W930,Daily!W961)</f>
        <v>0</v>
      </c>
      <c r="X29" s="35">
        <f>SUM(Daily!X62,Daily!X279,Daily!X496,Daily!X713,Daily!X930,Daily!X961)</f>
        <v>0</v>
      </c>
      <c r="Y29" s="35">
        <f>SUM(Daily!Y62,Daily!Y279,Daily!Y496,Daily!Y713,Daily!Y930,Daily!Y961)</f>
        <v>0</v>
      </c>
      <c r="Z29" s="35">
        <f>SUM(Daily!Z62,Daily!Z279,Daily!Z496,Daily!Z713,Daily!Z930,Daily!Z961)</f>
        <v>0</v>
      </c>
      <c r="AA29" s="35">
        <f>SUM(Daily!AA62,Daily!AA279,Daily!AA496,Daily!AA713,Daily!AA930,Daily!AA961)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SUM(Daily!B63,Daily!B280,Daily!B497,Daily!B714,Daily!B931,Daily!B962)</f>
        <v>0</v>
      </c>
      <c r="C30" s="35">
        <f>SUM(Daily!C63,Daily!C280,Daily!C497,Daily!C714,Daily!C931,Daily!C962)</f>
        <v>0</v>
      </c>
      <c r="D30" s="35">
        <f>SUM(Daily!D63,Daily!D280,Daily!D497,Daily!D714,Daily!D931,Daily!D962)</f>
        <v>0</v>
      </c>
      <c r="E30" s="35">
        <f>SUM(Daily!E63,Daily!E280,Daily!E497,Daily!E714,Daily!E931,Daily!E962)</f>
        <v>0</v>
      </c>
      <c r="F30" s="35">
        <f>SUM(Daily!F63,Daily!F280,Daily!F497,Daily!F714,Daily!F931,Daily!F962)</f>
        <v>0</v>
      </c>
      <c r="G30" s="35">
        <f>SUM(Daily!G63,Daily!G280,Daily!G497,Daily!G714,Daily!G931,Daily!G962)</f>
        <v>0</v>
      </c>
      <c r="H30" s="35">
        <f>SUM(Daily!H63,Daily!H280,Daily!H497,Daily!H714,Daily!H931,Daily!H962)</f>
        <v>0</v>
      </c>
      <c r="I30" s="35">
        <f>SUM(Daily!I63,Daily!I280,Daily!I497,Daily!I714,Daily!I931,Daily!I962)</f>
        <v>0</v>
      </c>
      <c r="J30" s="35">
        <f>SUM(Daily!J63,Daily!J280,Daily!J497,Daily!J714,Daily!J931,Daily!J962)</f>
        <v>0</v>
      </c>
      <c r="K30" s="35">
        <f>SUM(Daily!K63,Daily!K280,Daily!K497,Daily!K714,Daily!K931,Daily!K962)</f>
        <v>0</v>
      </c>
      <c r="L30" s="35">
        <f>SUM(Daily!L63,Daily!L280,Daily!L497,Daily!L714,Daily!L931,Daily!L962)</f>
        <v>0</v>
      </c>
      <c r="M30" s="35">
        <f>SUM(Daily!M63,Daily!M280,Daily!M497,Daily!M714,Daily!M931,Daily!M962)</f>
        <v>0</v>
      </c>
      <c r="N30" s="35">
        <f>SUM(Daily!N63,Daily!N280,Daily!N497,Daily!N714,Daily!N931,Daily!N962)</f>
        <v>0</v>
      </c>
      <c r="O30" s="35">
        <f>SUM(Daily!O63,Daily!O280,Daily!O497,Daily!O714,Daily!O931,Daily!O962)</f>
        <v>0</v>
      </c>
      <c r="P30" s="35">
        <f>SUM(Daily!P63,Daily!P280,Daily!P497,Daily!P714,Daily!P931,Daily!P962)</f>
        <v>0</v>
      </c>
      <c r="Q30" s="35">
        <f>SUM(Daily!Q63,Daily!Q280,Daily!Q497,Daily!Q714,Daily!Q931,Daily!Q962)</f>
        <v>0</v>
      </c>
      <c r="R30" s="35">
        <f>SUM(Daily!R63,Daily!R280,Daily!R497,Daily!R714,Daily!R931,Daily!R962)</f>
        <v>0</v>
      </c>
      <c r="S30" s="35">
        <f>SUM(Daily!S63,Daily!S280,Daily!S497,Daily!S714,Daily!S931,Daily!S962)</f>
        <v>0</v>
      </c>
      <c r="T30" s="35">
        <f>SUM(Daily!T63,Daily!T280,Daily!T497,Daily!T714,Daily!T931,Daily!T962)</f>
        <v>0</v>
      </c>
      <c r="U30" s="35">
        <f>SUM(Daily!U63,Daily!U280,Daily!U497,Daily!U714,Daily!U931,Daily!U962)</f>
        <v>0</v>
      </c>
      <c r="V30" s="35">
        <f>SUM(Daily!V63,Daily!V280,Daily!V497,Daily!V714,Daily!V931,Daily!V962)</f>
        <v>0</v>
      </c>
      <c r="W30" s="35">
        <f>SUM(Daily!W63,Daily!W280,Daily!W497,Daily!W714,Daily!W931,Daily!W962)</f>
        <v>0</v>
      </c>
      <c r="X30" s="35">
        <f>SUM(Daily!X63,Daily!X280,Daily!X497,Daily!X714,Daily!X931,Daily!X962)</f>
        <v>0</v>
      </c>
      <c r="Y30" s="35">
        <f>SUM(Daily!Y63,Daily!Y280,Daily!Y497,Daily!Y714,Daily!Y931,Daily!Y962)</f>
        <v>0</v>
      </c>
      <c r="Z30" s="35">
        <f>SUM(Daily!Z63,Daily!Z280,Daily!Z497,Daily!Z714,Daily!Z931,Daily!Z962)</f>
        <v>0</v>
      </c>
      <c r="AA30" s="35">
        <f>SUM(Daily!AA63,Daily!AA280,Daily!AA497,Daily!AA714,Daily!AA931,Daily!AA962)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102117</v>
      </c>
      <c r="C31" s="48">
        <f t="shared" ref="C31:AC31" si="1">SUM(C7:C30)</f>
        <v>100756</v>
      </c>
      <c r="D31" s="47">
        <f t="shared" si="1"/>
        <v>39216</v>
      </c>
      <c r="E31" s="53">
        <f t="shared" si="1"/>
        <v>39077</v>
      </c>
      <c r="F31" s="52">
        <f t="shared" si="1"/>
        <v>95583</v>
      </c>
      <c r="G31" s="48">
        <f t="shared" si="1"/>
        <v>83963</v>
      </c>
      <c r="H31" s="47">
        <f t="shared" si="1"/>
        <v>172496</v>
      </c>
      <c r="I31" s="53">
        <f t="shared" si="1"/>
        <v>173350</v>
      </c>
      <c r="J31" s="52">
        <f t="shared" si="1"/>
        <v>16066</v>
      </c>
      <c r="K31" s="48">
        <f t="shared" si="1"/>
        <v>18263</v>
      </c>
      <c r="L31" s="47">
        <f t="shared" si="1"/>
        <v>61805</v>
      </c>
      <c r="M31" s="53">
        <f t="shared" si="1"/>
        <v>68995</v>
      </c>
      <c r="N31" s="52">
        <f t="shared" si="1"/>
        <v>156039</v>
      </c>
      <c r="O31" s="48">
        <f t="shared" si="1"/>
        <v>155611</v>
      </c>
      <c r="P31" s="47">
        <f t="shared" si="1"/>
        <v>82056</v>
      </c>
      <c r="Q31" s="53">
        <f t="shared" si="1"/>
        <v>78664</v>
      </c>
      <c r="R31" s="52">
        <f t="shared" si="1"/>
        <v>103929</v>
      </c>
      <c r="S31" s="48">
        <f t="shared" si="1"/>
        <v>105311</v>
      </c>
      <c r="T31" s="47">
        <f t="shared" si="1"/>
        <v>11957</v>
      </c>
      <c r="U31" s="53">
        <f t="shared" si="1"/>
        <v>14898</v>
      </c>
      <c r="V31" s="52">
        <f t="shared" si="1"/>
        <v>80025</v>
      </c>
      <c r="W31" s="48">
        <f t="shared" si="1"/>
        <v>100067</v>
      </c>
      <c r="X31" s="47">
        <f t="shared" si="1"/>
        <v>62042</v>
      </c>
      <c r="Y31" s="53">
        <f t="shared" si="1"/>
        <v>34097</v>
      </c>
      <c r="Z31" s="52">
        <f t="shared" si="1"/>
        <v>177892</v>
      </c>
      <c r="AA31" s="48">
        <f t="shared" si="1"/>
        <v>183386</v>
      </c>
      <c r="AB31" s="47">
        <f t="shared" si="1"/>
        <v>1161223</v>
      </c>
      <c r="AC31" s="48">
        <f t="shared" si="1"/>
        <v>1156438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3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107.5</v>
      </c>
      <c r="C40" s="32">
        <f t="shared" si="3"/>
        <v>0</v>
      </c>
      <c r="D40" s="3">
        <f t="shared" si="3"/>
        <v>83.333333333333329</v>
      </c>
      <c r="E40" s="32">
        <f t="shared" si="3"/>
        <v>2.3333333333333335</v>
      </c>
      <c r="F40" s="3">
        <f t="shared" si="3"/>
        <v>267.33333333333331</v>
      </c>
      <c r="G40" s="32">
        <f t="shared" si="3"/>
        <v>3.8333333333333335</v>
      </c>
      <c r="H40" s="3">
        <f t="shared" si="3"/>
        <v>223.16666666666666</v>
      </c>
      <c r="I40" s="32">
        <f t="shared" si="3"/>
        <v>28.5</v>
      </c>
      <c r="J40" s="3">
        <f t="shared" si="3"/>
        <v>4</v>
      </c>
      <c r="K40" s="32">
        <f t="shared" si="3"/>
        <v>11.666666666666666</v>
      </c>
      <c r="L40" s="3">
        <f t="shared" si="3"/>
        <v>36.166666666666664</v>
      </c>
      <c r="M40" s="32">
        <f t="shared" si="3"/>
        <v>29</v>
      </c>
      <c r="N40" s="3">
        <f t="shared" si="3"/>
        <v>125.33333333333333</v>
      </c>
      <c r="O40" s="32">
        <f t="shared" si="3"/>
        <v>87.166666666666671</v>
      </c>
      <c r="P40" s="3">
        <f t="shared" si="3"/>
        <v>43.666666666666664</v>
      </c>
      <c r="Q40" s="32">
        <f t="shared" si="3"/>
        <v>36.333333333333336</v>
      </c>
      <c r="R40" s="3">
        <f t="shared" si="3"/>
        <v>19.333333333333332</v>
      </c>
      <c r="S40" s="32">
        <f t="shared" si="3"/>
        <v>46.833333333333336</v>
      </c>
      <c r="T40" s="3">
        <f t="shared" si="3"/>
        <v>0.83333333333333337</v>
      </c>
      <c r="U40" s="32">
        <f t="shared" si="3"/>
        <v>12</v>
      </c>
      <c r="V40" s="3">
        <f t="shared" si="3"/>
        <v>6</v>
      </c>
      <c r="W40" s="32">
        <f t="shared" si="3"/>
        <v>8.5</v>
      </c>
      <c r="X40" s="3">
        <f t="shared" si="3"/>
        <v>1.6666666666666667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918.33333333333326</v>
      </c>
      <c r="AC40" s="19">
        <f t="shared" ref="AC40:AC62" si="5">C40+E40+G40+I40+K40+M40+O40+Q40+S40+U40+W40+Y40+AA40</f>
        <v>266.16666666666669</v>
      </c>
    </row>
    <row r="41" spans="1:29" x14ac:dyDescent="0.2">
      <c r="A41" s="94" t="s">
        <v>18</v>
      </c>
      <c r="B41" s="3">
        <f t="shared" si="3"/>
        <v>398.5</v>
      </c>
      <c r="C41" s="32">
        <f t="shared" si="3"/>
        <v>134.33333333333334</v>
      </c>
      <c r="D41" s="3">
        <f t="shared" si="3"/>
        <v>261.33333333333331</v>
      </c>
      <c r="E41" s="32">
        <f t="shared" si="3"/>
        <v>84.833333333333329</v>
      </c>
      <c r="F41" s="3">
        <f t="shared" si="3"/>
        <v>868.83333333333337</v>
      </c>
      <c r="G41" s="32">
        <f t="shared" si="3"/>
        <v>239.5</v>
      </c>
      <c r="H41" s="3">
        <f t="shared" si="3"/>
        <v>849</v>
      </c>
      <c r="I41" s="32">
        <f t="shared" si="3"/>
        <v>452.83333333333331</v>
      </c>
      <c r="J41" s="3">
        <f t="shared" si="3"/>
        <v>36.166666666666664</v>
      </c>
      <c r="K41" s="32">
        <f t="shared" si="3"/>
        <v>97.5</v>
      </c>
      <c r="L41" s="3">
        <f t="shared" si="3"/>
        <v>202.16666666666666</v>
      </c>
      <c r="M41" s="32">
        <f t="shared" si="3"/>
        <v>336.5</v>
      </c>
      <c r="N41" s="3">
        <f t="shared" si="3"/>
        <v>820.33333333333337</v>
      </c>
      <c r="O41" s="32">
        <f t="shared" si="3"/>
        <v>748.33333333333337</v>
      </c>
      <c r="P41" s="3">
        <f t="shared" si="3"/>
        <v>342.33333333333331</v>
      </c>
      <c r="Q41" s="32">
        <f t="shared" si="3"/>
        <v>414.66666666666669</v>
      </c>
      <c r="R41" s="3">
        <f t="shared" si="3"/>
        <v>471.33333333333331</v>
      </c>
      <c r="S41" s="32">
        <f t="shared" si="3"/>
        <v>384.33333333333331</v>
      </c>
      <c r="T41" s="3">
        <f t="shared" si="3"/>
        <v>64.5</v>
      </c>
      <c r="U41" s="32">
        <f t="shared" si="3"/>
        <v>146.33333333333334</v>
      </c>
      <c r="V41" s="3">
        <f t="shared" si="3"/>
        <v>214.5</v>
      </c>
      <c r="W41" s="32">
        <f t="shared" si="3"/>
        <v>447.5</v>
      </c>
      <c r="X41" s="3">
        <f t="shared" si="3"/>
        <v>373</v>
      </c>
      <c r="Y41" s="32">
        <f t="shared" si="3"/>
        <v>243.33333333333334</v>
      </c>
      <c r="Z41" s="3">
        <f t="shared" si="3"/>
        <v>778.33333333333337</v>
      </c>
      <c r="AA41" s="32">
        <f t="shared" si="3"/>
        <v>680</v>
      </c>
      <c r="AB41" s="112">
        <f t="shared" si="4"/>
        <v>5680.333333333333</v>
      </c>
      <c r="AC41" s="19">
        <f t="shared" si="5"/>
        <v>4410</v>
      </c>
    </row>
    <row r="42" spans="1:29" x14ac:dyDescent="0.2">
      <c r="A42" s="93" t="s">
        <v>19</v>
      </c>
      <c r="B42" s="3">
        <f t="shared" si="3"/>
        <v>502</v>
      </c>
      <c r="C42" s="32">
        <f t="shared" si="3"/>
        <v>451.16666666666669</v>
      </c>
      <c r="D42" s="3">
        <f t="shared" si="3"/>
        <v>291.66666666666669</v>
      </c>
      <c r="E42" s="32">
        <f t="shared" si="3"/>
        <v>212.83333333333334</v>
      </c>
      <c r="F42" s="3">
        <f t="shared" si="3"/>
        <v>944.5</v>
      </c>
      <c r="G42" s="32">
        <f t="shared" si="3"/>
        <v>641.5</v>
      </c>
      <c r="H42" s="3">
        <f t="shared" si="3"/>
        <v>1157</v>
      </c>
      <c r="I42" s="32">
        <f t="shared" si="3"/>
        <v>960.33333333333337</v>
      </c>
      <c r="J42" s="3">
        <f t="shared" si="3"/>
        <v>62.666666666666664</v>
      </c>
      <c r="K42" s="32">
        <f t="shared" si="3"/>
        <v>140.16666666666666</v>
      </c>
      <c r="L42" s="3">
        <f t="shared" si="3"/>
        <v>332.5</v>
      </c>
      <c r="M42" s="32">
        <f t="shared" si="3"/>
        <v>461.16666666666669</v>
      </c>
      <c r="N42" s="3">
        <f t="shared" si="3"/>
        <v>1204.6666666666667</v>
      </c>
      <c r="O42" s="32">
        <f t="shared" si="3"/>
        <v>1155</v>
      </c>
      <c r="P42" s="3">
        <f t="shared" si="3"/>
        <v>622.83333333333337</v>
      </c>
      <c r="Q42" s="32">
        <f t="shared" si="3"/>
        <v>737.33333333333337</v>
      </c>
      <c r="R42" s="3">
        <f t="shared" si="3"/>
        <v>812.16666666666663</v>
      </c>
      <c r="S42" s="32">
        <f t="shared" si="3"/>
        <v>617.83333333333337</v>
      </c>
      <c r="T42" s="3">
        <f t="shared" si="3"/>
        <v>130.83333333333334</v>
      </c>
      <c r="U42" s="32">
        <f t="shared" si="3"/>
        <v>191.83333333333334</v>
      </c>
      <c r="V42" s="3">
        <f t="shared" si="3"/>
        <v>398</v>
      </c>
      <c r="W42" s="32">
        <f t="shared" si="3"/>
        <v>678.16666666666663</v>
      </c>
      <c r="X42" s="3">
        <f t="shared" si="3"/>
        <v>598.83333333333337</v>
      </c>
      <c r="Y42" s="32">
        <f t="shared" si="3"/>
        <v>333.16666666666669</v>
      </c>
      <c r="Z42" s="3">
        <f t="shared" si="3"/>
        <v>1051.8333333333333</v>
      </c>
      <c r="AA42" s="32">
        <f t="shared" si="3"/>
        <v>1033.6666666666667</v>
      </c>
      <c r="AB42" s="112">
        <f t="shared" si="4"/>
        <v>8109.4999999999991</v>
      </c>
      <c r="AC42" s="19">
        <f t="shared" si="5"/>
        <v>7614.166666666667</v>
      </c>
    </row>
    <row r="43" spans="1:29" x14ac:dyDescent="0.2">
      <c r="A43" s="94" t="s">
        <v>20</v>
      </c>
      <c r="B43" s="3">
        <f t="shared" si="3"/>
        <v>593</v>
      </c>
      <c r="C43" s="32">
        <f t="shared" si="3"/>
        <v>595.33333333333337</v>
      </c>
      <c r="D43" s="3">
        <f t="shared" si="3"/>
        <v>308.33333333333331</v>
      </c>
      <c r="E43" s="32">
        <f t="shared" si="3"/>
        <v>263.16666666666669</v>
      </c>
      <c r="F43" s="3">
        <f t="shared" si="3"/>
        <v>885.66666666666663</v>
      </c>
      <c r="G43" s="32">
        <f t="shared" si="3"/>
        <v>699</v>
      </c>
      <c r="H43" s="3">
        <f t="shared" si="3"/>
        <v>1228.3333333333333</v>
      </c>
      <c r="I43" s="32">
        <f t="shared" si="3"/>
        <v>1153.5</v>
      </c>
      <c r="J43" s="3">
        <f t="shared" si="3"/>
        <v>87.666666666666671</v>
      </c>
      <c r="K43" s="32">
        <f t="shared" si="3"/>
        <v>161.5</v>
      </c>
      <c r="L43" s="3">
        <f t="shared" si="3"/>
        <v>349.83333333333331</v>
      </c>
      <c r="M43" s="32">
        <f t="shared" si="3"/>
        <v>599.66666666666663</v>
      </c>
      <c r="N43" s="3">
        <f t="shared" si="3"/>
        <v>1263.6666666666667</v>
      </c>
      <c r="O43" s="32">
        <f t="shared" si="3"/>
        <v>1213.8333333333333</v>
      </c>
      <c r="P43" s="3">
        <f t="shared" si="3"/>
        <v>665.83333333333337</v>
      </c>
      <c r="Q43" s="32">
        <f t="shared" si="3"/>
        <v>584</v>
      </c>
      <c r="R43" s="3">
        <f t="shared" si="3"/>
        <v>905.66666666666663</v>
      </c>
      <c r="S43" s="32">
        <f t="shared" si="3"/>
        <v>723.5</v>
      </c>
      <c r="T43" s="3">
        <f t="shared" si="3"/>
        <v>162</v>
      </c>
      <c r="U43" s="32">
        <f t="shared" si="3"/>
        <v>184</v>
      </c>
      <c r="V43" s="3">
        <f t="shared" si="3"/>
        <v>444.83333333333331</v>
      </c>
      <c r="W43" s="32">
        <f t="shared" si="3"/>
        <v>723.5</v>
      </c>
      <c r="X43" s="3">
        <f t="shared" si="3"/>
        <v>609.16666666666663</v>
      </c>
      <c r="Y43" s="32">
        <f t="shared" si="3"/>
        <v>331.66666666666669</v>
      </c>
      <c r="Z43" s="3">
        <f t="shared" si="3"/>
        <v>1225.3333333333333</v>
      </c>
      <c r="AA43" s="32">
        <f t="shared" si="3"/>
        <v>1305.6666666666667</v>
      </c>
      <c r="AB43" s="112">
        <f t="shared" si="4"/>
        <v>8729.3333333333339</v>
      </c>
      <c r="AC43" s="19">
        <f t="shared" si="5"/>
        <v>8538.3333333333339</v>
      </c>
    </row>
    <row r="44" spans="1:29" x14ac:dyDescent="0.2">
      <c r="A44" s="93" t="s">
        <v>21</v>
      </c>
      <c r="B44" s="3">
        <f t="shared" si="3"/>
        <v>758.83333333333337</v>
      </c>
      <c r="C44" s="32">
        <f t="shared" si="3"/>
        <v>626.66666666666663</v>
      </c>
      <c r="D44" s="3">
        <f t="shared" si="3"/>
        <v>387.5</v>
      </c>
      <c r="E44" s="32">
        <f t="shared" si="3"/>
        <v>298.66666666666669</v>
      </c>
      <c r="F44" s="3">
        <f t="shared" si="3"/>
        <v>1112.8333333333333</v>
      </c>
      <c r="G44" s="32">
        <f t="shared" si="3"/>
        <v>701.16666666666663</v>
      </c>
      <c r="H44" s="3">
        <f t="shared" si="3"/>
        <v>1473.1666666666667</v>
      </c>
      <c r="I44" s="32">
        <f t="shared" si="3"/>
        <v>1315.3333333333333</v>
      </c>
      <c r="J44" s="3">
        <f t="shared" si="3"/>
        <v>87.666666666666671</v>
      </c>
      <c r="K44" s="32">
        <f t="shared" si="3"/>
        <v>208.5</v>
      </c>
      <c r="L44" s="3">
        <f t="shared" si="3"/>
        <v>323.16666666666669</v>
      </c>
      <c r="M44" s="32">
        <f t="shared" si="3"/>
        <v>755.5</v>
      </c>
      <c r="N44" s="3">
        <f t="shared" si="3"/>
        <v>1353.1666666666667</v>
      </c>
      <c r="O44" s="32">
        <f t="shared" si="3"/>
        <v>1394.3333333333333</v>
      </c>
      <c r="P44" s="3">
        <f t="shared" si="3"/>
        <v>787.33333333333337</v>
      </c>
      <c r="Q44" s="32">
        <f t="shared" si="3"/>
        <v>511.33333333333331</v>
      </c>
      <c r="R44" s="3">
        <f t="shared" si="3"/>
        <v>1054.1666666666667</v>
      </c>
      <c r="S44" s="32">
        <f t="shared" si="3"/>
        <v>717</v>
      </c>
      <c r="T44" s="3">
        <f t="shared" si="3"/>
        <v>126.5</v>
      </c>
      <c r="U44" s="32">
        <f t="shared" si="3"/>
        <v>153.83333333333334</v>
      </c>
      <c r="V44" s="3">
        <f t="shared" si="3"/>
        <v>432.5</v>
      </c>
      <c r="W44" s="32">
        <f t="shared" si="3"/>
        <v>846.83333333333337</v>
      </c>
      <c r="X44" s="3">
        <f t="shared" si="3"/>
        <v>611.33333333333337</v>
      </c>
      <c r="Y44" s="32">
        <f t="shared" si="3"/>
        <v>305</v>
      </c>
      <c r="Z44" s="3">
        <f t="shared" si="3"/>
        <v>1516.8333333333333</v>
      </c>
      <c r="AA44" s="32">
        <f t="shared" si="3"/>
        <v>1470.8333333333333</v>
      </c>
      <c r="AB44" s="112">
        <f t="shared" si="4"/>
        <v>10025.000000000002</v>
      </c>
      <c r="AC44" s="19">
        <f t="shared" si="5"/>
        <v>9304.9999999999982</v>
      </c>
    </row>
    <row r="45" spans="1:29" x14ac:dyDescent="0.2">
      <c r="A45" s="94" t="s">
        <v>22</v>
      </c>
      <c r="B45" s="3">
        <f t="shared" si="3"/>
        <v>1019.8333333333334</v>
      </c>
      <c r="C45" s="32">
        <f t="shared" si="3"/>
        <v>876.83333333333337</v>
      </c>
      <c r="D45" s="3">
        <f t="shared" si="3"/>
        <v>449.16666666666669</v>
      </c>
      <c r="E45" s="32">
        <f t="shared" si="3"/>
        <v>337.83333333333331</v>
      </c>
      <c r="F45" s="3">
        <f t="shared" si="3"/>
        <v>1243.3333333333333</v>
      </c>
      <c r="G45" s="32">
        <f t="shared" si="3"/>
        <v>591</v>
      </c>
      <c r="H45" s="3">
        <f t="shared" si="3"/>
        <v>1853.1666666666667</v>
      </c>
      <c r="I45" s="32">
        <f t="shared" si="3"/>
        <v>1487.1666666666667</v>
      </c>
      <c r="J45" s="3">
        <f t="shared" si="3"/>
        <v>118</v>
      </c>
      <c r="K45" s="32">
        <f t="shared" si="3"/>
        <v>362</v>
      </c>
      <c r="L45" s="3">
        <f t="shared" si="3"/>
        <v>346.33333333333331</v>
      </c>
      <c r="M45" s="32">
        <f t="shared" si="3"/>
        <v>1030.5</v>
      </c>
      <c r="N45" s="3">
        <f t="shared" si="3"/>
        <v>1388.6666666666667</v>
      </c>
      <c r="O45" s="32">
        <f t="shared" si="3"/>
        <v>1966.5</v>
      </c>
      <c r="P45" s="3">
        <f t="shared" si="3"/>
        <v>905.66666666666663</v>
      </c>
      <c r="Q45" s="32">
        <f t="shared" si="3"/>
        <v>636.33333333333337</v>
      </c>
      <c r="R45" s="3">
        <f t="shared" si="3"/>
        <v>1338.3333333333333</v>
      </c>
      <c r="S45" s="32">
        <f t="shared" si="3"/>
        <v>877</v>
      </c>
      <c r="T45" s="3">
        <f t="shared" si="3"/>
        <v>107.33333333333333</v>
      </c>
      <c r="U45" s="32">
        <f t="shared" si="3"/>
        <v>145.83333333333334</v>
      </c>
      <c r="V45" s="3">
        <f t="shared" si="3"/>
        <v>437.66666666666669</v>
      </c>
      <c r="W45" s="32">
        <f t="shared" si="3"/>
        <v>1315.5</v>
      </c>
      <c r="X45" s="3">
        <f t="shared" si="3"/>
        <v>683.5</v>
      </c>
      <c r="Y45" s="32">
        <f t="shared" si="3"/>
        <v>328.66666666666669</v>
      </c>
      <c r="Z45" s="3">
        <f t="shared" si="3"/>
        <v>1805.6666666666667</v>
      </c>
      <c r="AA45" s="32">
        <f t="shared" si="3"/>
        <v>1717.8333333333333</v>
      </c>
      <c r="AB45" s="112">
        <f t="shared" si="4"/>
        <v>11696.666666666666</v>
      </c>
      <c r="AC45" s="19">
        <f t="shared" si="5"/>
        <v>11673</v>
      </c>
    </row>
    <row r="46" spans="1:29" x14ac:dyDescent="0.2">
      <c r="A46" s="93" t="s">
        <v>23</v>
      </c>
      <c r="B46" s="3">
        <f t="shared" si="3"/>
        <v>997.66666666666663</v>
      </c>
      <c r="C46" s="32">
        <f t="shared" si="3"/>
        <v>977.83333333333337</v>
      </c>
      <c r="D46" s="3">
        <f t="shared" si="3"/>
        <v>441.33333333333331</v>
      </c>
      <c r="E46" s="32">
        <f t="shared" si="3"/>
        <v>326.33333333333331</v>
      </c>
      <c r="F46" s="3">
        <f t="shared" si="3"/>
        <v>1139.8333333333333</v>
      </c>
      <c r="G46" s="32">
        <f t="shared" si="3"/>
        <v>581.33333333333337</v>
      </c>
      <c r="H46" s="3">
        <f t="shared" si="3"/>
        <v>1830.6666666666667</v>
      </c>
      <c r="I46" s="32">
        <f t="shared" si="3"/>
        <v>1485.8333333333333</v>
      </c>
      <c r="J46" s="3">
        <f t="shared" si="3"/>
        <v>114.16666666666667</v>
      </c>
      <c r="K46" s="32">
        <f t="shared" si="3"/>
        <v>316.83333333333331</v>
      </c>
      <c r="L46" s="3">
        <f t="shared" si="3"/>
        <v>309.83333333333331</v>
      </c>
      <c r="M46" s="32">
        <f t="shared" si="3"/>
        <v>902.66666666666663</v>
      </c>
      <c r="N46" s="3">
        <f t="shared" si="3"/>
        <v>1315.6666666666667</v>
      </c>
      <c r="O46" s="32">
        <f t="shared" si="3"/>
        <v>1616.3333333333333</v>
      </c>
      <c r="P46" s="3">
        <f t="shared" si="3"/>
        <v>1017.1666666666666</v>
      </c>
      <c r="Q46" s="32">
        <f t="shared" si="3"/>
        <v>533.5</v>
      </c>
      <c r="R46" s="3">
        <f t="shared" si="3"/>
        <v>1263</v>
      </c>
      <c r="S46" s="32">
        <f t="shared" si="3"/>
        <v>828.33333333333337</v>
      </c>
      <c r="T46" s="3">
        <f t="shared" si="3"/>
        <v>117.66666666666667</v>
      </c>
      <c r="U46" s="32">
        <f t="shared" si="3"/>
        <v>118.33333333333333</v>
      </c>
      <c r="V46" s="3">
        <f t="shared" si="3"/>
        <v>478</v>
      </c>
      <c r="W46" s="32">
        <f t="shared" si="3"/>
        <v>1283.5</v>
      </c>
      <c r="X46" s="3">
        <f t="shared" si="3"/>
        <v>639.5</v>
      </c>
      <c r="Y46" s="32">
        <f t="shared" si="3"/>
        <v>300.16666666666669</v>
      </c>
      <c r="Z46" s="3">
        <f t="shared" si="3"/>
        <v>1750.5</v>
      </c>
      <c r="AA46" s="32">
        <f t="shared" si="3"/>
        <v>1809</v>
      </c>
      <c r="AB46" s="112">
        <f t="shared" si="4"/>
        <v>11415</v>
      </c>
      <c r="AC46" s="19">
        <f t="shared" si="5"/>
        <v>11079.999999999998</v>
      </c>
    </row>
    <row r="47" spans="1:29" x14ac:dyDescent="0.2">
      <c r="A47" s="94" t="s">
        <v>24</v>
      </c>
      <c r="B47" s="3">
        <f t="shared" si="3"/>
        <v>1031.3333333333333</v>
      </c>
      <c r="C47" s="32">
        <f t="shared" si="3"/>
        <v>1170.1666666666667</v>
      </c>
      <c r="D47" s="3">
        <f t="shared" si="3"/>
        <v>449.66666666666669</v>
      </c>
      <c r="E47" s="32">
        <f t="shared" si="3"/>
        <v>321.5</v>
      </c>
      <c r="F47" s="3">
        <f t="shared" si="3"/>
        <v>1141.3333333333333</v>
      </c>
      <c r="G47" s="32">
        <f t="shared" si="3"/>
        <v>577.5</v>
      </c>
      <c r="H47" s="3">
        <f t="shared" si="3"/>
        <v>1997.1666666666667</v>
      </c>
      <c r="I47" s="32">
        <f t="shared" si="3"/>
        <v>1580.6666666666667</v>
      </c>
      <c r="J47" s="3">
        <f t="shared" si="3"/>
        <v>122.33333333333333</v>
      </c>
      <c r="K47" s="32">
        <f t="shared" si="3"/>
        <v>245.33333333333334</v>
      </c>
      <c r="L47" s="3">
        <f t="shared" si="3"/>
        <v>388.5</v>
      </c>
      <c r="M47" s="32">
        <f t="shared" si="3"/>
        <v>968.83333333333337</v>
      </c>
      <c r="N47" s="3">
        <f t="shared" si="3"/>
        <v>1380.8333333333333</v>
      </c>
      <c r="O47" s="32">
        <f t="shared" si="3"/>
        <v>1805.5</v>
      </c>
      <c r="P47" s="3">
        <f t="shared" si="3"/>
        <v>996.16666666666663</v>
      </c>
      <c r="Q47" s="32">
        <f t="shared" si="3"/>
        <v>529.33333333333337</v>
      </c>
      <c r="R47" s="3">
        <f t="shared" si="3"/>
        <v>1245.3333333333333</v>
      </c>
      <c r="S47" s="32">
        <f t="shared" si="3"/>
        <v>893</v>
      </c>
      <c r="T47" s="3">
        <f t="shared" si="3"/>
        <v>90.5</v>
      </c>
      <c r="U47" s="32">
        <f t="shared" si="3"/>
        <v>114.66666666666667</v>
      </c>
      <c r="V47" s="3">
        <f t="shared" si="3"/>
        <v>509.83333333333331</v>
      </c>
      <c r="W47" s="32">
        <f t="shared" si="3"/>
        <v>1283.8333333333333</v>
      </c>
      <c r="X47" s="3">
        <f t="shared" si="3"/>
        <v>634.5</v>
      </c>
      <c r="Y47" s="32">
        <f t="shared" si="3"/>
        <v>250.83333333333334</v>
      </c>
      <c r="Z47" s="3">
        <f t="shared" si="3"/>
        <v>1853.8333333333333</v>
      </c>
      <c r="AA47" s="32">
        <f t="shared" si="3"/>
        <v>2005.6666666666667</v>
      </c>
      <c r="AB47" s="112">
        <f t="shared" si="4"/>
        <v>11841.333333333334</v>
      </c>
      <c r="AC47" s="19">
        <f t="shared" si="5"/>
        <v>11746.833333333334</v>
      </c>
    </row>
    <row r="48" spans="1:29" x14ac:dyDescent="0.2">
      <c r="A48" s="93" t="s">
        <v>25</v>
      </c>
      <c r="B48" s="3">
        <f t="shared" si="3"/>
        <v>1096.6666666666667</v>
      </c>
      <c r="C48" s="32">
        <f t="shared" si="3"/>
        <v>1199.8333333333333</v>
      </c>
      <c r="D48" s="3">
        <f t="shared" si="3"/>
        <v>459.66666666666669</v>
      </c>
      <c r="E48" s="32">
        <f t="shared" si="3"/>
        <v>360.5</v>
      </c>
      <c r="F48" s="3">
        <f t="shared" si="3"/>
        <v>1051.3333333333333</v>
      </c>
      <c r="G48" s="32">
        <f t="shared" si="3"/>
        <v>633.66666666666663</v>
      </c>
      <c r="H48" s="3">
        <f t="shared" si="3"/>
        <v>2025.8333333333333</v>
      </c>
      <c r="I48" s="32">
        <f t="shared" si="3"/>
        <v>1632</v>
      </c>
      <c r="J48" s="3">
        <f t="shared" si="3"/>
        <v>139</v>
      </c>
      <c r="K48" s="32">
        <f t="shared" si="3"/>
        <v>189.83333333333334</v>
      </c>
      <c r="L48" s="3">
        <f t="shared" si="3"/>
        <v>413.16666666666669</v>
      </c>
      <c r="M48" s="32">
        <f t="shared" si="3"/>
        <v>1094.1666666666667</v>
      </c>
      <c r="N48" s="3">
        <f t="shared" si="3"/>
        <v>1371.8333333333333</v>
      </c>
      <c r="O48" s="32">
        <f t="shared" si="3"/>
        <v>1589</v>
      </c>
      <c r="P48" s="3">
        <f t="shared" si="3"/>
        <v>1043.5</v>
      </c>
      <c r="Q48" s="32">
        <f t="shared" si="3"/>
        <v>634.33333333333337</v>
      </c>
      <c r="R48" s="3">
        <f t="shared" si="3"/>
        <v>1213.3333333333333</v>
      </c>
      <c r="S48" s="32">
        <f t="shared" si="3"/>
        <v>913.33333333333337</v>
      </c>
      <c r="T48" s="3">
        <f t="shared" si="3"/>
        <v>84.666666666666671</v>
      </c>
      <c r="U48" s="32">
        <f t="shared" si="3"/>
        <v>131.16666666666666</v>
      </c>
      <c r="V48" s="3">
        <f t="shared" si="3"/>
        <v>588.66666666666663</v>
      </c>
      <c r="W48" s="32">
        <f t="shared" si="3"/>
        <v>1252.5</v>
      </c>
      <c r="X48" s="3">
        <f t="shared" si="3"/>
        <v>649.5</v>
      </c>
      <c r="Y48" s="32">
        <f t="shared" si="3"/>
        <v>275.33333333333331</v>
      </c>
      <c r="Z48" s="3">
        <f t="shared" si="3"/>
        <v>1873.1666666666667</v>
      </c>
      <c r="AA48" s="32">
        <f t="shared" si="3"/>
        <v>2049.5</v>
      </c>
      <c r="AB48" s="112">
        <f t="shared" si="4"/>
        <v>12010.333333333332</v>
      </c>
      <c r="AC48" s="19">
        <f t="shared" si="5"/>
        <v>11955.166666666666</v>
      </c>
    </row>
    <row r="49" spans="1:29" x14ac:dyDescent="0.2">
      <c r="A49" s="94" t="s">
        <v>26</v>
      </c>
      <c r="B49" s="3">
        <f t="shared" si="3"/>
        <v>1047.8333333333333</v>
      </c>
      <c r="C49" s="32">
        <f t="shared" si="3"/>
        <v>1128.6666666666667</v>
      </c>
      <c r="D49" s="3">
        <f t="shared" si="3"/>
        <v>410.83333333333331</v>
      </c>
      <c r="E49" s="32">
        <f t="shared" si="3"/>
        <v>377.66666666666669</v>
      </c>
      <c r="F49" s="3">
        <f t="shared" si="3"/>
        <v>864</v>
      </c>
      <c r="G49" s="32">
        <f t="shared" si="3"/>
        <v>650.83333333333337</v>
      </c>
      <c r="H49" s="3">
        <f t="shared" si="3"/>
        <v>1878</v>
      </c>
      <c r="I49" s="32">
        <f t="shared" si="3"/>
        <v>1664</v>
      </c>
      <c r="J49" s="3">
        <f t="shared" si="3"/>
        <v>121</v>
      </c>
      <c r="K49" s="32">
        <f t="shared" si="3"/>
        <v>181.66666666666666</v>
      </c>
      <c r="L49" s="3">
        <f t="shared" si="3"/>
        <v>477.66666666666669</v>
      </c>
      <c r="M49" s="32">
        <f t="shared" si="3"/>
        <v>814</v>
      </c>
      <c r="N49" s="3">
        <f t="shared" si="3"/>
        <v>1442.3333333333333</v>
      </c>
      <c r="O49" s="32">
        <f t="shared" si="3"/>
        <v>1476.5</v>
      </c>
      <c r="P49" s="3">
        <f t="shared" si="3"/>
        <v>1011</v>
      </c>
      <c r="Q49" s="32">
        <f t="shared" si="3"/>
        <v>688.66666666666663</v>
      </c>
      <c r="R49" s="3">
        <f t="shared" si="3"/>
        <v>1195.3333333333333</v>
      </c>
      <c r="S49" s="32">
        <f t="shared" si="3"/>
        <v>927.16666666666663</v>
      </c>
      <c r="T49" s="3">
        <f t="shared" si="3"/>
        <v>87.166666666666671</v>
      </c>
      <c r="U49" s="32">
        <f t="shared" si="3"/>
        <v>130.16666666666666</v>
      </c>
      <c r="V49" s="3">
        <f t="shared" si="3"/>
        <v>635.83333333333337</v>
      </c>
      <c r="W49" s="32">
        <f t="shared" ref="W49:AA49" si="6">+W17/$B$65</f>
        <v>1085.3333333333333</v>
      </c>
      <c r="X49" s="3">
        <f t="shared" si="6"/>
        <v>640.66666666666663</v>
      </c>
      <c r="Y49" s="32">
        <f t="shared" si="6"/>
        <v>282</v>
      </c>
      <c r="Z49" s="3">
        <f t="shared" si="6"/>
        <v>1844.5</v>
      </c>
      <c r="AA49" s="32">
        <f t="shared" si="6"/>
        <v>2127.1666666666665</v>
      </c>
      <c r="AB49" s="112">
        <f t="shared" si="4"/>
        <v>11656.166666666666</v>
      </c>
      <c r="AC49" s="19">
        <f t="shared" si="5"/>
        <v>11533.833333333334</v>
      </c>
    </row>
    <row r="50" spans="1:29" x14ac:dyDescent="0.2">
      <c r="A50" s="93" t="s">
        <v>27</v>
      </c>
      <c r="B50" s="3">
        <f t="shared" ref="B50:AA59" si="7">+B18/$B$65</f>
        <v>1096</v>
      </c>
      <c r="C50" s="32">
        <f t="shared" si="7"/>
        <v>1173.6666666666667</v>
      </c>
      <c r="D50" s="3">
        <f t="shared" si="7"/>
        <v>431.83333333333331</v>
      </c>
      <c r="E50" s="32">
        <f t="shared" si="7"/>
        <v>407.66666666666669</v>
      </c>
      <c r="F50" s="3">
        <f t="shared" si="7"/>
        <v>870.5</v>
      </c>
      <c r="G50" s="32">
        <f t="shared" si="7"/>
        <v>731.33333333333337</v>
      </c>
      <c r="H50" s="3">
        <f t="shared" si="7"/>
        <v>1858.5</v>
      </c>
      <c r="I50" s="32">
        <f t="shared" si="7"/>
        <v>1762.5</v>
      </c>
      <c r="J50" s="3">
        <f t="shared" si="7"/>
        <v>149</v>
      </c>
      <c r="K50" s="32">
        <f t="shared" si="7"/>
        <v>177.83333333333334</v>
      </c>
      <c r="L50" s="3">
        <f t="shared" si="7"/>
        <v>504.33333333333331</v>
      </c>
      <c r="M50" s="32">
        <f t="shared" si="7"/>
        <v>747</v>
      </c>
      <c r="N50" s="3">
        <f t="shared" si="7"/>
        <v>1529.1666666666667</v>
      </c>
      <c r="O50" s="32">
        <f t="shared" si="7"/>
        <v>1442</v>
      </c>
      <c r="P50" s="3">
        <f t="shared" si="7"/>
        <v>1018.1666666666666</v>
      </c>
      <c r="Q50" s="32">
        <f t="shared" si="7"/>
        <v>681.33333333333337</v>
      </c>
      <c r="R50" s="3">
        <f t="shared" si="7"/>
        <v>1174.3333333333333</v>
      </c>
      <c r="S50" s="32">
        <f t="shared" si="7"/>
        <v>1110.6666666666667</v>
      </c>
      <c r="T50" s="3">
        <f t="shared" si="7"/>
        <v>109.83333333333333</v>
      </c>
      <c r="U50" s="32">
        <f t="shared" si="7"/>
        <v>108.83333333333333</v>
      </c>
      <c r="V50" s="3">
        <f t="shared" si="7"/>
        <v>828.5</v>
      </c>
      <c r="W50" s="32">
        <f t="shared" si="7"/>
        <v>1025.3333333333333</v>
      </c>
      <c r="X50" s="3">
        <f t="shared" si="7"/>
        <v>572.66666666666663</v>
      </c>
      <c r="Y50" s="32">
        <f t="shared" si="7"/>
        <v>286</v>
      </c>
      <c r="Z50" s="3">
        <f t="shared" si="7"/>
        <v>1999.1666666666667</v>
      </c>
      <c r="AA50" s="32">
        <f t="shared" si="7"/>
        <v>2225</v>
      </c>
      <c r="AB50" s="112">
        <f t="shared" si="4"/>
        <v>12142</v>
      </c>
      <c r="AC50" s="19">
        <f t="shared" si="5"/>
        <v>11879.166666666668</v>
      </c>
    </row>
    <row r="51" spans="1:29" x14ac:dyDescent="0.2">
      <c r="A51" s="94" t="s">
        <v>28</v>
      </c>
      <c r="B51" s="3">
        <f t="shared" si="7"/>
        <v>1189.6666666666667</v>
      </c>
      <c r="C51" s="32">
        <f t="shared" si="7"/>
        <v>1296.5</v>
      </c>
      <c r="D51" s="3">
        <f t="shared" si="7"/>
        <v>450.33333333333331</v>
      </c>
      <c r="E51" s="32">
        <f t="shared" si="7"/>
        <v>438</v>
      </c>
      <c r="F51" s="3">
        <f t="shared" si="7"/>
        <v>848</v>
      </c>
      <c r="G51" s="32">
        <f t="shared" si="7"/>
        <v>989.83333333333337</v>
      </c>
      <c r="H51" s="3">
        <f t="shared" si="7"/>
        <v>1928.5</v>
      </c>
      <c r="I51" s="32">
        <f t="shared" si="7"/>
        <v>2089.5</v>
      </c>
      <c r="J51" s="3">
        <f t="shared" si="7"/>
        <v>186.16666666666666</v>
      </c>
      <c r="K51" s="32">
        <f t="shared" si="7"/>
        <v>163.83333333333334</v>
      </c>
      <c r="L51" s="3">
        <f t="shared" si="7"/>
        <v>803.66666666666663</v>
      </c>
      <c r="M51" s="32">
        <f t="shared" si="7"/>
        <v>689.33333333333337</v>
      </c>
      <c r="N51" s="3">
        <f t="shared" si="7"/>
        <v>1835.3333333333333</v>
      </c>
      <c r="O51" s="32">
        <f t="shared" si="7"/>
        <v>1553.1666666666667</v>
      </c>
      <c r="P51" s="3">
        <f t="shared" si="7"/>
        <v>1063.3333333333333</v>
      </c>
      <c r="Q51" s="32">
        <f t="shared" si="7"/>
        <v>769.33333333333337</v>
      </c>
      <c r="R51" s="3">
        <f t="shared" si="7"/>
        <v>1170.6666666666667</v>
      </c>
      <c r="S51" s="32">
        <f t="shared" si="7"/>
        <v>1204.6666666666667</v>
      </c>
      <c r="T51" s="3">
        <f t="shared" si="7"/>
        <v>141</v>
      </c>
      <c r="U51" s="32">
        <f t="shared" si="7"/>
        <v>111.16666666666667</v>
      </c>
      <c r="V51" s="3">
        <f t="shared" si="7"/>
        <v>1014.6666666666666</v>
      </c>
      <c r="W51" s="32">
        <f t="shared" si="7"/>
        <v>1074.5</v>
      </c>
      <c r="X51" s="3">
        <f t="shared" si="7"/>
        <v>699.16666666666663</v>
      </c>
      <c r="Y51" s="32">
        <f t="shared" si="7"/>
        <v>314.83333333333331</v>
      </c>
      <c r="Z51" s="3">
        <f t="shared" si="7"/>
        <v>2061</v>
      </c>
      <c r="AA51" s="32">
        <f t="shared" si="7"/>
        <v>2331.3333333333335</v>
      </c>
      <c r="AB51" s="112">
        <f t="shared" si="4"/>
        <v>13391.499999999998</v>
      </c>
      <c r="AC51" s="19">
        <f t="shared" si="5"/>
        <v>13026</v>
      </c>
    </row>
    <row r="52" spans="1:29" x14ac:dyDescent="0.2">
      <c r="A52" s="93" t="s">
        <v>29</v>
      </c>
      <c r="B52" s="3">
        <f t="shared" si="7"/>
        <v>1330.3333333333333</v>
      </c>
      <c r="C52" s="32">
        <f t="shared" si="7"/>
        <v>1384</v>
      </c>
      <c r="D52" s="3">
        <f t="shared" si="7"/>
        <v>452.83333333333331</v>
      </c>
      <c r="E52" s="32">
        <f t="shared" si="7"/>
        <v>468.5</v>
      </c>
      <c r="F52" s="3">
        <f t="shared" si="7"/>
        <v>941</v>
      </c>
      <c r="G52" s="32">
        <f t="shared" si="7"/>
        <v>1094</v>
      </c>
      <c r="H52" s="3">
        <f t="shared" si="7"/>
        <v>1994.8333333333333</v>
      </c>
      <c r="I52" s="32">
        <f t="shared" si="7"/>
        <v>2250.5</v>
      </c>
      <c r="J52" s="3">
        <f t="shared" si="7"/>
        <v>225.66666666666666</v>
      </c>
      <c r="K52" s="32">
        <f t="shared" si="7"/>
        <v>154.33333333333334</v>
      </c>
      <c r="L52" s="3">
        <f t="shared" si="7"/>
        <v>867.16666666666663</v>
      </c>
      <c r="M52" s="32">
        <f t="shared" si="7"/>
        <v>598.66666666666663</v>
      </c>
      <c r="N52" s="3">
        <f t="shared" si="7"/>
        <v>1817</v>
      </c>
      <c r="O52" s="32">
        <f t="shared" si="7"/>
        <v>1663.5</v>
      </c>
      <c r="P52" s="3">
        <f t="shared" si="7"/>
        <v>994.66666666666663</v>
      </c>
      <c r="Q52" s="32">
        <f t="shared" si="7"/>
        <v>816.16666666666663</v>
      </c>
      <c r="R52" s="3">
        <f t="shared" si="7"/>
        <v>1091</v>
      </c>
      <c r="S52" s="32">
        <f t="shared" si="7"/>
        <v>1332</v>
      </c>
      <c r="T52" s="3">
        <f t="shared" si="7"/>
        <v>154.33333333333334</v>
      </c>
      <c r="U52" s="32">
        <f t="shared" si="7"/>
        <v>123.83333333333333</v>
      </c>
      <c r="V52" s="3">
        <f t="shared" si="7"/>
        <v>1053.1666666666667</v>
      </c>
      <c r="W52" s="32">
        <f t="shared" si="7"/>
        <v>1064.5</v>
      </c>
      <c r="X52" s="3">
        <f t="shared" si="7"/>
        <v>746.83333333333337</v>
      </c>
      <c r="Y52" s="32">
        <f t="shared" si="7"/>
        <v>373</v>
      </c>
      <c r="Z52" s="3">
        <f t="shared" si="7"/>
        <v>2144</v>
      </c>
      <c r="AA52" s="32">
        <f t="shared" si="7"/>
        <v>2356.6666666666665</v>
      </c>
      <c r="AB52" s="112">
        <f t="shared" si="4"/>
        <v>13812.833333333334</v>
      </c>
      <c r="AC52" s="19">
        <f t="shared" si="5"/>
        <v>13679.666666666666</v>
      </c>
    </row>
    <row r="53" spans="1:29" x14ac:dyDescent="0.2">
      <c r="A53" s="94" t="s">
        <v>30</v>
      </c>
      <c r="B53" s="3">
        <f t="shared" si="7"/>
        <v>1397.3333333333333</v>
      </c>
      <c r="C53" s="32">
        <f t="shared" si="7"/>
        <v>1335</v>
      </c>
      <c r="D53" s="3">
        <f t="shared" si="7"/>
        <v>454.66666666666669</v>
      </c>
      <c r="E53" s="32">
        <f t="shared" si="7"/>
        <v>473</v>
      </c>
      <c r="F53" s="3">
        <f t="shared" si="7"/>
        <v>960.83333333333337</v>
      </c>
      <c r="G53" s="32">
        <f t="shared" si="7"/>
        <v>1074.6666666666667</v>
      </c>
      <c r="H53" s="3">
        <f t="shared" si="7"/>
        <v>2037.5</v>
      </c>
      <c r="I53" s="32">
        <f t="shared" si="7"/>
        <v>2245</v>
      </c>
      <c r="J53" s="3">
        <f t="shared" si="7"/>
        <v>219</v>
      </c>
      <c r="K53" s="32">
        <f t="shared" si="7"/>
        <v>146.83333333333334</v>
      </c>
      <c r="L53" s="3">
        <f t="shared" si="7"/>
        <v>902.16666666666663</v>
      </c>
      <c r="M53" s="32">
        <f t="shared" si="7"/>
        <v>605</v>
      </c>
      <c r="N53" s="3">
        <f t="shared" si="7"/>
        <v>1905</v>
      </c>
      <c r="O53" s="32">
        <f t="shared" si="7"/>
        <v>1669.8333333333333</v>
      </c>
      <c r="P53" s="3">
        <f t="shared" si="7"/>
        <v>956</v>
      </c>
      <c r="Q53" s="32">
        <f t="shared" si="7"/>
        <v>1013.8333333333334</v>
      </c>
      <c r="R53" s="3">
        <f t="shared" si="7"/>
        <v>1049</v>
      </c>
      <c r="S53" s="32">
        <f t="shared" si="7"/>
        <v>1515.6666666666667</v>
      </c>
      <c r="T53" s="3">
        <f t="shared" si="7"/>
        <v>162.33333333333334</v>
      </c>
      <c r="U53" s="32">
        <f t="shared" si="7"/>
        <v>164.83333333333334</v>
      </c>
      <c r="V53" s="3">
        <f t="shared" si="7"/>
        <v>1088.6666666666667</v>
      </c>
      <c r="W53" s="32">
        <f t="shared" si="7"/>
        <v>1116</v>
      </c>
      <c r="X53" s="3">
        <f t="shared" si="7"/>
        <v>746</v>
      </c>
      <c r="Y53" s="32">
        <f t="shared" si="7"/>
        <v>431.66666666666669</v>
      </c>
      <c r="Z53" s="3">
        <f t="shared" si="7"/>
        <v>2308.8333333333335</v>
      </c>
      <c r="AA53" s="32">
        <f t="shared" si="7"/>
        <v>2163.8333333333335</v>
      </c>
      <c r="AB53" s="112">
        <f t="shared" si="4"/>
        <v>14187.333333333334</v>
      </c>
      <c r="AC53" s="19">
        <f t="shared" si="5"/>
        <v>13955.166666666666</v>
      </c>
    </row>
    <row r="54" spans="1:29" x14ac:dyDescent="0.2">
      <c r="A54" s="93" t="s">
        <v>31</v>
      </c>
      <c r="B54" s="3">
        <f t="shared" si="7"/>
        <v>1394.1666666666667</v>
      </c>
      <c r="C54" s="32">
        <f t="shared" si="7"/>
        <v>1231.6666666666667</v>
      </c>
      <c r="D54" s="3">
        <f t="shared" si="7"/>
        <v>393.66666666666669</v>
      </c>
      <c r="E54" s="32">
        <f t="shared" si="7"/>
        <v>537.33333333333337</v>
      </c>
      <c r="F54" s="3">
        <f t="shared" si="7"/>
        <v>856.16666666666663</v>
      </c>
      <c r="G54" s="32">
        <f t="shared" si="7"/>
        <v>1105.6666666666667</v>
      </c>
      <c r="H54" s="3">
        <f t="shared" si="7"/>
        <v>1918.3333333333333</v>
      </c>
      <c r="I54" s="32">
        <f t="shared" si="7"/>
        <v>2251.6666666666665</v>
      </c>
      <c r="J54" s="3">
        <f t="shared" si="7"/>
        <v>252.5</v>
      </c>
      <c r="K54" s="32">
        <f t="shared" si="7"/>
        <v>150</v>
      </c>
      <c r="L54" s="3">
        <f t="shared" si="7"/>
        <v>1014.1666666666666</v>
      </c>
      <c r="M54" s="32">
        <f t="shared" si="7"/>
        <v>521.5</v>
      </c>
      <c r="N54" s="3">
        <f t="shared" si="7"/>
        <v>1942.5</v>
      </c>
      <c r="O54" s="32">
        <f t="shared" si="7"/>
        <v>1659.3333333333333</v>
      </c>
      <c r="P54" s="3">
        <f t="shared" si="7"/>
        <v>750.16666666666663</v>
      </c>
      <c r="Q54" s="32">
        <f t="shared" si="7"/>
        <v>1059.3333333333333</v>
      </c>
      <c r="R54" s="3">
        <f t="shared" si="7"/>
        <v>944.33333333333337</v>
      </c>
      <c r="S54" s="32">
        <f t="shared" si="7"/>
        <v>1472.3333333333333</v>
      </c>
      <c r="T54" s="3">
        <f t="shared" si="7"/>
        <v>140.66666666666666</v>
      </c>
      <c r="U54" s="32">
        <f t="shared" si="7"/>
        <v>160.16666666666666</v>
      </c>
      <c r="V54" s="3">
        <f t="shared" si="7"/>
        <v>1228.5</v>
      </c>
      <c r="W54" s="32">
        <f t="shared" si="7"/>
        <v>1031.3333333333333</v>
      </c>
      <c r="X54" s="3">
        <f t="shared" si="7"/>
        <v>690.83333333333337</v>
      </c>
      <c r="Y54" s="32">
        <f t="shared" si="7"/>
        <v>430</v>
      </c>
      <c r="Z54" s="3">
        <f t="shared" si="7"/>
        <v>2225.8333333333335</v>
      </c>
      <c r="AA54" s="32">
        <f t="shared" si="7"/>
        <v>2138</v>
      </c>
      <c r="AB54" s="112">
        <f t="shared" si="4"/>
        <v>13751.833333333334</v>
      </c>
      <c r="AC54" s="19">
        <f t="shared" si="5"/>
        <v>13748.333333333334</v>
      </c>
    </row>
    <row r="55" spans="1:29" x14ac:dyDescent="0.2">
      <c r="A55" s="94" t="s">
        <v>32</v>
      </c>
      <c r="B55" s="3">
        <f t="shared" si="7"/>
        <v>1445.1666666666667</v>
      </c>
      <c r="C55" s="32">
        <f t="shared" si="7"/>
        <v>1144</v>
      </c>
      <c r="D55" s="3">
        <f t="shared" si="7"/>
        <v>387.83333333333331</v>
      </c>
      <c r="E55" s="32">
        <f t="shared" si="7"/>
        <v>500.5</v>
      </c>
      <c r="F55" s="3">
        <f t="shared" si="7"/>
        <v>858.33333333333337</v>
      </c>
      <c r="G55" s="32">
        <f t="shared" si="7"/>
        <v>1107.5</v>
      </c>
      <c r="H55" s="3">
        <f t="shared" si="7"/>
        <v>1885.8333333333333</v>
      </c>
      <c r="I55" s="32">
        <f t="shared" si="7"/>
        <v>2229</v>
      </c>
      <c r="J55" s="3">
        <f t="shared" si="7"/>
        <v>234</v>
      </c>
      <c r="K55" s="32">
        <f t="shared" si="7"/>
        <v>119.33333333333333</v>
      </c>
      <c r="L55" s="3">
        <f t="shared" si="7"/>
        <v>989.5</v>
      </c>
      <c r="M55" s="32">
        <f t="shared" si="7"/>
        <v>515.66666666666663</v>
      </c>
      <c r="N55" s="3">
        <f t="shared" si="7"/>
        <v>1812</v>
      </c>
      <c r="O55" s="32">
        <f t="shared" si="7"/>
        <v>1846.3333333333333</v>
      </c>
      <c r="P55" s="3">
        <f t="shared" si="7"/>
        <v>580</v>
      </c>
      <c r="Q55" s="32">
        <f t="shared" si="7"/>
        <v>1197.8333333333333</v>
      </c>
      <c r="R55" s="3">
        <f t="shared" si="7"/>
        <v>903.83333333333337</v>
      </c>
      <c r="S55" s="32">
        <f t="shared" si="7"/>
        <v>1534.8333333333333</v>
      </c>
      <c r="T55" s="3">
        <f t="shared" si="7"/>
        <v>129.66666666666666</v>
      </c>
      <c r="U55" s="32">
        <f t="shared" si="7"/>
        <v>170</v>
      </c>
      <c r="V55" s="3">
        <f t="shared" si="7"/>
        <v>1349.1666666666667</v>
      </c>
      <c r="W55" s="32">
        <f t="shared" si="7"/>
        <v>960</v>
      </c>
      <c r="X55" s="3">
        <f t="shared" si="7"/>
        <v>641.5</v>
      </c>
      <c r="Y55" s="32">
        <f t="shared" si="7"/>
        <v>447.16666666666669</v>
      </c>
      <c r="Z55" s="3">
        <f t="shared" si="7"/>
        <v>2110.6666666666665</v>
      </c>
      <c r="AA55" s="32">
        <f t="shared" si="7"/>
        <v>1943.3333333333333</v>
      </c>
      <c r="AB55" s="112">
        <f t="shared" si="4"/>
        <v>13327.5</v>
      </c>
      <c r="AC55" s="19">
        <f t="shared" si="5"/>
        <v>13715.5</v>
      </c>
    </row>
    <row r="56" spans="1:29" x14ac:dyDescent="0.2">
      <c r="A56" s="93" t="s">
        <v>33</v>
      </c>
      <c r="B56" s="3">
        <f t="shared" si="7"/>
        <v>1197.5</v>
      </c>
      <c r="C56" s="32">
        <f t="shared" si="7"/>
        <v>940.66666666666663</v>
      </c>
      <c r="D56" s="3">
        <f t="shared" si="7"/>
        <v>293.66666666666669</v>
      </c>
      <c r="E56" s="32">
        <f t="shared" si="7"/>
        <v>457</v>
      </c>
      <c r="F56" s="3">
        <f t="shared" si="7"/>
        <v>754.83333333333337</v>
      </c>
      <c r="G56" s="32">
        <f t="shared" si="7"/>
        <v>1022.8333333333334</v>
      </c>
      <c r="H56" s="3">
        <f t="shared" si="7"/>
        <v>1654.8333333333333</v>
      </c>
      <c r="I56" s="32">
        <f t="shared" si="7"/>
        <v>1957.3333333333333</v>
      </c>
      <c r="J56" s="3">
        <f t="shared" si="7"/>
        <v>233.5</v>
      </c>
      <c r="K56" s="32">
        <f t="shared" si="7"/>
        <v>92.166666666666671</v>
      </c>
      <c r="L56" s="3">
        <f t="shared" si="7"/>
        <v>819.83333333333337</v>
      </c>
      <c r="M56" s="32">
        <f t="shared" si="7"/>
        <v>475.33333333333331</v>
      </c>
      <c r="N56" s="3">
        <f t="shared" si="7"/>
        <v>1552</v>
      </c>
      <c r="O56" s="32">
        <f t="shared" si="7"/>
        <v>1539</v>
      </c>
      <c r="P56" s="3">
        <f t="shared" si="7"/>
        <v>466</v>
      </c>
      <c r="Q56" s="32">
        <f t="shared" si="7"/>
        <v>1170.1666666666667</v>
      </c>
      <c r="R56" s="3">
        <f t="shared" si="7"/>
        <v>753.66666666666663</v>
      </c>
      <c r="S56" s="32">
        <f t="shared" si="7"/>
        <v>1233.6666666666667</v>
      </c>
      <c r="T56" s="3">
        <f t="shared" si="7"/>
        <v>83.833333333333329</v>
      </c>
      <c r="U56" s="32">
        <f t="shared" si="7"/>
        <v>165.83333333333334</v>
      </c>
      <c r="V56" s="3">
        <f t="shared" si="7"/>
        <v>1230.5</v>
      </c>
      <c r="W56" s="32">
        <f t="shared" si="7"/>
        <v>828.66666666666663</v>
      </c>
      <c r="X56" s="3">
        <f t="shared" si="7"/>
        <v>450.66666666666669</v>
      </c>
      <c r="Y56" s="32">
        <f t="shared" si="7"/>
        <v>415.66666666666669</v>
      </c>
      <c r="Z56" s="3">
        <f t="shared" si="7"/>
        <v>1791.8333333333333</v>
      </c>
      <c r="AA56" s="32">
        <f t="shared" si="7"/>
        <v>1669.6666666666667</v>
      </c>
      <c r="AB56" s="112">
        <f t="shared" si="4"/>
        <v>11282.666666666666</v>
      </c>
      <c r="AC56" s="19">
        <f t="shared" si="5"/>
        <v>11967.999999999998</v>
      </c>
    </row>
    <row r="57" spans="1:29" x14ac:dyDescent="0.2">
      <c r="A57" s="94" t="s">
        <v>34</v>
      </c>
      <c r="B57" s="3">
        <f t="shared" si="7"/>
        <v>416.16666666666669</v>
      </c>
      <c r="C57" s="32">
        <f t="shared" si="7"/>
        <v>755.83333333333337</v>
      </c>
      <c r="D57" s="3">
        <f t="shared" si="7"/>
        <v>126.33333333333333</v>
      </c>
      <c r="E57" s="32">
        <f t="shared" si="7"/>
        <v>399.83333333333331</v>
      </c>
      <c r="F57" s="3">
        <f t="shared" si="7"/>
        <v>311.83333333333331</v>
      </c>
      <c r="G57" s="32">
        <f t="shared" si="7"/>
        <v>948.83333333333337</v>
      </c>
      <c r="H57" s="3">
        <f t="shared" si="7"/>
        <v>891.83333333333337</v>
      </c>
      <c r="I57" s="32">
        <f t="shared" si="7"/>
        <v>1619.3333333333333</v>
      </c>
      <c r="J57" s="3">
        <f t="shared" si="7"/>
        <v>230.5</v>
      </c>
      <c r="K57" s="32">
        <f t="shared" si="7"/>
        <v>80.666666666666671</v>
      </c>
      <c r="L57" s="3">
        <f t="shared" si="7"/>
        <v>684.5</v>
      </c>
      <c r="M57" s="32">
        <f t="shared" si="7"/>
        <v>294.33333333333331</v>
      </c>
      <c r="N57" s="3">
        <f t="shared" si="7"/>
        <v>1558.6666666666667</v>
      </c>
      <c r="O57" s="32">
        <f t="shared" si="7"/>
        <v>1258.6666666666667</v>
      </c>
      <c r="P57" s="3">
        <f t="shared" si="7"/>
        <v>353.66666666666669</v>
      </c>
      <c r="Q57" s="32">
        <f t="shared" si="7"/>
        <v>921.5</v>
      </c>
      <c r="R57" s="3">
        <f t="shared" si="7"/>
        <v>583</v>
      </c>
      <c r="S57" s="32">
        <f t="shared" si="7"/>
        <v>1104.6666666666667</v>
      </c>
      <c r="T57" s="3">
        <f t="shared" si="7"/>
        <v>88.833333333333329</v>
      </c>
      <c r="U57" s="32">
        <f t="shared" si="7"/>
        <v>141</v>
      </c>
      <c r="V57" s="3">
        <f t="shared" si="7"/>
        <v>1126.1666666666667</v>
      </c>
      <c r="W57" s="32">
        <f t="shared" si="7"/>
        <v>625.66666666666663</v>
      </c>
      <c r="X57" s="3">
        <f t="shared" si="7"/>
        <v>312.16666666666669</v>
      </c>
      <c r="Y57" s="32">
        <f t="shared" si="7"/>
        <v>318.83333333333331</v>
      </c>
      <c r="Z57" s="3">
        <f t="shared" si="7"/>
        <v>1251.5</v>
      </c>
      <c r="AA57" s="32">
        <f t="shared" si="7"/>
        <v>1478.5</v>
      </c>
      <c r="AB57" s="112">
        <f>B57+D57+F57+H57+J57+L57+N57+P57+R57+T57+V57+X57+Z57</f>
        <v>7935.166666666667</v>
      </c>
      <c r="AC57" s="19">
        <f t="shared" si="5"/>
        <v>9947.6666666666679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370.5</v>
      </c>
      <c r="D58" s="3">
        <f t="shared" si="7"/>
        <v>2</v>
      </c>
      <c r="E58" s="32">
        <f t="shared" si="7"/>
        <v>245.33333333333334</v>
      </c>
      <c r="F58" s="3">
        <f t="shared" si="7"/>
        <v>10</v>
      </c>
      <c r="G58" s="32">
        <f t="shared" si="7"/>
        <v>599.83333333333337</v>
      </c>
      <c r="H58" s="3">
        <f t="shared" si="7"/>
        <v>63.666666666666664</v>
      </c>
      <c r="I58" s="32">
        <f t="shared" si="7"/>
        <v>726.66666666666663</v>
      </c>
      <c r="J58" s="3">
        <f t="shared" si="7"/>
        <v>54.666666666666664</v>
      </c>
      <c r="K58" s="32">
        <f t="shared" si="7"/>
        <v>43.833333333333336</v>
      </c>
      <c r="L58" s="3">
        <f t="shared" si="7"/>
        <v>536.16666666666663</v>
      </c>
      <c r="M58" s="32">
        <f t="shared" si="7"/>
        <v>60.333333333333336</v>
      </c>
      <c r="N58" s="3">
        <f t="shared" si="7"/>
        <v>388.33333333333331</v>
      </c>
      <c r="O58" s="32">
        <f t="shared" si="7"/>
        <v>250.83333333333334</v>
      </c>
      <c r="P58" s="3">
        <f t="shared" si="7"/>
        <v>58.5</v>
      </c>
      <c r="Q58" s="32">
        <f t="shared" si="7"/>
        <v>175.33333333333334</v>
      </c>
      <c r="R58" s="3">
        <f t="shared" si="7"/>
        <v>133.66666666666666</v>
      </c>
      <c r="S58" s="32">
        <f t="shared" si="7"/>
        <v>115</v>
      </c>
      <c r="T58" s="3">
        <f t="shared" si="7"/>
        <v>10.333333333333334</v>
      </c>
      <c r="U58" s="32">
        <f t="shared" si="7"/>
        <v>9.1666666666666661</v>
      </c>
      <c r="V58" s="3">
        <f t="shared" si="7"/>
        <v>272.33333333333331</v>
      </c>
      <c r="W58" s="32">
        <f t="shared" si="7"/>
        <v>26.666666666666668</v>
      </c>
      <c r="X58" s="3">
        <f t="shared" si="7"/>
        <v>38.833333333333336</v>
      </c>
      <c r="Y58" s="32">
        <f t="shared" si="7"/>
        <v>15.5</v>
      </c>
      <c r="Z58" s="3">
        <f t="shared" si="7"/>
        <v>55.833333333333336</v>
      </c>
      <c r="AA58" s="32">
        <f t="shared" si="7"/>
        <v>58.666666666666664</v>
      </c>
      <c r="AB58" s="112">
        <f>B58+D58+F58+H58+J58+L58+N58+P58+R58+T58+V58+X58+Z58</f>
        <v>1624.333333333333</v>
      </c>
      <c r="AC58" s="19">
        <f t="shared" si="5"/>
        <v>2697.6666666666665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17019.500000000004</v>
      </c>
      <c r="C63" s="48">
        <f t="shared" ref="C63:AA63" si="11">SUM(C39:C62)</f>
        <v>16792.666666666664</v>
      </c>
      <c r="D63" s="47">
        <f t="shared" si="11"/>
        <v>6536</v>
      </c>
      <c r="E63" s="53">
        <f t="shared" si="11"/>
        <v>6512.8333333333321</v>
      </c>
      <c r="F63" s="52">
        <f t="shared" si="11"/>
        <v>15930.500000000002</v>
      </c>
      <c r="G63" s="48">
        <f t="shared" si="11"/>
        <v>13993.833333333334</v>
      </c>
      <c r="H63" s="47">
        <f t="shared" si="11"/>
        <v>28749.333333333328</v>
      </c>
      <c r="I63" s="53">
        <f t="shared" si="11"/>
        <v>28891.666666666664</v>
      </c>
      <c r="J63" s="52">
        <f t="shared" si="11"/>
        <v>2677.6666666666665</v>
      </c>
      <c r="K63" s="48">
        <f t="shared" si="11"/>
        <v>3043.8333333333335</v>
      </c>
      <c r="L63" s="47">
        <f t="shared" si="11"/>
        <v>10300.833333333334</v>
      </c>
      <c r="M63" s="53">
        <f t="shared" si="11"/>
        <v>11499.166666666668</v>
      </c>
      <c r="N63" s="52">
        <f t="shared" si="11"/>
        <v>26006.5</v>
      </c>
      <c r="O63" s="48">
        <f t="shared" si="11"/>
        <v>25935.166666666661</v>
      </c>
      <c r="P63" s="47">
        <f t="shared" si="11"/>
        <v>13675.999999999998</v>
      </c>
      <c r="Q63" s="53">
        <f t="shared" si="11"/>
        <v>13110.666666666668</v>
      </c>
      <c r="R63" s="52">
        <f t="shared" si="11"/>
        <v>17321.500000000004</v>
      </c>
      <c r="S63" s="48">
        <f t="shared" si="11"/>
        <v>17551.833333333332</v>
      </c>
      <c r="T63" s="47">
        <f t="shared" si="11"/>
        <v>1992.833333333333</v>
      </c>
      <c r="U63" s="53">
        <f t="shared" si="11"/>
        <v>2483</v>
      </c>
      <c r="V63" s="52">
        <f t="shared" si="11"/>
        <v>13337.5</v>
      </c>
      <c r="W63" s="48">
        <f t="shared" si="11"/>
        <v>16677.833333333336</v>
      </c>
      <c r="X63" s="47">
        <f t="shared" si="11"/>
        <v>10340.333333333334</v>
      </c>
      <c r="Y63" s="53">
        <f t="shared" si="11"/>
        <v>5682.8333333333339</v>
      </c>
      <c r="Z63" s="52">
        <f t="shared" si="11"/>
        <v>29648.666666666661</v>
      </c>
      <c r="AA63" s="48">
        <f t="shared" si="11"/>
        <v>30564.333333333332</v>
      </c>
      <c r="AB63" s="47">
        <f>SUM(AB39:AB62)</f>
        <v>193537.16666666669</v>
      </c>
      <c r="AC63" s="48">
        <f>SUM(AC39:AC62)</f>
        <v>192739.66666666666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3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6.3162842621698641E-3</v>
      </c>
      <c r="C72" s="85">
        <f t="shared" ref="C72:AC72" si="13">C8/C31</f>
        <v>0</v>
      </c>
      <c r="D72" s="84">
        <f t="shared" si="13"/>
        <v>1.2749898000815994E-2</v>
      </c>
      <c r="E72" s="85">
        <f t="shared" si="13"/>
        <v>3.5826701128541087E-4</v>
      </c>
      <c r="F72" s="84">
        <f t="shared" si="13"/>
        <v>1.6781226787190191E-2</v>
      </c>
      <c r="G72" s="85">
        <f t="shared" si="13"/>
        <v>2.7393018353322299E-4</v>
      </c>
      <c r="H72" s="84">
        <f t="shared" si="13"/>
        <v>7.762498840552824E-3</v>
      </c>
      <c r="I72" s="85">
        <f t="shared" si="13"/>
        <v>9.8644361119123157E-4</v>
      </c>
      <c r="J72" s="84">
        <f t="shared" si="13"/>
        <v>1.4938379185858335E-3</v>
      </c>
      <c r="K72" s="85">
        <f t="shared" si="13"/>
        <v>3.8328861632809506E-3</v>
      </c>
      <c r="L72" s="84">
        <f t="shared" si="13"/>
        <v>3.5110427958903001E-3</v>
      </c>
      <c r="M72" s="85">
        <f t="shared" si="13"/>
        <v>2.5219218783969852E-3</v>
      </c>
      <c r="N72" s="84">
        <f t="shared" si="13"/>
        <v>4.8193079935144418E-3</v>
      </c>
      <c r="O72" s="85">
        <f t="shared" si="13"/>
        <v>3.3609449203462478E-3</v>
      </c>
      <c r="P72" s="84">
        <f t="shared" si="13"/>
        <v>3.1929414058691624E-3</v>
      </c>
      <c r="Q72" s="85">
        <f t="shared" si="13"/>
        <v>2.7712803823858436E-3</v>
      </c>
      <c r="R72" s="84">
        <f t="shared" si="13"/>
        <v>1.1161466000827488E-3</v>
      </c>
      <c r="S72" s="85">
        <f t="shared" si="13"/>
        <v>2.668287263438767E-3</v>
      </c>
      <c r="T72" s="84">
        <f t="shared" si="13"/>
        <v>4.1816509157815507E-4</v>
      </c>
      <c r="U72" s="85">
        <f t="shared" si="13"/>
        <v>4.8328634716069269E-3</v>
      </c>
      <c r="V72" s="84">
        <f t="shared" si="13"/>
        <v>4.4985941893158386E-4</v>
      </c>
      <c r="W72" s="85">
        <f t="shared" si="13"/>
        <v>5.0965852878571353E-4</v>
      </c>
      <c r="X72" s="84">
        <f t="shared" si="13"/>
        <v>1.6118113535991746E-4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4.7449973002601569E-3</v>
      </c>
      <c r="AC72" s="105">
        <f t="shared" si="13"/>
        <v>1.3809646518014801E-3</v>
      </c>
      <c r="AD72" s="18"/>
      <c r="AE72" s="18"/>
    </row>
    <row r="73" spans="1:31" s="8" customFormat="1" x14ac:dyDescent="0.2">
      <c r="A73" s="90" t="s">
        <v>18</v>
      </c>
      <c r="B73" s="84">
        <f>B9/B31</f>
        <v>2.3414318869532009E-2</v>
      </c>
      <c r="C73" s="85">
        <f t="shared" ref="C73:AC73" si="14">C9/C31</f>
        <v>7.9995236015721147E-3</v>
      </c>
      <c r="D73" s="84">
        <f t="shared" si="14"/>
        <v>3.9983680130558953E-2</v>
      </c>
      <c r="E73" s="85">
        <f t="shared" si="14"/>
        <v>1.3025564910305295E-2</v>
      </c>
      <c r="F73" s="84">
        <f t="shared" si="14"/>
        <v>5.453898705836812E-2</v>
      </c>
      <c r="G73" s="85">
        <f t="shared" si="14"/>
        <v>1.7114681466836583E-2</v>
      </c>
      <c r="H73" s="84">
        <f t="shared" si="14"/>
        <v>2.9531119562192745E-2</v>
      </c>
      <c r="I73" s="85">
        <f t="shared" si="14"/>
        <v>1.567349293337179E-2</v>
      </c>
      <c r="J73" s="84">
        <f t="shared" si="14"/>
        <v>1.3506784513880245E-2</v>
      </c>
      <c r="K73" s="85">
        <f t="shared" si="14"/>
        <v>3.2031977221705088E-2</v>
      </c>
      <c r="L73" s="84">
        <f t="shared" si="14"/>
        <v>1.9626243831405227E-2</v>
      </c>
      <c r="M73" s="85">
        <f t="shared" si="14"/>
        <v>2.9262990071744328E-2</v>
      </c>
      <c r="N73" s="84">
        <f t="shared" si="14"/>
        <v>3.1543396202231497E-2</v>
      </c>
      <c r="O73" s="85">
        <f t="shared" si="14"/>
        <v>2.8854001323813869E-2</v>
      </c>
      <c r="P73" s="84">
        <f t="shared" si="14"/>
        <v>2.5031685678073512E-2</v>
      </c>
      <c r="Q73" s="85">
        <f t="shared" si="14"/>
        <v>3.1628190786128343E-2</v>
      </c>
      <c r="R73" s="84">
        <f t="shared" si="14"/>
        <v>2.7210884353741496E-2</v>
      </c>
      <c r="S73" s="85">
        <f t="shared" si="14"/>
        <v>2.1897047791778635E-2</v>
      </c>
      <c r="T73" s="84">
        <f t="shared" si="14"/>
        <v>3.23659780881492E-2</v>
      </c>
      <c r="U73" s="85">
        <f t="shared" si="14"/>
        <v>5.893408511209558E-2</v>
      </c>
      <c r="V73" s="84">
        <f t="shared" si="14"/>
        <v>1.6082474226804123E-2</v>
      </c>
      <c r="W73" s="85">
        <f t="shared" si="14"/>
        <v>2.6832022544894921E-2</v>
      </c>
      <c r="X73" s="84">
        <f t="shared" si="14"/>
        <v>3.6072338093549532E-2</v>
      </c>
      <c r="Y73" s="85">
        <f t="shared" si="14"/>
        <v>4.2819016335748014E-2</v>
      </c>
      <c r="Z73" s="84">
        <f t="shared" si="14"/>
        <v>2.6251883165066443E-2</v>
      </c>
      <c r="AA73" s="84">
        <f t="shared" si="14"/>
        <v>2.2248154166621226E-2</v>
      </c>
      <c r="AB73" s="104">
        <f t="shared" si="14"/>
        <v>2.9350090378850575E-2</v>
      </c>
      <c r="AC73" s="105">
        <f t="shared" si="14"/>
        <v>2.2880604061782821E-2</v>
      </c>
      <c r="AD73" s="18"/>
      <c r="AE73" s="18"/>
    </row>
    <row r="74" spans="1:31" s="8" customFormat="1" x14ac:dyDescent="0.2">
      <c r="A74" s="89" t="s">
        <v>19</v>
      </c>
      <c r="B74" s="84">
        <f>B10/B31</f>
        <v>2.9495578601016481E-2</v>
      </c>
      <c r="C74" s="85">
        <f t="shared" ref="C74:AC74" si="15">C10/C31</f>
        <v>2.686688633927508E-2</v>
      </c>
      <c r="D74" s="84">
        <f t="shared" si="15"/>
        <v>4.4624643002855978E-2</v>
      </c>
      <c r="E74" s="85">
        <f t="shared" si="15"/>
        <v>3.2679069529390689E-2</v>
      </c>
      <c r="F74" s="84">
        <f t="shared" si="15"/>
        <v>5.928878566272245E-2</v>
      </c>
      <c r="G74" s="85">
        <f t="shared" si="15"/>
        <v>4.5841620713885881E-2</v>
      </c>
      <c r="H74" s="84">
        <f t="shared" si="15"/>
        <v>4.0244411464613675E-2</v>
      </c>
      <c r="I74" s="85">
        <f t="shared" si="15"/>
        <v>3.3239111623882316E-2</v>
      </c>
      <c r="J74" s="84">
        <f t="shared" si="15"/>
        <v>2.3403460724511389E-2</v>
      </c>
      <c r="K74" s="85">
        <f t="shared" si="15"/>
        <v>4.6049389475989709E-2</v>
      </c>
      <c r="L74" s="84">
        <f t="shared" si="15"/>
        <v>3.2278941833185019E-2</v>
      </c>
      <c r="M74" s="85">
        <f t="shared" si="15"/>
        <v>4.0104355388071597E-2</v>
      </c>
      <c r="N74" s="84">
        <f t="shared" si="15"/>
        <v>4.6321752895109557E-2</v>
      </c>
      <c r="O74" s="85">
        <f t="shared" si="15"/>
        <v>4.4534126764817397E-2</v>
      </c>
      <c r="P74" s="84">
        <f t="shared" si="15"/>
        <v>4.5542068831042212E-2</v>
      </c>
      <c r="Q74" s="85">
        <f t="shared" si="15"/>
        <v>5.6239194548967759E-2</v>
      </c>
      <c r="R74" s="84">
        <f t="shared" si="15"/>
        <v>4.6887779156924436E-2</v>
      </c>
      <c r="S74" s="85">
        <f t="shared" si="15"/>
        <v>3.5200501372126367E-2</v>
      </c>
      <c r="T74" s="84">
        <f t="shared" si="15"/>
        <v>6.5651919377770346E-2</v>
      </c>
      <c r="U74" s="85">
        <f t="shared" si="15"/>
        <v>7.7258692441938517E-2</v>
      </c>
      <c r="V74" s="84">
        <f t="shared" si="15"/>
        <v>2.9840674789128399E-2</v>
      </c>
      <c r="W74" s="85">
        <f t="shared" si="15"/>
        <v>4.0662755953511147E-2</v>
      </c>
      <c r="X74" s="84">
        <f t="shared" si="15"/>
        <v>5.7912381934818347E-2</v>
      </c>
      <c r="Y74" s="85">
        <f t="shared" si="15"/>
        <v>5.8626858667917996E-2</v>
      </c>
      <c r="Z74" s="84">
        <f t="shared" si="15"/>
        <v>3.5476581296516985E-2</v>
      </c>
      <c r="AA74" s="84">
        <f t="shared" si="15"/>
        <v>3.3819375524849225E-2</v>
      </c>
      <c r="AB74" s="104">
        <f t="shared" si="15"/>
        <v>4.1901512457124944E-2</v>
      </c>
      <c r="AC74" s="105">
        <f t="shared" si="15"/>
        <v>3.9504928063588365E-2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3.4842386674109112E-2</v>
      </c>
      <c r="C75" s="85">
        <f t="shared" ref="C75:AC75" si="16">C11/C31</f>
        <v>3.5451983008456076E-2</v>
      </c>
      <c r="D75" s="84">
        <f t="shared" si="16"/>
        <v>4.7174622603019176E-2</v>
      </c>
      <c r="E75" s="85">
        <f t="shared" si="16"/>
        <v>4.0407400772833127E-2</v>
      </c>
      <c r="F75" s="84">
        <f t="shared" si="16"/>
        <v>5.5595660316165009E-2</v>
      </c>
      <c r="G75" s="85">
        <f t="shared" si="16"/>
        <v>4.9950573466884224E-2</v>
      </c>
      <c r="H75" s="84">
        <f t="shared" si="16"/>
        <v>4.2725628420369165E-2</v>
      </c>
      <c r="I75" s="85">
        <f t="shared" si="16"/>
        <v>3.9925007210845111E-2</v>
      </c>
      <c r="J75" s="84">
        <f t="shared" si="16"/>
        <v>3.2739947715672853E-2</v>
      </c>
      <c r="K75" s="85">
        <f t="shared" si="16"/>
        <v>5.3058095603132016E-2</v>
      </c>
      <c r="L75" s="84">
        <f t="shared" si="16"/>
        <v>3.396165358789742E-2</v>
      </c>
      <c r="M75" s="85">
        <f t="shared" si="16"/>
        <v>5.2148706428002026E-2</v>
      </c>
      <c r="N75" s="84">
        <f t="shared" si="16"/>
        <v>4.8590416498439495E-2</v>
      </c>
      <c r="O75" s="85">
        <f t="shared" si="16"/>
        <v>4.6802603929028151E-2</v>
      </c>
      <c r="P75" s="84">
        <f t="shared" si="16"/>
        <v>4.8686263039875208E-2</v>
      </c>
      <c r="Q75" s="85">
        <f t="shared" si="16"/>
        <v>4.4543882843486218E-2</v>
      </c>
      <c r="R75" s="84">
        <f t="shared" si="16"/>
        <v>5.2285695041807391E-2</v>
      </c>
      <c r="S75" s="85">
        <f t="shared" si="16"/>
        <v>4.1220765162233768E-2</v>
      </c>
      <c r="T75" s="84">
        <f t="shared" si="16"/>
        <v>8.1291293802793346E-2</v>
      </c>
      <c r="U75" s="85">
        <f t="shared" si="16"/>
        <v>7.4103906564639554E-2</v>
      </c>
      <c r="V75" s="84">
        <f t="shared" si="16"/>
        <v>3.3352077475788819E-2</v>
      </c>
      <c r="W75" s="85">
        <f t="shared" si="16"/>
        <v>4.338093477370162E-2</v>
      </c>
      <c r="X75" s="84">
        <f t="shared" si="16"/>
        <v>5.8911704974049836E-2</v>
      </c>
      <c r="Y75" s="85">
        <f t="shared" si="16"/>
        <v>5.8362905827492158E-2</v>
      </c>
      <c r="Z75" s="84">
        <f t="shared" si="16"/>
        <v>4.132844647314101E-2</v>
      </c>
      <c r="AA75" s="84">
        <f t="shared" si="16"/>
        <v>4.2718637191497717E-2</v>
      </c>
      <c r="AB75" s="104">
        <f t="shared" si="16"/>
        <v>4.5104170344541922E-2</v>
      </c>
      <c r="AC75" s="105">
        <f t="shared" si="16"/>
        <v>4.4299824115084423E-2</v>
      </c>
      <c r="AD75" s="18"/>
      <c r="AE75" s="18"/>
    </row>
    <row r="76" spans="1:31" s="8" customFormat="1" x14ac:dyDescent="0.2">
      <c r="A76" s="89" t="s">
        <v>21</v>
      </c>
      <c r="B76" s="84">
        <f>B12/B31</f>
        <v>4.4586112008774249E-2</v>
      </c>
      <c r="C76" s="85">
        <f t="shared" ref="C76:AC76" si="17">C12/C31</f>
        <v>3.731787685100639E-2</v>
      </c>
      <c r="D76" s="84">
        <f t="shared" si="17"/>
        <v>5.928702570379437E-2</v>
      </c>
      <c r="E76" s="85">
        <f t="shared" si="17"/>
        <v>4.5858177444532591E-2</v>
      </c>
      <c r="F76" s="84">
        <f t="shared" si="17"/>
        <v>6.9855518240691333E-2</v>
      </c>
      <c r="G76" s="85">
        <f t="shared" si="17"/>
        <v>5.0105403570620391E-2</v>
      </c>
      <c r="H76" s="84">
        <f t="shared" si="17"/>
        <v>5.1241767925053333E-2</v>
      </c>
      <c r="I76" s="85">
        <f t="shared" si="17"/>
        <v>4.5526391693106433E-2</v>
      </c>
      <c r="J76" s="84">
        <f t="shared" si="17"/>
        <v>3.2739947715672853E-2</v>
      </c>
      <c r="K76" s="85">
        <f t="shared" si="17"/>
        <v>6.849915128949241E-2</v>
      </c>
      <c r="L76" s="84">
        <f t="shared" si="17"/>
        <v>3.1372866272955262E-2</v>
      </c>
      <c r="M76" s="85">
        <f t="shared" si="17"/>
        <v>6.5700413073411124E-2</v>
      </c>
      <c r="N76" s="84">
        <f t="shared" si="17"/>
        <v>5.2031863828914567E-2</v>
      </c>
      <c r="O76" s="85">
        <f t="shared" si="17"/>
        <v>5.3762266163703082E-2</v>
      </c>
      <c r="P76" s="84">
        <f t="shared" si="17"/>
        <v>5.7570439699717264E-2</v>
      </c>
      <c r="Q76" s="85">
        <f t="shared" si="17"/>
        <v>3.9001322078714533E-2</v>
      </c>
      <c r="R76" s="84">
        <f t="shared" si="17"/>
        <v>6.0858855564856776E-2</v>
      </c>
      <c r="S76" s="85">
        <f t="shared" si="17"/>
        <v>4.0850433477984255E-2</v>
      </c>
      <c r="T76" s="84">
        <f t="shared" si="17"/>
        <v>6.3477460901563934E-2</v>
      </c>
      <c r="U76" s="85">
        <f t="shared" si="17"/>
        <v>6.1954624781849911E-2</v>
      </c>
      <c r="V76" s="84">
        <f t="shared" si="17"/>
        <v>3.2427366447985002E-2</v>
      </c>
      <c r="W76" s="85">
        <f t="shared" si="17"/>
        <v>5.0775980093337461E-2</v>
      </c>
      <c r="X76" s="84">
        <f t="shared" si="17"/>
        <v>5.912124045001773E-2</v>
      </c>
      <c r="Y76" s="85">
        <f t="shared" si="17"/>
        <v>5.3670410886588263E-2</v>
      </c>
      <c r="Z76" s="84">
        <f t="shared" si="17"/>
        <v>5.1160254536460323E-2</v>
      </c>
      <c r="AA76" s="84">
        <f t="shared" si="17"/>
        <v>4.8122539343243211E-2</v>
      </c>
      <c r="AB76" s="104">
        <f t="shared" si="17"/>
        <v>5.1798836226977937E-2</v>
      </c>
      <c r="AC76" s="105">
        <f t="shared" si="17"/>
        <v>4.8277555735802523E-2</v>
      </c>
      <c r="AD76" s="18"/>
      <c r="AE76" s="18"/>
    </row>
    <row r="77" spans="1:31" s="8" customFormat="1" x14ac:dyDescent="0.2">
      <c r="A77" s="90" t="s">
        <v>22</v>
      </c>
      <c r="B77" s="84">
        <f>B13/B31</f>
        <v>5.9921462635995966E-2</v>
      </c>
      <c r="C77" s="85">
        <f t="shared" ref="C77:AC77" si="18">C13/C31</f>
        <v>5.2215252689666126E-2</v>
      </c>
      <c r="D77" s="84">
        <f t="shared" si="18"/>
        <v>6.8721950224398198E-2</v>
      </c>
      <c r="E77" s="85">
        <f t="shared" si="18"/>
        <v>5.1871945133966271E-2</v>
      </c>
      <c r="F77" s="84">
        <f t="shared" si="18"/>
        <v>7.8047351516483052E-2</v>
      </c>
      <c r="G77" s="85">
        <f t="shared" si="18"/>
        <v>4.2232888296035158E-2</v>
      </c>
      <c r="H77" s="84">
        <f t="shared" si="18"/>
        <v>6.4459465726741494E-2</v>
      </c>
      <c r="I77" s="85">
        <f t="shared" si="18"/>
        <v>5.1473896740698008E-2</v>
      </c>
      <c r="J77" s="84">
        <f t="shared" si="18"/>
        <v>4.406821859828209E-2</v>
      </c>
      <c r="K77" s="85">
        <f t="shared" si="18"/>
        <v>0.11892898209494607</v>
      </c>
      <c r="L77" s="84">
        <f t="shared" si="18"/>
        <v>3.362187525281126E-2</v>
      </c>
      <c r="M77" s="85">
        <f t="shared" si="18"/>
        <v>8.9615189506485976E-2</v>
      </c>
      <c r="N77" s="84">
        <f t="shared" si="18"/>
        <v>5.3396907183460546E-2</v>
      </c>
      <c r="O77" s="85">
        <f t="shared" si="18"/>
        <v>7.5823688556721572E-2</v>
      </c>
      <c r="P77" s="84">
        <f t="shared" si="18"/>
        <v>6.6223067173637518E-2</v>
      </c>
      <c r="Q77" s="85">
        <f t="shared" si="18"/>
        <v>4.8535543577748398E-2</v>
      </c>
      <c r="R77" s="84">
        <f t="shared" si="18"/>
        <v>7.7264286195383391E-2</v>
      </c>
      <c r="S77" s="85">
        <f t="shared" si="18"/>
        <v>4.9966290321049087E-2</v>
      </c>
      <c r="T77" s="84">
        <f t="shared" si="18"/>
        <v>5.3859663795266369E-2</v>
      </c>
      <c r="U77" s="85">
        <f t="shared" si="18"/>
        <v>5.8732715800778629E-2</v>
      </c>
      <c r="V77" s="84">
        <f t="shared" si="18"/>
        <v>3.2814745392064977E-2</v>
      </c>
      <c r="W77" s="85">
        <f t="shared" si="18"/>
        <v>7.8877152307953668E-2</v>
      </c>
      <c r="X77" s="84">
        <f t="shared" si="18"/>
        <v>6.6100383611102154E-2</v>
      </c>
      <c r="Y77" s="85">
        <f t="shared" si="18"/>
        <v>5.7835000146640468E-2</v>
      </c>
      <c r="Z77" s="84">
        <f t="shared" si="18"/>
        <v>6.0902120387650936E-2</v>
      </c>
      <c r="AA77" s="84">
        <f t="shared" si="18"/>
        <v>5.6203854165530628E-2</v>
      </c>
      <c r="AB77" s="104">
        <f t="shared" si="18"/>
        <v>6.0436281403313578E-2</v>
      </c>
      <c r="AC77" s="105">
        <f t="shared" si="18"/>
        <v>6.056355809822922E-2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5.8619035028447758E-2</v>
      </c>
      <c r="C78" s="85">
        <f t="shared" ref="C78:AC78" si="19">C14/C31</f>
        <v>5.8229782841716621E-2</v>
      </c>
      <c r="D78" s="84">
        <f t="shared" si="19"/>
        <v>6.7523459812321496E-2</v>
      </c>
      <c r="E78" s="85">
        <f t="shared" si="19"/>
        <v>5.010620057834532E-2</v>
      </c>
      <c r="F78" s="84">
        <f t="shared" si="19"/>
        <v>7.1550380297751695E-2</v>
      </c>
      <c r="G78" s="85">
        <f t="shared" si="19"/>
        <v>4.1542107833212251E-2</v>
      </c>
      <c r="H78" s="84">
        <f t="shared" si="19"/>
        <v>6.3676838883220482E-2</v>
      </c>
      <c r="I78" s="85">
        <f t="shared" si="19"/>
        <v>5.1427747331987309E-2</v>
      </c>
      <c r="J78" s="84">
        <f t="shared" si="19"/>
        <v>4.2636623926303997E-2</v>
      </c>
      <c r="K78" s="85">
        <f t="shared" si="19"/>
        <v>0.10409023709138696</v>
      </c>
      <c r="L78" s="84">
        <f t="shared" si="19"/>
        <v>3.0078472615484183E-2</v>
      </c>
      <c r="M78" s="85">
        <f t="shared" si="19"/>
        <v>7.849844191608088E-2</v>
      </c>
      <c r="N78" s="84">
        <f t="shared" si="19"/>
        <v>5.0589916623408247E-2</v>
      </c>
      <c r="O78" s="85">
        <f t="shared" si="19"/>
        <v>6.232207234707058E-2</v>
      </c>
      <c r="P78" s="84">
        <f t="shared" si="19"/>
        <v>7.4376035877937022E-2</v>
      </c>
      <c r="Q78" s="85">
        <f t="shared" si="19"/>
        <v>4.0692057357876538E-2</v>
      </c>
      <c r="R78" s="84">
        <f t="shared" si="19"/>
        <v>7.2915163236440261E-2</v>
      </c>
      <c r="S78" s="85">
        <f t="shared" si="19"/>
        <v>4.7193550531283532E-2</v>
      </c>
      <c r="T78" s="84">
        <f t="shared" si="19"/>
        <v>5.9044910930835491E-2</v>
      </c>
      <c r="U78" s="85">
        <f t="shared" si="19"/>
        <v>4.7657403678346089E-2</v>
      </c>
      <c r="V78" s="84">
        <f t="shared" si="19"/>
        <v>3.5838800374882851E-2</v>
      </c>
      <c r="W78" s="85">
        <f t="shared" si="19"/>
        <v>7.6958437846642747E-2</v>
      </c>
      <c r="X78" s="84">
        <f t="shared" si="19"/>
        <v>6.1845201637600336E-2</v>
      </c>
      <c r="Y78" s="85">
        <f t="shared" si="19"/>
        <v>5.281989617854943E-2</v>
      </c>
      <c r="Z78" s="84">
        <f t="shared" si="19"/>
        <v>5.90414408742383E-2</v>
      </c>
      <c r="AA78" s="84">
        <f t="shared" si="19"/>
        <v>5.918663365796735E-2</v>
      </c>
      <c r="AB78" s="104">
        <f t="shared" si="19"/>
        <v>5.8980919254957923E-2</v>
      </c>
      <c r="AC78" s="105">
        <f t="shared" si="19"/>
        <v>5.7486869162030302E-2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6.0597158161716465E-2</v>
      </c>
      <c r="C79" s="85">
        <f t="shared" ref="C79:AC79" si="20">C15/C31</f>
        <v>6.968319504545635E-2</v>
      </c>
      <c r="D79" s="84">
        <f t="shared" si="20"/>
        <v>6.8798449612403098E-2</v>
      </c>
      <c r="E79" s="85">
        <f t="shared" si="20"/>
        <v>4.9364076054968398E-2</v>
      </c>
      <c r="F79" s="84">
        <f t="shared" si="20"/>
        <v>7.1644539300921711E-2</v>
      </c>
      <c r="G79" s="85">
        <f t="shared" si="20"/>
        <v>4.1268177649679022E-2</v>
      </c>
      <c r="H79" s="84">
        <f t="shared" si="20"/>
        <v>6.9468277525275943E-2</v>
      </c>
      <c r="I79" s="85">
        <f t="shared" si="20"/>
        <v>5.4710124026535911E-2</v>
      </c>
      <c r="J79" s="84">
        <f t="shared" si="20"/>
        <v>4.5686543010083409E-2</v>
      </c>
      <c r="K79" s="85">
        <f t="shared" si="20"/>
        <v>8.0600120462136562E-2</v>
      </c>
      <c r="L79" s="84">
        <f t="shared" si="20"/>
        <v>3.7715395194563545E-2</v>
      </c>
      <c r="M79" s="85">
        <f t="shared" si="20"/>
        <v>8.425248206391768E-2</v>
      </c>
      <c r="N79" s="84">
        <f t="shared" si="20"/>
        <v>5.309570043386589E-2</v>
      </c>
      <c r="O79" s="85">
        <f t="shared" si="20"/>
        <v>6.96159011895046E-2</v>
      </c>
      <c r="P79" s="84">
        <f t="shared" si="20"/>
        <v>7.2840499171297646E-2</v>
      </c>
      <c r="Q79" s="85">
        <f t="shared" si="20"/>
        <v>4.0374249974575407E-2</v>
      </c>
      <c r="R79" s="84">
        <f t="shared" si="20"/>
        <v>7.1895236170847407E-2</v>
      </c>
      <c r="S79" s="85">
        <f t="shared" si="20"/>
        <v>5.0877876005355566E-2</v>
      </c>
      <c r="T79" s="84">
        <f t="shared" si="20"/>
        <v>4.5412728945387636E-2</v>
      </c>
      <c r="U79" s="85">
        <f t="shared" si="20"/>
        <v>4.6180695395355083E-2</v>
      </c>
      <c r="V79" s="84">
        <f t="shared" si="20"/>
        <v>3.8225554514214305E-2</v>
      </c>
      <c r="W79" s="85">
        <f t="shared" si="20"/>
        <v>7.6978424455614744E-2</v>
      </c>
      <c r="X79" s="84">
        <f t="shared" si="20"/>
        <v>6.136165823152058E-2</v>
      </c>
      <c r="Y79" s="85">
        <f t="shared" si="20"/>
        <v>4.4138780537877231E-2</v>
      </c>
      <c r="Z79" s="84">
        <f t="shared" si="20"/>
        <v>6.2526701594225714E-2</v>
      </c>
      <c r="AA79" s="84">
        <f t="shared" si="20"/>
        <v>6.5621148833607798E-2</v>
      </c>
      <c r="AB79" s="104">
        <f t="shared" si="20"/>
        <v>6.118376918128559E-2</v>
      </c>
      <c r="AC79" s="105">
        <f t="shared" si="20"/>
        <v>6.0946630947789682E-2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6.4435892162911165E-2</v>
      </c>
      <c r="C80" s="85">
        <f t="shared" ref="C80:AC80" si="21">C16/C31</f>
        <v>7.1449839215530594E-2</v>
      </c>
      <c r="D80" s="84">
        <f t="shared" si="21"/>
        <v>7.0328437372501024E-2</v>
      </c>
      <c r="E80" s="85">
        <f t="shared" si="21"/>
        <v>5.5352253243595974E-2</v>
      </c>
      <c r="F80" s="84">
        <f t="shared" si="21"/>
        <v>6.5994999110720529E-2</v>
      </c>
      <c r="G80" s="85">
        <f t="shared" si="21"/>
        <v>4.5281850338839726E-2</v>
      </c>
      <c r="H80" s="84">
        <f t="shared" si="21"/>
        <v>7.0465402096280494E-2</v>
      </c>
      <c r="I80" s="85">
        <f t="shared" si="21"/>
        <v>5.6486876261897898E-2</v>
      </c>
      <c r="J80" s="84">
        <f t="shared" si="21"/>
        <v>5.1910867670857709E-2</v>
      </c>
      <c r="K80" s="85">
        <f t="shared" si="21"/>
        <v>6.2366533428242894E-2</v>
      </c>
      <c r="L80" s="84">
        <f t="shared" si="21"/>
        <v>4.011002346088504E-2</v>
      </c>
      <c r="M80" s="85">
        <f t="shared" si="21"/>
        <v>9.5151822595840277E-2</v>
      </c>
      <c r="N80" s="84">
        <f t="shared" si="21"/>
        <v>5.2749633104544377E-2</v>
      </c>
      <c r="O80" s="85">
        <f t="shared" si="21"/>
        <v>6.1268162276445749E-2</v>
      </c>
      <c r="P80" s="84">
        <f t="shared" si="21"/>
        <v>7.6301550160865747E-2</v>
      </c>
      <c r="Q80" s="85">
        <f t="shared" si="21"/>
        <v>4.8382996033763857E-2</v>
      </c>
      <c r="R80" s="84">
        <f t="shared" si="21"/>
        <v>7.0047821108641481E-2</v>
      </c>
      <c r="S80" s="85">
        <f t="shared" si="21"/>
        <v>5.203634947916172E-2</v>
      </c>
      <c r="T80" s="84">
        <f t="shared" si="21"/>
        <v>4.2485573304340551E-2</v>
      </c>
      <c r="U80" s="85">
        <f t="shared" si="21"/>
        <v>5.2825882668814605E-2</v>
      </c>
      <c r="V80" s="84">
        <f t="shared" si="21"/>
        <v>4.413620743517651E-2</v>
      </c>
      <c r="W80" s="85">
        <f t="shared" si="21"/>
        <v>7.5099683212247789E-2</v>
      </c>
      <c r="X80" s="84">
        <f t="shared" si="21"/>
        <v>6.2812288449759834E-2</v>
      </c>
      <c r="Y80" s="85">
        <f t="shared" si="21"/>
        <v>4.8450010264832685E-2</v>
      </c>
      <c r="Z80" s="84">
        <f t="shared" si="21"/>
        <v>6.3178782632158842E-2</v>
      </c>
      <c r="AA80" s="84">
        <f t="shared" si="21"/>
        <v>6.7055282300720886E-2</v>
      </c>
      <c r="AB80" s="104">
        <f t="shared" si="21"/>
        <v>6.2056986470298989E-2</v>
      </c>
      <c r="AC80" s="105">
        <f t="shared" si="21"/>
        <v>6.2027536279506551E-2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6.1566634350793695E-2</v>
      </c>
      <c r="C81" s="85">
        <f t="shared" ref="C81:AC81" si="22">C17/C31</f>
        <v>6.7211878200801933E-2</v>
      </c>
      <c r="D81" s="84">
        <f t="shared" si="22"/>
        <v>6.2856997144022847E-2</v>
      </c>
      <c r="E81" s="85">
        <f t="shared" si="22"/>
        <v>5.798807482662436E-2</v>
      </c>
      <c r="F81" s="84">
        <f t="shared" si="22"/>
        <v>5.4235585825931389E-2</v>
      </c>
      <c r="G81" s="85">
        <f t="shared" si="22"/>
        <v>4.6508581160749379E-2</v>
      </c>
      <c r="H81" s="84">
        <f t="shared" si="22"/>
        <v>6.5323253872553569E-2</v>
      </c>
      <c r="I81" s="85">
        <f t="shared" si="22"/>
        <v>5.7594462070954713E-2</v>
      </c>
      <c r="J81" s="84">
        <f t="shared" si="22"/>
        <v>4.5188597037221459E-2</v>
      </c>
      <c r="K81" s="85">
        <f t="shared" si="22"/>
        <v>5.9683513113946228E-2</v>
      </c>
      <c r="L81" s="84">
        <f t="shared" si="22"/>
        <v>4.637165277890138E-2</v>
      </c>
      <c r="M81" s="85">
        <f t="shared" si="22"/>
        <v>7.0787738241901585E-2</v>
      </c>
      <c r="N81" s="84">
        <f t="shared" si="22"/>
        <v>5.5460493850896249E-2</v>
      </c>
      <c r="O81" s="85">
        <f t="shared" si="22"/>
        <v>5.6930422656496005E-2</v>
      </c>
      <c r="P81" s="84">
        <f t="shared" si="22"/>
        <v>7.3925124305352446E-2</v>
      </c>
      <c r="Q81" s="85">
        <f t="shared" si="22"/>
        <v>5.2527204312010578E-2</v>
      </c>
      <c r="R81" s="84">
        <f t="shared" si="22"/>
        <v>6.9008650136150637E-2</v>
      </c>
      <c r="S81" s="85">
        <f t="shared" si="22"/>
        <v>5.2824491268718368E-2</v>
      </c>
      <c r="T81" s="84">
        <f t="shared" si="22"/>
        <v>4.3740068579075017E-2</v>
      </c>
      <c r="U81" s="85">
        <f t="shared" si="22"/>
        <v>5.2423144046180696E-2</v>
      </c>
      <c r="V81" s="84">
        <f t="shared" si="22"/>
        <v>4.767260231177757E-2</v>
      </c>
      <c r="W81" s="85">
        <f t="shared" si="22"/>
        <v>6.5076398812795422E-2</v>
      </c>
      <c r="X81" s="84">
        <f t="shared" si="22"/>
        <v>6.1958028432352277E-2</v>
      </c>
      <c r="Y81" s="85">
        <f t="shared" si="22"/>
        <v>4.9623134000058654E-2</v>
      </c>
      <c r="Z81" s="84">
        <f t="shared" si="22"/>
        <v>6.2211903851775233E-2</v>
      </c>
      <c r="AA81" s="84">
        <f t="shared" si="22"/>
        <v>6.9596370497202617E-2</v>
      </c>
      <c r="AB81" s="104">
        <f t="shared" si="22"/>
        <v>6.022701927192279E-2</v>
      </c>
      <c r="AC81" s="105">
        <f t="shared" si="22"/>
        <v>5.9841513336642345E-2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6.4396721407796939E-2</v>
      </c>
      <c r="C82" s="85">
        <f t="shared" ref="C82:AC82" si="23">C18/C31</f>
        <v>6.9891619357656115E-2</v>
      </c>
      <c r="D82" s="84">
        <f t="shared" si="23"/>
        <v>6.6069971440228484E-2</v>
      </c>
      <c r="E82" s="85">
        <f t="shared" si="23"/>
        <v>6.2594364971722494E-2</v>
      </c>
      <c r="F82" s="84">
        <f t="shared" si="23"/>
        <v>5.4643608173001477E-2</v>
      </c>
      <c r="G82" s="85">
        <f t="shared" si="23"/>
        <v>5.2261115014947061E-2</v>
      </c>
      <c r="H82" s="84">
        <f t="shared" si="23"/>
        <v>6.4644977274835355E-2</v>
      </c>
      <c r="I82" s="85">
        <f t="shared" si="23"/>
        <v>6.1003749639457747E-2</v>
      </c>
      <c r="J82" s="84">
        <f t="shared" si="23"/>
        <v>5.5645462467322299E-2</v>
      </c>
      <c r="K82" s="85">
        <f t="shared" si="23"/>
        <v>5.8424136231725349E-2</v>
      </c>
      <c r="L82" s="84">
        <f t="shared" si="23"/>
        <v>4.8960440093843538E-2</v>
      </c>
      <c r="M82" s="85">
        <f t="shared" si="23"/>
        <v>6.4961229074570623E-2</v>
      </c>
      <c r="N82" s="84">
        <f t="shared" si="23"/>
        <v>5.8799402713424209E-2</v>
      </c>
      <c r="O82" s="85">
        <f t="shared" si="23"/>
        <v>5.5600182506378083E-2</v>
      </c>
      <c r="P82" s="84">
        <f t="shared" si="23"/>
        <v>7.4449156673491279E-2</v>
      </c>
      <c r="Q82" s="85">
        <f t="shared" si="23"/>
        <v>5.1967863317400588E-2</v>
      </c>
      <c r="R82" s="84">
        <f t="shared" si="23"/>
        <v>6.7796284001578E-2</v>
      </c>
      <c r="S82" s="85">
        <f t="shared" si="23"/>
        <v>6.3279239585608341E-2</v>
      </c>
      <c r="T82" s="84">
        <f t="shared" si="23"/>
        <v>5.5114159070000834E-2</v>
      </c>
      <c r="U82" s="85">
        <f t="shared" si="23"/>
        <v>4.3831386763323939E-2</v>
      </c>
      <c r="V82" s="84">
        <f t="shared" si="23"/>
        <v>6.2118088097469541E-2</v>
      </c>
      <c r="W82" s="85">
        <f t="shared" si="23"/>
        <v>6.147880919783745E-2</v>
      </c>
      <c r="X82" s="84">
        <f t="shared" si="23"/>
        <v>5.5381838109667646E-2</v>
      </c>
      <c r="Y82" s="85">
        <f t="shared" si="23"/>
        <v>5.0327008241194238E-2</v>
      </c>
      <c r="Z82" s="84">
        <f t="shared" si="23"/>
        <v>6.7428552155240254E-2</v>
      </c>
      <c r="AA82" s="84">
        <f t="shared" si="23"/>
        <v>7.2797269148135627E-2</v>
      </c>
      <c r="AB82" s="104">
        <f t="shared" si="23"/>
        <v>6.273730368757767E-2</v>
      </c>
      <c r="AC82" s="105">
        <f t="shared" si="23"/>
        <v>6.1633222014496239E-2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6.9900212501346495E-2</v>
      </c>
      <c r="C83" s="85">
        <f t="shared" ref="C83:AC83" si="24">C19/C31</f>
        <v>7.7206320219143282E-2</v>
      </c>
      <c r="D83" s="84">
        <f t="shared" si="24"/>
        <v>6.8900448796409622E-2</v>
      </c>
      <c r="E83" s="85">
        <f t="shared" si="24"/>
        <v>6.7251836118432842E-2</v>
      </c>
      <c r="F83" s="84">
        <f t="shared" si="24"/>
        <v>5.3231223125451178E-2</v>
      </c>
      <c r="G83" s="85">
        <f t="shared" si="24"/>
        <v>7.073353739147005E-2</v>
      </c>
      <c r="H83" s="84">
        <f t="shared" si="24"/>
        <v>6.7079816343567383E-2</v>
      </c>
      <c r="I83" s="85">
        <f t="shared" si="24"/>
        <v>7.232189212575714E-2</v>
      </c>
      <c r="J83" s="84">
        <f t="shared" si="24"/>
        <v>6.9525706460849004E-2</v>
      </c>
      <c r="K83" s="85">
        <f t="shared" si="24"/>
        <v>5.3824672835788206E-2</v>
      </c>
      <c r="L83" s="84">
        <f t="shared" si="24"/>
        <v>7.8019577704069254E-2</v>
      </c>
      <c r="M83" s="85">
        <f t="shared" si="24"/>
        <v>5.9946372925574316E-2</v>
      </c>
      <c r="N83" s="84">
        <f t="shared" si="24"/>
        <v>7.0572100564602433E-2</v>
      </c>
      <c r="O83" s="85">
        <f t="shared" si="24"/>
        <v>5.9886511878980281E-2</v>
      </c>
      <c r="P83" s="84">
        <f t="shared" si="24"/>
        <v>7.7751779272691821E-2</v>
      </c>
      <c r="Q83" s="85">
        <f t="shared" si="24"/>
        <v>5.8679955252720434E-2</v>
      </c>
      <c r="R83" s="84">
        <f t="shared" si="24"/>
        <v>6.7584601025700242E-2</v>
      </c>
      <c r="S83" s="85">
        <f t="shared" si="24"/>
        <v>6.8634805480908931E-2</v>
      </c>
      <c r="T83" s="84">
        <f t="shared" si="24"/>
        <v>7.0753533495023835E-2</v>
      </c>
      <c r="U83" s="85">
        <f t="shared" si="24"/>
        <v>4.4771110216136396E-2</v>
      </c>
      <c r="V83" s="84">
        <f t="shared" si="24"/>
        <v>7.6076226179318959E-2</v>
      </c>
      <c r="W83" s="85">
        <f t="shared" si="24"/>
        <v>6.4426834021205789E-2</v>
      </c>
      <c r="X83" s="84">
        <f t="shared" si="24"/>
        <v>6.7615486283485376E-2</v>
      </c>
      <c r="Y83" s="85">
        <f t="shared" si="24"/>
        <v>5.5400768396046574E-2</v>
      </c>
      <c r="Z83" s="84">
        <f t="shared" si="24"/>
        <v>6.9514087198974658E-2</v>
      </c>
      <c r="AA83" s="84">
        <f t="shared" si="24"/>
        <v>7.6276269726151397E-2</v>
      </c>
      <c r="AB83" s="104">
        <f t="shared" si="24"/>
        <v>6.9193427963448878E-2</v>
      </c>
      <c r="AC83" s="105">
        <f t="shared" si="24"/>
        <v>6.75833896845313E-2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7.8165241830449386E-2</v>
      </c>
      <c r="C84" s="85">
        <f t="shared" ref="C84:AC84" si="25">C20/C31</f>
        <v>8.2416928024137526E-2</v>
      </c>
      <c r="D84" s="84">
        <f t="shared" si="25"/>
        <v>6.9282945736434107E-2</v>
      </c>
      <c r="E84" s="85">
        <f t="shared" si="25"/>
        <v>7.1934897765949274E-2</v>
      </c>
      <c r="F84" s="84">
        <f t="shared" si="25"/>
        <v>5.9069081321992407E-2</v>
      </c>
      <c r="G84" s="85">
        <f t="shared" si="25"/>
        <v>7.8177292378785887E-2</v>
      </c>
      <c r="H84" s="84">
        <f t="shared" si="25"/>
        <v>6.9387116222984879E-2</v>
      </c>
      <c r="I84" s="85">
        <f t="shared" si="25"/>
        <v>7.7894433227574278E-2</v>
      </c>
      <c r="J84" s="84">
        <f t="shared" si="25"/>
        <v>8.4277355906884108E-2</v>
      </c>
      <c r="K84" s="85">
        <f t="shared" si="25"/>
        <v>5.0703608388545145E-2</v>
      </c>
      <c r="L84" s="84">
        <f t="shared" si="25"/>
        <v>8.4184127497775263E-2</v>
      </c>
      <c r="M84" s="85">
        <f t="shared" si="25"/>
        <v>5.206174360460903E-2</v>
      </c>
      <c r="N84" s="84">
        <f t="shared" si="25"/>
        <v>6.9867148597466025E-2</v>
      </c>
      <c r="O84" s="85">
        <f t="shared" si="25"/>
        <v>6.4140709846990246E-2</v>
      </c>
      <c r="P84" s="84">
        <f t="shared" si="25"/>
        <v>7.2730817977966267E-2</v>
      </c>
      <c r="Q84" s="85">
        <f t="shared" si="25"/>
        <v>6.2252110241025123E-2</v>
      </c>
      <c r="R84" s="84">
        <f t="shared" si="25"/>
        <v>6.2985307277083388E-2</v>
      </c>
      <c r="S84" s="85">
        <f t="shared" si="25"/>
        <v>7.5889508218514687E-2</v>
      </c>
      <c r="T84" s="84">
        <f t="shared" si="25"/>
        <v>7.7444174960274323E-2</v>
      </c>
      <c r="U84" s="85">
        <f t="shared" si="25"/>
        <v>4.9872466102832594E-2</v>
      </c>
      <c r="V84" s="84">
        <f t="shared" si="25"/>
        <v>7.896282411746329E-2</v>
      </c>
      <c r="W84" s="85">
        <f t="shared" si="25"/>
        <v>6.382723575204613E-2</v>
      </c>
      <c r="X84" s="84">
        <f t="shared" si="25"/>
        <v>7.2225266754779027E-2</v>
      </c>
      <c r="Y84" s="85">
        <f t="shared" si="25"/>
        <v>6.5636272985893182E-2</v>
      </c>
      <c r="Z84" s="84">
        <f t="shared" si="25"/>
        <v>7.2313538551480677E-2</v>
      </c>
      <c r="AA84" s="84">
        <f t="shared" si="25"/>
        <v>7.7105122528437292E-2</v>
      </c>
      <c r="AB84" s="104">
        <f t="shared" si="25"/>
        <v>7.1370443058740657E-2</v>
      </c>
      <c r="AC84" s="105">
        <f t="shared" si="25"/>
        <v>7.0974838253326164E-2</v>
      </c>
      <c r="AD84" s="18"/>
      <c r="AE84" s="18"/>
    </row>
    <row r="85" spans="1:31" s="8" customFormat="1" x14ac:dyDescent="0.2">
      <c r="A85" s="90" t="s">
        <v>30</v>
      </c>
      <c r="B85" s="84">
        <f>B21/B31</f>
        <v>8.2101902719429673E-2</v>
      </c>
      <c r="C85" s="85">
        <f t="shared" ref="C85:AC85" si="26">C21/C31</f>
        <v>7.949898765334075E-2</v>
      </c>
      <c r="D85" s="84">
        <f t="shared" si="26"/>
        <v>6.9563443492452054E-2</v>
      </c>
      <c r="E85" s="85">
        <f t="shared" si="26"/>
        <v>7.2625841287714002E-2</v>
      </c>
      <c r="F85" s="84">
        <f t="shared" si="26"/>
        <v>6.0314072586129336E-2</v>
      </c>
      <c r="G85" s="85">
        <f t="shared" si="26"/>
        <v>7.6795731453140073E-2</v>
      </c>
      <c r="H85" s="84">
        <f t="shared" si="26"/>
        <v>7.0871208607735825E-2</v>
      </c>
      <c r="I85" s="85">
        <f t="shared" si="26"/>
        <v>7.7704066916642625E-2</v>
      </c>
      <c r="J85" s="84">
        <f t="shared" si="26"/>
        <v>8.1787626042574377E-2</v>
      </c>
      <c r="K85" s="85">
        <f t="shared" si="26"/>
        <v>4.823961014072168E-2</v>
      </c>
      <c r="L85" s="84">
        <f t="shared" si="26"/>
        <v>8.758191084863684E-2</v>
      </c>
      <c r="M85" s="85">
        <f t="shared" si="26"/>
        <v>5.2612508152764692E-2</v>
      </c>
      <c r="N85" s="84">
        <f t="shared" si="26"/>
        <v>7.3250918039720836E-2</v>
      </c>
      <c r="O85" s="85">
        <f t="shared" si="26"/>
        <v>6.4384908521891132E-2</v>
      </c>
      <c r="P85" s="84">
        <f t="shared" si="26"/>
        <v>6.9903480549868377E-2</v>
      </c>
      <c r="Q85" s="85">
        <f t="shared" si="26"/>
        <v>7.7328892504830674E-2</v>
      </c>
      <c r="R85" s="84">
        <f t="shared" si="26"/>
        <v>6.0560575007938114E-2</v>
      </c>
      <c r="S85" s="85">
        <f t="shared" si="26"/>
        <v>8.6353752219616178E-2</v>
      </c>
      <c r="T85" s="84">
        <f t="shared" si="26"/>
        <v>8.1458559839424599E-2</v>
      </c>
      <c r="U85" s="85">
        <f t="shared" si="26"/>
        <v>6.6384749630822928E-2</v>
      </c>
      <c r="V85" s="84">
        <f t="shared" si="26"/>
        <v>8.162449234614183E-2</v>
      </c>
      <c r="W85" s="85">
        <f t="shared" si="26"/>
        <v>6.6915166838218396E-2</v>
      </c>
      <c r="X85" s="84">
        <f t="shared" si="26"/>
        <v>7.2144676187099063E-2</v>
      </c>
      <c r="Y85" s="85">
        <f t="shared" si="26"/>
        <v>7.5959761855881755E-2</v>
      </c>
      <c r="Z85" s="84">
        <f t="shared" si="26"/>
        <v>7.7873091538686393E-2</v>
      </c>
      <c r="AA85" s="84">
        <f t="shared" si="26"/>
        <v>7.0796025868932203E-2</v>
      </c>
      <c r="AB85" s="104">
        <f t="shared" si="26"/>
        <v>7.3305471903329505E-2</v>
      </c>
      <c r="AC85" s="105">
        <f t="shared" si="26"/>
        <v>7.2404227463988557E-2</v>
      </c>
      <c r="AD85" s="18"/>
      <c r="AE85" s="18"/>
    </row>
    <row r="86" spans="1:31" s="8" customFormat="1" x14ac:dyDescent="0.2">
      <c r="A86" s="89" t="s">
        <v>31</v>
      </c>
      <c r="B86" s="84">
        <f>B22/B31</f>
        <v>8.1915841632637071E-2</v>
      </c>
      <c r="C86" s="85">
        <f t="shared" ref="C86:AC86" si="27">C22/C31</f>
        <v>7.3345507959823739E-2</v>
      </c>
      <c r="D86" s="84">
        <f t="shared" si="27"/>
        <v>6.0230518155854756E-2</v>
      </c>
      <c r="E86" s="85">
        <f t="shared" si="27"/>
        <v>8.2503774598868901E-2</v>
      </c>
      <c r="F86" s="84">
        <f t="shared" si="27"/>
        <v>5.3743866587154618E-2</v>
      </c>
      <c r="G86" s="85">
        <f t="shared" si="27"/>
        <v>7.9010992937365271E-2</v>
      </c>
      <c r="H86" s="84">
        <f t="shared" si="27"/>
        <v>6.6726184955013451E-2</v>
      </c>
      <c r="I86" s="85">
        <f t="shared" si="27"/>
        <v>7.7934813960196136E-2</v>
      </c>
      <c r="J86" s="84">
        <f t="shared" si="27"/>
        <v>9.4298518610730742E-2</v>
      </c>
      <c r="K86" s="85">
        <f t="shared" si="27"/>
        <v>4.9279964956469365E-2</v>
      </c>
      <c r="L86" s="84">
        <f t="shared" si="27"/>
        <v>9.8454817571393904E-2</v>
      </c>
      <c r="M86" s="85">
        <f t="shared" si="27"/>
        <v>4.5351112399449237E-2</v>
      </c>
      <c r="N86" s="84">
        <f t="shared" si="27"/>
        <v>7.4692865245227155E-2</v>
      </c>
      <c r="O86" s="85">
        <f t="shared" si="27"/>
        <v>6.3980052824029146E-2</v>
      </c>
      <c r="P86" s="84">
        <f t="shared" si="27"/>
        <v>5.4852783464950768E-2</v>
      </c>
      <c r="Q86" s="85">
        <f t="shared" si="27"/>
        <v>8.0799349130478995E-2</v>
      </c>
      <c r="R86" s="84">
        <f t="shared" si="27"/>
        <v>5.4517988241972883E-2</v>
      </c>
      <c r="S86" s="85">
        <f t="shared" si="27"/>
        <v>8.3884874324619454E-2</v>
      </c>
      <c r="T86" s="84">
        <f t="shared" si="27"/>
        <v>7.0586267458392568E-2</v>
      </c>
      <c r="U86" s="85">
        <f t="shared" si="27"/>
        <v>6.4505302725198013E-2</v>
      </c>
      <c r="V86" s="84">
        <f t="shared" si="27"/>
        <v>9.2108716026241794E-2</v>
      </c>
      <c r="W86" s="85">
        <f t="shared" si="27"/>
        <v>6.1838568159333245E-2</v>
      </c>
      <c r="X86" s="84">
        <f t="shared" si="27"/>
        <v>6.6809580606685792E-2</v>
      </c>
      <c r="Y86" s="85">
        <f t="shared" si="27"/>
        <v>7.5666480922075258E-2</v>
      </c>
      <c r="Z86" s="84">
        <f t="shared" si="27"/>
        <v>7.5073640186180374E-2</v>
      </c>
      <c r="AA86" s="84">
        <f t="shared" si="27"/>
        <v>6.9950814129759092E-2</v>
      </c>
      <c r="AB86" s="104">
        <f t="shared" si="27"/>
        <v>7.1055258120102688E-2</v>
      </c>
      <c r="AC86" s="105">
        <f t="shared" si="27"/>
        <v>7.1331104650660046E-2</v>
      </c>
      <c r="AD86" s="18"/>
      <c r="AE86" s="18"/>
    </row>
    <row r="87" spans="1:31" s="8" customFormat="1" x14ac:dyDescent="0.2">
      <c r="A87" s="90" t="s">
        <v>32</v>
      </c>
      <c r="B87" s="84">
        <f>B23/B31</f>
        <v>8.4912404398875804E-2</v>
      </c>
      <c r="C87" s="85">
        <f t="shared" ref="C87:AC87" si="28">C23/C31</f>
        <v>6.8124975187581885E-2</v>
      </c>
      <c r="D87" s="84">
        <f t="shared" si="28"/>
        <v>5.9338025295797632E-2</v>
      </c>
      <c r="E87" s="85">
        <f t="shared" si="28"/>
        <v>7.6848273920720633E-2</v>
      </c>
      <c r="F87" s="84">
        <f t="shared" si="28"/>
        <v>5.3879874036177978E-2</v>
      </c>
      <c r="G87" s="85">
        <f t="shared" si="28"/>
        <v>7.914200302514203E-2</v>
      </c>
      <c r="H87" s="84">
        <f t="shared" si="28"/>
        <v>6.5595723958816438E-2</v>
      </c>
      <c r="I87" s="85">
        <f t="shared" si="28"/>
        <v>7.7150274012114217E-2</v>
      </c>
      <c r="J87" s="84">
        <f t="shared" si="28"/>
        <v>8.7389518237271258E-2</v>
      </c>
      <c r="K87" s="85">
        <f t="shared" si="28"/>
        <v>3.9204949898702296E-2</v>
      </c>
      <c r="L87" s="84">
        <f t="shared" si="28"/>
        <v>9.6060189305072402E-2</v>
      </c>
      <c r="M87" s="85">
        <f t="shared" si="28"/>
        <v>4.4843829262990069E-2</v>
      </c>
      <c r="N87" s="84">
        <f t="shared" si="28"/>
        <v>6.9674888970065171E-2</v>
      </c>
      <c r="O87" s="85">
        <f t="shared" si="28"/>
        <v>7.1190340014523401E-2</v>
      </c>
      <c r="P87" s="84">
        <f t="shared" si="28"/>
        <v>4.2410061421468269E-2</v>
      </c>
      <c r="Q87" s="85">
        <f t="shared" si="28"/>
        <v>9.1363266551408528E-2</v>
      </c>
      <c r="R87" s="84">
        <f t="shared" si="28"/>
        <v>5.2179853553868505E-2</v>
      </c>
      <c r="S87" s="85">
        <f t="shared" si="28"/>
        <v>8.7445755903941658E-2</v>
      </c>
      <c r="T87" s="84">
        <f t="shared" si="28"/>
        <v>6.5066488249560933E-2</v>
      </c>
      <c r="U87" s="85">
        <f t="shared" si="28"/>
        <v>6.8465565847764795E-2</v>
      </c>
      <c r="V87" s="84">
        <f t="shared" si="28"/>
        <v>0.10115588878475476</v>
      </c>
      <c r="W87" s="85">
        <f t="shared" si="28"/>
        <v>5.7561433839327651E-2</v>
      </c>
      <c r="X87" s="84">
        <f t="shared" si="28"/>
        <v>6.2038619000032234E-2</v>
      </c>
      <c r="Y87" s="85">
        <f t="shared" si="28"/>
        <v>7.868727454028214E-2</v>
      </c>
      <c r="Z87" s="84">
        <f t="shared" si="28"/>
        <v>7.1189260899871834E-2</v>
      </c>
      <c r="AA87" s="84">
        <f t="shared" si="28"/>
        <v>6.3581734701667517E-2</v>
      </c>
      <c r="AB87" s="104">
        <f t="shared" si="28"/>
        <v>6.8862742126189369E-2</v>
      </c>
      <c r="AC87" s="105">
        <f t="shared" si="28"/>
        <v>7.1160753970381463E-2</v>
      </c>
      <c r="AD87" s="18"/>
      <c r="AE87" s="18"/>
    </row>
    <row r="88" spans="1:31" s="8" customFormat="1" x14ac:dyDescent="0.2">
      <c r="A88" s="89" t="s">
        <v>33</v>
      </c>
      <c r="B88" s="84">
        <f>B24/B31</f>
        <v>7.0360468873938722E-2</v>
      </c>
      <c r="C88" s="85">
        <f t="shared" ref="C88:AC88" si="29">C24/C31</f>
        <v>5.6016515145500018E-2</v>
      </c>
      <c r="D88" s="84">
        <f t="shared" si="29"/>
        <v>4.4930640554875563E-2</v>
      </c>
      <c r="E88" s="85">
        <f t="shared" si="29"/>
        <v>7.0169153210328322E-2</v>
      </c>
      <c r="F88" s="84">
        <f t="shared" si="29"/>
        <v>4.7382902817446615E-2</v>
      </c>
      <c r="G88" s="85">
        <f t="shared" si="29"/>
        <v>7.3091718971451711E-2</v>
      </c>
      <c r="H88" s="84">
        <f t="shared" si="29"/>
        <v>5.7560755032000741E-2</v>
      </c>
      <c r="I88" s="85">
        <f t="shared" si="29"/>
        <v>6.7747331987308909E-2</v>
      </c>
      <c r="J88" s="84">
        <f t="shared" si="29"/>
        <v>8.7202788497448031E-2</v>
      </c>
      <c r="K88" s="85">
        <f t="shared" si="29"/>
        <v>3.0279800689919509E-2</v>
      </c>
      <c r="L88" s="84">
        <f t="shared" si="29"/>
        <v>7.9589030013752934E-2</v>
      </c>
      <c r="M88" s="85">
        <f t="shared" si="29"/>
        <v>4.1336328719472425E-2</v>
      </c>
      <c r="N88" s="84">
        <f t="shared" si="29"/>
        <v>5.9677388345221384E-2</v>
      </c>
      <c r="O88" s="85">
        <f t="shared" si="29"/>
        <v>5.934027800091253E-2</v>
      </c>
      <c r="P88" s="84">
        <f t="shared" si="29"/>
        <v>3.4074290728283121E-2</v>
      </c>
      <c r="Q88" s="85">
        <f t="shared" si="29"/>
        <v>8.9253025526289026E-2</v>
      </c>
      <c r="R88" s="84">
        <f t="shared" si="29"/>
        <v>4.3510473496329222E-2</v>
      </c>
      <c r="S88" s="85">
        <f t="shared" si="29"/>
        <v>7.0287054533714421E-2</v>
      </c>
      <c r="T88" s="84">
        <f t="shared" si="29"/>
        <v>4.2067408212762399E-2</v>
      </c>
      <c r="U88" s="85">
        <f t="shared" si="29"/>
        <v>6.6787488253456845E-2</v>
      </c>
      <c r="V88" s="84">
        <f t="shared" si="29"/>
        <v>9.2258669165885654E-2</v>
      </c>
      <c r="W88" s="85">
        <f t="shared" si="29"/>
        <v>4.9686709904364079E-2</v>
      </c>
      <c r="X88" s="84">
        <f t="shared" si="29"/>
        <v>4.3583379001321684E-2</v>
      </c>
      <c r="Y88" s="85">
        <f t="shared" si="29"/>
        <v>7.3144264891339419E-2</v>
      </c>
      <c r="Z88" s="84">
        <f t="shared" si="29"/>
        <v>6.0435545162233262E-2</v>
      </c>
      <c r="AA88" s="84">
        <f t="shared" si="29"/>
        <v>5.462794324539496E-2</v>
      </c>
      <c r="AB88" s="104">
        <f t="shared" si="29"/>
        <v>5.8297157393541119E-2</v>
      </c>
      <c r="AC88" s="105">
        <f t="shared" si="29"/>
        <v>6.2094120047940314E-2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2.4452343880059148E-2</v>
      </c>
      <c r="C89" s="85">
        <f t="shared" ref="C89:AC89" si="30">C25/C31</f>
        <v>4.5009726467902654E-2</v>
      </c>
      <c r="D89" s="84">
        <f t="shared" si="30"/>
        <v>1.9328845369237044E-2</v>
      </c>
      <c r="E89" s="85">
        <f t="shared" si="30"/>
        <v>6.1391611433835758E-2</v>
      </c>
      <c r="F89" s="84">
        <f t="shared" si="30"/>
        <v>1.9574610547900776E-2</v>
      </c>
      <c r="G89" s="85">
        <f t="shared" si="30"/>
        <v>6.7803675428462537E-2</v>
      </c>
      <c r="H89" s="84">
        <f t="shared" si="30"/>
        <v>3.1021009182821632E-2</v>
      </c>
      <c r="I89" s="85">
        <f t="shared" si="30"/>
        <v>5.6048456879146238E-2</v>
      </c>
      <c r="J89" s="84">
        <f t="shared" si="30"/>
        <v>8.6082410058508654E-2</v>
      </c>
      <c r="K89" s="85">
        <f t="shared" si="30"/>
        <v>2.6501670043256858E-2</v>
      </c>
      <c r="L89" s="84">
        <f t="shared" si="30"/>
        <v>6.645093439042149E-2</v>
      </c>
      <c r="M89" s="85">
        <f t="shared" si="30"/>
        <v>2.5596057685339516E-2</v>
      </c>
      <c r="N89" s="84">
        <f t="shared" si="30"/>
        <v>5.9933734515089175E-2</v>
      </c>
      <c r="O89" s="85">
        <f t="shared" si="30"/>
        <v>4.8531273496089607E-2</v>
      </c>
      <c r="P89" s="84">
        <f t="shared" si="30"/>
        <v>2.5860388027688409E-2</v>
      </c>
      <c r="Q89" s="85">
        <f t="shared" si="30"/>
        <v>7.0286280890877656E-2</v>
      </c>
      <c r="R89" s="84">
        <f t="shared" si="30"/>
        <v>3.3657593164564271E-2</v>
      </c>
      <c r="S89" s="85">
        <f t="shared" si="30"/>
        <v>6.2937394953993406E-2</v>
      </c>
      <c r="T89" s="84">
        <f t="shared" si="30"/>
        <v>4.457639876223133E-2</v>
      </c>
      <c r="U89" s="85">
        <f t="shared" si="30"/>
        <v>5.6786145791381394E-2</v>
      </c>
      <c r="V89" s="84">
        <f t="shared" si="30"/>
        <v>8.4436113714464231E-2</v>
      </c>
      <c r="W89" s="85">
        <f t="shared" si="30"/>
        <v>3.7514865040422916E-2</v>
      </c>
      <c r="X89" s="84">
        <f t="shared" si="30"/>
        <v>3.0189226652912543E-2</v>
      </c>
      <c r="Y89" s="85">
        <f t="shared" si="30"/>
        <v>5.6104642637182157E-2</v>
      </c>
      <c r="Z89" s="84">
        <f t="shared" si="30"/>
        <v>4.2211004429653948E-2</v>
      </c>
      <c r="AA89" s="84">
        <f t="shared" si="30"/>
        <v>4.8373376375513942E-2</v>
      </c>
      <c r="AB89" s="104">
        <f t="shared" si="30"/>
        <v>4.1000738015006595E-2</v>
      </c>
      <c r="AC89" s="105">
        <f t="shared" si="30"/>
        <v>5.1611932503082741E-2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2.2063202191432769E-2</v>
      </c>
      <c r="D90" s="84">
        <f t="shared" si="31"/>
        <v>3.0599755201958382E-4</v>
      </c>
      <c r="E90" s="85">
        <f t="shared" si="31"/>
        <v>3.7669217186580339E-2</v>
      </c>
      <c r="F90" s="84">
        <f t="shared" si="31"/>
        <v>6.2772668780013184E-4</v>
      </c>
      <c r="G90" s="85">
        <f t="shared" si="31"/>
        <v>4.2864118718959544E-2</v>
      </c>
      <c r="H90" s="84">
        <f t="shared" si="31"/>
        <v>2.2145441053705592E-3</v>
      </c>
      <c r="I90" s="85">
        <f t="shared" si="31"/>
        <v>2.5151427747331988E-2</v>
      </c>
      <c r="J90" s="84">
        <f t="shared" si="31"/>
        <v>2.0415784887339725E-2</v>
      </c>
      <c r="K90" s="85">
        <f t="shared" si="31"/>
        <v>1.4400700870612715E-2</v>
      </c>
      <c r="L90" s="84">
        <f t="shared" si="31"/>
        <v>5.205080495105574E-2</v>
      </c>
      <c r="M90" s="85">
        <f t="shared" si="31"/>
        <v>5.2467570113776361E-3</v>
      </c>
      <c r="N90" s="84">
        <f t="shared" si="31"/>
        <v>1.4932164394798737E-2</v>
      </c>
      <c r="O90" s="85">
        <f t="shared" si="31"/>
        <v>9.671552782258324E-3</v>
      </c>
      <c r="P90" s="84">
        <f t="shared" si="31"/>
        <v>4.2775665399239545E-3</v>
      </c>
      <c r="Q90" s="85">
        <f t="shared" si="31"/>
        <v>1.3373334689311503E-2</v>
      </c>
      <c r="R90" s="84">
        <f t="shared" si="31"/>
        <v>7.7168066660893491E-3</v>
      </c>
      <c r="S90" s="85">
        <f t="shared" si="31"/>
        <v>6.5520221059528448E-3</v>
      </c>
      <c r="T90" s="84">
        <f t="shared" si="31"/>
        <v>5.1852471355691224E-3</v>
      </c>
      <c r="U90" s="85">
        <f t="shared" si="31"/>
        <v>3.6917707074775137E-3</v>
      </c>
      <c r="V90" s="84">
        <f t="shared" si="31"/>
        <v>2.0418619181505778E-2</v>
      </c>
      <c r="W90" s="85">
        <f t="shared" si="31"/>
        <v>1.5989287177591014E-3</v>
      </c>
      <c r="X90" s="84">
        <f t="shared" si="31"/>
        <v>3.7555204538860772E-3</v>
      </c>
      <c r="Y90" s="85">
        <f t="shared" si="31"/>
        <v>2.7275126844003871E-3</v>
      </c>
      <c r="Z90" s="84">
        <f t="shared" si="31"/>
        <v>1.8831650664448093E-3</v>
      </c>
      <c r="AA90" s="84">
        <f t="shared" si="31"/>
        <v>1.9194485947673214E-3</v>
      </c>
      <c r="AB90" s="104">
        <f t="shared" si="31"/>
        <v>8.3928754425291272E-3</v>
      </c>
      <c r="AC90" s="105">
        <f t="shared" si="31"/>
        <v>1.3996426959335477E-2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6">SUM(C71:C94)</f>
        <v>1.0000000000000002</v>
      </c>
      <c r="D95" s="80">
        <f t="shared" si="36"/>
        <v>1.0000000000000002</v>
      </c>
      <c r="E95" s="81">
        <f t="shared" si="36"/>
        <v>1</v>
      </c>
      <c r="F95" s="80">
        <f t="shared" si="36"/>
        <v>0.99999999999999978</v>
      </c>
      <c r="G95" s="81">
        <f t="shared" si="36"/>
        <v>1.0000000000000002</v>
      </c>
      <c r="H95" s="80">
        <f t="shared" si="36"/>
        <v>0.99999999999999989</v>
      </c>
      <c r="I95" s="81">
        <f t="shared" si="36"/>
        <v>1</v>
      </c>
      <c r="J95" s="80">
        <f t="shared" si="36"/>
        <v>1</v>
      </c>
      <c r="K95" s="80">
        <f t="shared" si="36"/>
        <v>1</v>
      </c>
      <c r="L95" s="80">
        <f t="shared" si="36"/>
        <v>1</v>
      </c>
      <c r="M95" s="81">
        <f t="shared" si="36"/>
        <v>1</v>
      </c>
      <c r="N95" s="80">
        <f t="shared" si="36"/>
        <v>0.99999999999999989</v>
      </c>
      <c r="O95" s="81">
        <f t="shared" si="36"/>
        <v>1.0000000000000004</v>
      </c>
      <c r="P95" s="80">
        <f t="shared" si="36"/>
        <v>1.0000000000000002</v>
      </c>
      <c r="Q95" s="81">
        <f t="shared" si="36"/>
        <v>1</v>
      </c>
      <c r="R95" s="80">
        <f t="shared" si="36"/>
        <v>0.99999999999999989</v>
      </c>
      <c r="S95" s="81">
        <f t="shared" si="36"/>
        <v>1</v>
      </c>
      <c r="T95" s="80">
        <f t="shared" si="36"/>
        <v>1.0000000000000002</v>
      </c>
      <c r="U95" s="81">
        <f t="shared" si="36"/>
        <v>1.0000000000000002</v>
      </c>
      <c r="V95" s="80">
        <f t="shared" si="36"/>
        <v>1</v>
      </c>
      <c r="W95" s="81">
        <f t="shared" si="36"/>
        <v>0.99999999999999989</v>
      </c>
      <c r="X95" s="80">
        <f t="shared" si="36"/>
        <v>1</v>
      </c>
      <c r="Y95" s="81">
        <f t="shared" si="36"/>
        <v>0.99999999999999989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1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27" zoomScale="90" zoomScaleNormal="93" zoomScaleSheetLayoutView="90" zoomScalePageLayoutView="93" workbookViewId="0">
      <selection activeCell="H47" sqref="H47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5" customWidth="1"/>
    <col min="7" max="8" width="8.85546875" style="257" customWidth="1"/>
    <col min="9" max="11" width="8.85546875" style="257"/>
    <col min="12" max="12" width="10" style="257" bestFit="1" customWidth="1"/>
    <col min="13" max="16384" width="8.85546875" style="257"/>
  </cols>
  <sheetData>
    <row r="1" spans="1:15" ht="18.75" x14ac:dyDescent="0.3">
      <c r="C1" s="321" t="s">
        <v>83</v>
      </c>
      <c r="D1" s="321"/>
      <c r="E1" s="321"/>
      <c r="F1" s="258"/>
    </row>
    <row r="2" spans="1:15" ht="18.75" x14ac:dyDescent="0.3">
      <c r="C2" s="321" t="s">
        <v>57</v>
      </c>
      <c r="D2" s="321"/>
      <c r="E2" s="321"/>
      <c r="F2" s="258"/>
    </row>
    <row r="3" spans="1:15" ht="18.75" x14ac:dyDescent="0.3">
      <c r="C3" s="322">
        <f>Daily!A5</f>
        <v>44835</v>
      </c>
      <c r="D3" s="322"/>
      <c r="E3" s="322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7" t="s">
        <v>58</v>
      </c>
      <c r="D5" s="317" t="s">
        <v>59</v>
      </c>
      <c r="E5" s="319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18"/>
      <c r="D6" s="318"/>
      <c r="E6" s="320"/>
      <c r="F6" s="263"/>
    </row>
    <row r="7" spans="1:15" ht="19.5" thickTop="1" x14ac:dyDescent="0.25">
      <c r="A7" s="262"/>
      <c r="B7" s="262"/>
      <c r="C7" s="287">
        <f>Daily!A5</f>
        <v>44835</v>
      </c>
      <c r="D7" s="265">
        <f>IF(Daily!AB33=0,"",Daily!AB33)</f>
        <v>277875</v>
      </c>
      <c r="E7" s="266">
        <f>IF(Daily!AC33=0,"",Daily!AC33)</f>
        <v>276505</v>
      </c>
      <c r="F7" s="267"/>
      <c r="G7" s="268">
        <f>IF(D7="",0,IF(WEEKDAY(C7,2)=7,3,IF(H7="H",3,IF(WEEKDAY(C7,2)=6,2,1))))</f>
        <v>2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8">
        <f>C7+1</f>
        <v>44836</v>
      </c>
      <c r="D8" s="269">
        <f>IF(Daily!AB64=0,"",Daily!AB64)</f>
        <v>207786</v>
      </c>
      <c r="E8" s="269">
        <f>IF(Daily!AC64=0,"",Daily!AC64)</f>
        <v>206930</v>
      </c>
      <c r="F8" s="267"/>
      <c r="G8" s="268">
        <f t="shared" ref="G8:G37" si="0">IF(D8="",0,IF(WEEKDAY(C8,2)=7,3,IF(H8="H",3,IF(WEEKDAY(C8,2)=6,2,1))))</f>
        <v>3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8">
        <f t="shared" ref="C9:C37" si="1">C8+1</f>
        <v>44837</v>
      </c>
      <c r="D9" s="269">
        <f>IF(Daily!AB95=0,"",Daily!AB95)</f>
        <v>320530</v>
      </c>
      <c r="E9" s="270">
        <f>IF(Daily!AC95=0,"",Daily!AC95)</f>
        <v>319340</v>
      </c>
      <c r="F9" s="267"/>
      <c r="G9" s="268">
        <f t="shared" si="0"/>
        <v>1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8">
        <f t="shared" si="1"/>
        <v>44838</v>
      </c>
      <c r="D10" s="269">
        <f>IF(Daily!AB126=0,"",Daily!AB126)</f>
        <v>302196</v>
      </c>
      <c r="E10" s="270">
        <f>IF(Daily!AC126=0,"",Daily!AC126)</f>
        <v>300274</v>
      </c>
      <c r="F10" s="267"/>
      <c r="G10" s="268">
        <f t="shared" si="0"/>
        <v>1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8">
        <f t="shared" si="1"/>
        <v>44839</v>
      </c>
      <c r="D11" s="269">
        <f>IF(Daily!AB157=0,"",Daily!AB157)</f>
        <v>328443</v>
      </c>
      <c r="E11" s="270">
        <f>IF(Daily!AC157=0,"",Daily!AC157)</f>
        <v>327367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8">
        <f t="shared" si="1"/>
        <v>44840</v>
      </c>
      <c r="D12" s="269">
        <f>IF(Daily!AB188=0,"",Daily!AB188)</f>
        <v>319630</v>
      </c>
      <c r="E12" s="270">
        <f>IF(Daily!AC188=0,"",Daily!AC188)</f>
        <v>318714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8">
        <f t="shared" si="1"/>
        <v>44841</v>
      </c>
      <c r="D13" s="269">
        <f>IF(Daily!AB219=0,"",Daily!AB219)</f>
        <v>332668</v>
      </c>
      <c r="E13" s="270">
        <f>IF(Daily!AC219=0,"",Daily!AC219)</f>
        <v>331508</v>
      </c>
      <c r="F13" s="267"/>
      <c r="G13" s="268">
        <f t="shared" si="0"/>
        <v>1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8">
        <f t="shared" si="1"/>
        <v>44842</v>
      </c>
      <c r="D14" s="269">
        <f>IF(Daily!AB250=0,"",Daily!AB250)</f>
        <v>266104</v>
      </c>
      <c r="E14" s="269">
        <f>IF(Daily!AC250=0,"",Daily!AC250)</f>
        <v>264864</v>
      </c>
      <c r="F14" s="267"/>
      <c r="G14" s="268">
        <f t="shared" si="0"/>
        <v>2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8">
        <f t="shared" si="1"/>
        <v>44843</v>
      </c>
      <c r="D15" s="269">
        <f>IF(Daily!AB281=0,"",Daily!AB281)</f>
        <v>198983</v>
      </c>
      <c r="E15" s="270">
        <f>IF(Daily!AC281=0,"",Daily!AC281)</f>
        <v>198095</v>
      </c>
      <c r="F15" s="267"/>
      <c r="G15" s="268">
        <f t="shared" si="0"/>
        <v>3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8">
        <f t="shared" si="1"/>
        <v>44844</v>
      </c>
      <c r="D16" s="269">
        <f>IF(Daily!AB312=0,"",Daily!AB312)</f>
        <v>326245</v>
      </c>
      <c r="E16" s="269">
        <f>IF(Daily!AC312=0,"",Daily!AC312)</f>
        <v>326309</v>
      </c>
      <c r="F16" s="267"/>
      <c r="G16" s="268">
        <f t="shared" si="0"/>
        <v>1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8">
        <f t="shared" si="1"/>
        <v>44845</v>
      </c>
      <c r="D17" s="269">
        <f>IF(Daily!AB343=0,"",Daily!AB343)</f>
        <v>327553</v>
      </c>
      <c r="E17" s="270">
        <f>IF(Daily!AC343=0,"",Daily!AC343)</f>
        <v>326533</v>
      </c>
      <c r="F17" s="267"/>
      <c r="G17" s="268">
        <f t="shared" si="0"/>
        <v>1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8">
        <f t="shared" si="1"/>
        <v>44846</v>
      </c>
      <c r="D18" s="269">
        <f>IF(Daily!AB374=0,"",Daily!AB374)</f>
        <v>328504</v>
      </c>
      <c r="E18" s="270">
        <f>IF(Daily!AC374=0,"",Daily!AC374)</f>
        <v>327439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8">
        <f t="shared" si="1"/>
        <v>44847</v>
      </c>
      <c r="D19" s="269">
        <f>IF(Daily!AB405=0,"",Daily!AB405)</f>
        <v>319628</v>
      </c>
      <c r="E19" s="270">
        <f>IF(Daily!AC405=0,"",Daily!AC405)</f>
        <v>318579</v>
      </c>
      <c r="F19" s="267"/>
      <c r="G19" s="268">
        <f t="shared" si="0"/>
        <v>1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8">
        <f t="shared" si="1"/>
        <v>44848</v>
      </c>
      <c r="D20" s="269">
        <f>IF(Daily!AB436=0,"",Daily!AB436)</f>
        <v>338764</v>
      </c>
      <c r="E20" s="270">
        <f>IF(Daily!AC436=0,"",Daily!AC436)</f>
        <v>337446</v>
      </c>
      <c r="F20" s="267"/>
      <c r="G20" s="268">
        <f t="shared" si="0"/>
        <v>1</v>
      </c>
      <c r="J20" s="268"/>
      <c r="L20" s="268"/>
      <c r="M20" s="268"/>
      <c r="O20" s="268"/>
    </row>
    <row r="21" spans="1:15" ht="18.75" x14ac:dyDescent="0.25">
      <c r="A21" s="262"/>
      <c r="B21" s="262"/>
      <c r="C21" s="288">
        <f t="shared" si="1"/>
        <v>44849</v>
      </c>
      <c r="D21" s="269">
        <f>IF(Daily!AB467=0,"",Daily!AB467)</f>
        <v>277914</v>
      </c>
      <c r="E21" s="270">
        <f>IF(Daily!AC467=0,"",Daily!AC467)</f>
        <v>276574</v>
      </c>
      <c r="F21" s="267"/>
      <c r="G21" s="268">
        <f t="shared" si="0"/>
        <v>2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8">
        <f t="shared" si="1"/>
        <v>44850</v>
      </c>
      <c r="D22" s="269">
        <f>IF(Daily!AB498=0,"",Daily!AB498)</f>
        <v>205722</v>
      </c>
      <c r="E22" s="270">
        <f>IF(Daily!AC498=0,"",Daily!AC498)</f>
        <v>204766</v>
      </c>
      <c r="F22" s="267"/>
      <c r="G22" s="268">
        <f t="shared" si="0"/>
        <v>3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8">
        <f t="shared" si="1"/>
        <v>44851</v>
      </c>
      <c r="D23" s="269">
        <f>IF(Daily!AB529=0,"",Daily!AB529)</f>
        <v>328242</v>
      </c>
      <c r="E23" s="270">
        <f>IF(Daily!AC529=0,"",Daily!AC529)</f>
        <v>327044</v>
      </c>
      <c r="F23" s="267"/>
      <c r="G23" s="268">
        <f t="shared" si="0"/>
        <v>1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8">
        <f t="shared" si="1"/>
        <v>44852</v>
      </c>
      <c r="D24" s="269">
        <f>IF(Daily!AB560=0,"",Daily!AB560)</f>
        <v>327472</v>
      </c>
      <c r="E24" s="270">
        <f>IF(Daily!AC560=0,"",Daily!AC560)</f>
        <v>326449</v>
      </c>
      <c r="F24" s="267"/>
      <c r="G24" s="268">
        <f t="shared" si="0"/>
        <v>1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8">
        <f t="shared" si="1"/>
        <v>44853</v>
      </c>
      <c r="D25" s="269">
        <f>IF(Daily!AB591=0,"",Daily!AB591)</f>
        <v>329372</v>
      </c>
      <c r="E25" s="270">
        <f>IF(Daily!AC591=0,"",Daily!AC591)</f>
        <v>328462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8">
        <f t="shared" si="1"/>
        <v>44854</v>
      </c>
      <c r="D26" s="269">
        <f>IF(Daily!AB622=0,"",Daily!AB622)</f>
        <v>323754</v>
      </c>
      <c r="E26" s="270">
        <f>IF(Daily!AC622=0,"",Daily!AC622)</f>
        <v>322873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8">
        <f t="shared" si="1"/>
        <v>44855</v>
      </c>
      <c r="D27" s="270">
        <f>IF(Daily!AB653=0,"",Daily!AB653)</f>
        <v>340395</v>
      </c>
      <c r="E27" s="270">
        <f>IF(Daily!AC653=0,"",Daily!AC653)</f>
        <v>339267</v>
      </c>
      <c r="F27" s="267"/>
      <c r="G27" s="268">
        <f t="shared" si="0"/>
        <v>1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8">
        <f t="shared" si="1"/>
        <v>44856</v>
      </c>
      <c r="D28" s="269">
        <f>IF(Daily!AB684=0,"",Daily!AB684)</f>
        <v>267856</v>
      </c>
      <c r="E28" s="270">
        <f>IF(Daily!AC684=0,"",Daily!AC684)</f>
        <v>266857</v>
      </c>
      <c r="F28" s="267"/>
      <c r="G28" s="268">
        <f t="shared" si="0"/>
        <v>2</v>
      </c>
      <c r="K28" s="268"/>
      <c r="L28" s="268"/>
      <c r="M28" s="268"/>
      <c r="O28" s="268"/>
    </row>
    <row r="29" spans="1:15" ht="18.75" x14ac:dyDescent="0.25">
      <c r="A29" s="262"/>
      <c r="B29" s="262"/>
      <c r="C29" s="288">
        <f t="shared" si="1"/>
        <v>44857</v>
      </c>
      <c r="D29" s="269">
        <f>IF(Daily!AB715=0,"",Daily!AB715)</f>
        <v>198540</v>
      </c>
      <c r="E29" s="270">
        <f>IF(Daily!AC715=0,"",Daily!AC715)</f>
        <v>197714</v>
      </c>
      <c r="F29" s="267"/>
      <c r="G29" s="268">
        <f t="shared" si="0"/>
        <v>3</v>
      </c>
      <c r="K29" s="268"/>
      <c r="L29" s="268"/>
      <c r="M29" s="268"/>
      <c r="O29" s="268"/>
    </row>
    <row r="30" spans="1:15" ht="18.75" x14ac:dyDescent="0.25">
      <c r="A30" s="262"/>
      <c r="B30" s="262"/>
      <c r="C30" s="288">
        <f t="shared" si="1"/>
        <v>44858</v>
      </c>
      <c r="D30" s="269">
        <f>IF(Daily!AB746=0,"",Daily!AB746)</f>
        <v>322028</v>
      </c>
      <c r="E30" s="270">
        <f>IF(Daily!AC746=0,"",Daily!AC746)</f>
        <v>321105</v>
      </c>
      <c r="F30" s="267"/>
      <c r="G30" s="268">
        <f t="shared" si="0"/>
        <v>1</v>
      </c>
      <c r="K30" s="268"/>
      <c r="L30" s="268"/>
      <c r="M30" s="268"/>
      <c r="O30" s="268"/>
    </row>
    <row r="31" spans="1:15" ht="18.75" x14ac:dyDescent="0.25">
      <c r="A31" s="262"/>
      <c r="B31" s="262"/>
      <c r="C31" s="288">
        <f t="shared" si="1"/>
        <v>44859</v>
      </c>
      <c r="D31" s="269">
        <f>IF(Daily!AB777=0,"",Daily!AB777)</f>
        <v>325060</v>
      </c>
      <c r="E31" s="269">
        <f>IF(Daily!AC777=0,"",Daily!AC777)</f>
        <v>324153</v>
      </c>
      <c r="F31" s="267"/>
      <c r="G31" s="268">
        <f t="shared" si="0"/>
        <v>1</v>
      </c>
      <c r="K31" s="268"/>
      <c r="L31" s="268"/>
      <c r="M31" s="268"/>
      <c r="O31" s="268"/>
    </row>
    <row r="32" spans="1:15" ht="18.75" x14ac:dyDescent="0.25">
      <c r="A32" s="262"/>
      <c r="B32" s="262"/>
      <c r="C32" s="288">
        <f t="shared" si="1"/>
        <v>44860</v>
      </c>
      <c r="D32" s="269">
        <f>IF(Daily!AB808=0,"",Daily!AB808)</f>
        <v>328248</v>
      </c>
      <c r="E32" s="269">
        <f>IF(Daily!AC808=0,"",Daily!AC808)</f>
        <v>327328</v>
      </c>
      <c r="F32" s="267"/>
      <c r="G32" s="268">
        <f t="shared" si="0"/>
        <v>1</v>
      </c>
      <c r="K32" s="268"/>
      <c r="L32" s="268"/>
      <c r="M32" s="268"/>
    </row>
    <row r="33" spans="1:13" ht="18.75" x14ac:dyDescent="0.25">
      <c r="A33" s="262"/>
      <c r="B33" s="262"/>
      <c r="C33" s="288">
        <f t="shared" si="1"/>
        <v>44861</v>
      </c>
      <c r="D33" s="269">
        <f>IF(Daily!AB839=0,"",Daily!AB839)</f>
        <v>328820</v>
      </c>
      <c r="E33" s="269">
        <f>IF(Daily!AC839=0,"",Daily!AC839)</f>
        <v>327992</v>
      </c>
      <c r="F33" s="267"/>
      <c r="G33" s="268">
        <f t="shared" si="0"/>
        <v>1</v>
      </c>
      <c r="K33" s="268"/>
      <c r="M33" s="268"/>
    </row>
    <row r="34" spans="1:13" ht="18.75" x14ac:dyDescent="0.25">
      <c r="A34" s="262"/>
      <c r="B34" s="262"/>
      <c r="C34" s="288">
        <f t="shared" si="1"/>
        <v>44862</v>
      </c>
      <c r="D34" s="269">
        <f>IF(Daily!AB870=0,"",Daily!AB870)</f>
        <v>350435</v>
      </c>
      <c r="E34" s="270">
        <f>IF(Daily!AC870=0,"",Daily!AC870)</f>
        <v>349410</v>
      </c>
      <c r="F34" s="267"/>
      <c r="G34" s="268">
        <f t="shared" si="0"/>
        <v>1</v>
      </c>
      <c r="K34" s="268"/>
      <c r="M34" s="268"/>
    </row>
    <row r="35" spans="1:13" ht="18.75" x14ac:dyDescent="0.25">
      <c r="A35" s="262"/>
      <c r="B35" s="262"/>
      <c r="C35" s="288">
        <f t="shared" si="1"/>
        <v>44863</v>
      </c>
      <c r="D35" s="269">
        <f>IF(Daily!AB901=0,"",Daily!AB901)</f>
        <v>197992</v>
      </c>
      <c r="E35" s="270">
        <f>IF(Daily!AC901=0,"",Daily!AC901)</f>
        <v>196898</v>
      </c>
      <c r="F35" s="267"/>
      <c r="G35" s="268">
        <f t="shared" si="0"/>
        <v>2</v>
      </c>
      <c r="K35" s="268"/>
      <c r="M35" s="268"/>
    </row>
    <row r="36" spans="1:13" ht="18.75" x14ac:dyDescent="0.25">
      <c r="A36" s="262"/>
      <c r="B36" s="262"/>
      <c r="C36" s="288">
        <f t="shared" si="1"/>
        <v>44864</v>
      </c>
      <c r="D36" s="269">
        <f>IF(Daily!AB932=0,"",Daily!AB932)</f>
        <v>168929</v>
      </c>
      <c r="E36" s="270">
        <f>IF(Daily!AC932=0,"",Daily!AC932)</f>
        <v>168267</v>
      </c>
      <c r="F36" s="267"/>
      <c r="G36" s="268">
        <f t="shared" si="0"/>
        <v>3</v>
      </c>
      <c r="K36" s="268"/>
      <c r="M36" s="268"/>
    </row>
    <row r="37" spans="1:13" ht="19.5" thickBot="1" x14ac:dyDescent="0.3">
      <c r="A37" s="262"/>
      <c r="B37" s="262"/>
      <c r="C37" s="288">
        <f t="shared" si="1"/>
        <v>44865</v>
      </c>
      <c r="D37" s="269">
        <f>IF(Daily!AB963=0,"",Daily!AB963)</f>
        <v>181263</v>
      </c>
      <c r="E37" s="269">
        <f>IF(Daily!AC963=0,"",Daily!AC963)</f>
        <v>180666</v>
      </c>
      <c r="F37" s="267"/>
      <c r="G37" s="268">
        <f t="shared" si="0"/>
        <v>3</v>
      </c>
      <c r="H37" s="257" t="s">
        <v>87</v>
      </c>
      <c r="M37" s="268"/>
    </row>
    <row r="38" spans="1:13" ht="17.25" thickTop="1" thickBot="1" x14ac:dyDescent="0.25">
      <c r="A38" s="262"/>
      <c r="B38" s="262"/>
      <c r="C38" s="289" t="s">
        <v>41</v>
      </c>
      <c r="D38" s="271">
        <f>SUM(D7:D37)</f>
        <v>8996951</v>
      </c>
      <c r="E38" s="272">
        <f>SUM(E7:E37)</f>
        <v>8965728</v>
      </c>
      <c r="F38" s="273"/>
      <c r="G38" s="274"/>
      <c r="H38" s="274"/>
      <c r="I38" s="274"/>
    </row>
    <row r="39" spans="1:13" ht="16.5" thickTop="1" x14ac:dyDescent="0.25">
      <c r="A39" s="275"/>
      <c r="B39" s="276"/>
      <c r="C39" s="290" t="s">
        <v>61</v>
      </c>
      <c r="D39" s="291"/>
      <c r="E39" s="291"/>
      <c r="F39" s="277"/>
    </row>
    <row r="40" spans="1:13" ht="15.75" x14ac:dyDescent="0.25">
      <c r="A40" s="275"/>
      <c r="B40" s="276"/>
      <c r="C40" s="291"/>
      <c r="D40" s="291"/>
      <c r="E40" s="291"/>
      <c r="F40" s="277"/>
    </row>
    <row r="41" spans="1:13" ht="15.75" x14ac:dyDescent="0.25">
      <c r="A41" s="275"/>
      <c r="C41" s="292" t="s">
        <v>64</v>
      </c>
      <c r="D41" s="293">
        <f>MAX(D7:D37)</f>
        <v>350435</v>
      </c>
      <c r="E41" s="293">
        <f>MAX(E7:E37)</f>
        <v>349410</v>
      </c>
      <c r="F41" s="278"/>
    </row>
    <row r="42" spans="1:13" ht="15.75" x14ac:dyDescent="0.25">
      <c r="A42" s="275"/>
      <c r="C42" s="292" t="s">
        <v>62</v>
      </c>
      <c r="D42" s="294">
        <f>IF(D38=0,"-",INDEX($C$7:$C$37,MATCH(MAX(D$7:D$37),D$7:D$37,0)))</f>
        <v>44862</v>
      </c>
      <c r="E42" s="294">
        <f>IF(E38=0,"-",INDEX($C$7:$C$37,MATCH(MAX(E$7:E$37),E$7:E$37,0)))</f>
        <v>44862</v>
      </c>
      <c r="F42" s="279"/>
    </row>
    <row r="43" spans="1:13" ht="15.75" x14ac:dyDescent="0.25">
      <c r="A43" s="275"/>
      <c r="C43" s="292" t="s">
        <v>63</v>
      </c>
      <c r="D43" s="293">
        <f>IF(D38=0,0,AVERAGEIF($G$7:$G$37,"&gt;0",D$7:D$37))</f>
        <v>290224.22580645164</v>
      </c>
      <c r="E43" s="293">
        <f>IF(E38=0,0,AVERAGEIF($G$7:$G$37,"&gt;0",E$7:E$37))</f>
        <v>289217.03225806454</v>
      </c>
      <c r="F43" s="278"/>
    </row>
    <row r="44" spans="1:13" ht="15.75" x14ac:dyDescent="0.25">
      <c r="A44" s="275"/>
      <c r="C44" s="292" t="s">
        <v>68</v>
      </c>
      <c r="D44" s="295">
        <f>SUMIF($G$7:$G$37,1,D$7:D$37)</f>
        <v>6547987</v>
      </c>
      <c r="E44" s="295">
        <f>SUMIF($G$7:$G$37,1,E$7:E$37)</f>
        <v>6527592</v>
      </c>
      <c r="F44" s="278"/>
    </row>
    <row r="45" spans="1:13" ht="15.75" x14ac:dyDescent="0.25">
      <c r="A45" s="275"/>
      <c r="C45" s="292" t="s">
        <v>65</v>
      </c>
      <c r="D45" s="293">
        <f>IF(D38=0,0,AVERAGEIF($G$7:$G$37,1,D$7:D$37))</f>
        <v>327399.34999999998</v>
      </c>
      <c r="E45" s="293">
        <f>IF(E38=0,0,AVERAGEIF($G$7:$G$37,1,E$7:E$37))</f>
        <v>326379.59999999998</v>
      </c>
      <c r="F45" s="278"/>
    </row>
    <row r="46" spans="1:13" ht="15.75" x14ac:dyDescent="0.25">
      <c r="C46" s="296" t="s">
        <v>66</v>
      </c>
      <c r="D46" s="295">
        <f>SUMIF($G$7:$G$37,2,D$7:D$37)</f>
        <v>1287741</v>
      </c>
      <c r="E46" s="295">
        <f>SUMIF($G$7:$G$37,2,E$7:E$37)</f>
        <v>1281698</v>
      </c>
      <c r="F46" s="280"/>
    </row>
    <row r="47" spans="1:13" ht="15.75" x14ac:dyDescent="0.25">
      <c r="C47" s="296" t="s">
        <v>67</v>
      </c>
      <c r="D47" s="293">
        <f>IFERROR(IF(D38=0,0,AVERAGEIF($G$7:$G$37,2,D$7:D$37)),0)</f>
        <v>257548.2</v>
      </c>
      <c r="E47" s="293">
        <f>IFERROR(IF(E38=0,0,AVERAGEIF($G$7:$G$37,2,E$7:E$37)),0)</f>
        <v>256339.6</v>
      </c>
      <c r="F47" s="280"/>
    </row>
    <row r="48" spans="1:13" ht="15.75" x14ac:dyDescent="0.25">
      <c r="C48" s="296" t="s">
        <v>72</v>
      </c>
      <c r="D48" s="295">
        <f>SUMIF($G$7:$G$37,3,D$7:D$37)</f>
        <v>1161223</v>
      </c>
      <c r="E48" s="295">
        <f>SUMIF($G$7:$G$37,3,E$7:E$37)</f>
        <v>1156438</v>
      </c>
      <c r="F48" s="281"/>
    </row>
    <row r="49" spans="3:6" ht="15.75" x14ac:dyDescent="0.25">
      <c r="C49" s="296" t="s">
        <v>71</v>
      </c>
      <c r="D49" s="293">
        <f>IFERROR(IF(D38=0,0,AVERAGEIF($G$7:$G$37,3,D$7:D$37)),0)</f>
        <v>193537.16666666666</v>
      </c>
      <c r="E49" s="293">
        <f>IFERROR(IF(E38=0,0,AVERAGEIF($G$7:$G$37,3,E$7:E$37)),0)</f>
        <v>192739.66666666666</v>
      </c>
      <c r="F49" s="281"/>
    </row>
    <row r="50" spans="3:6" ht="15.75" x14ac:dyDescent="0.25">
      <c r="C50" s="296" t="s">
        <v>70</v>
      </c>
      <c r="D50" s="297">
        <f>+D46+D48</f>
        <v>2448964</v>
      </c>
      <c r="E50" s="297">
        <f>+E46+E48</f>
        <v>2438136</v>
      </c>
      <c r="F50" s="281"/>
    </row>
    <row r="51" spans="3:6" ht="15.75" x14ac:dyDescent="0.25">
      <c r="C51" s="296" t="s">
        <v>69</v>
      </c>
      <c r="D51" s="298">
        <f>IFERROR(IF(D38=0,0,AVERAGEIF($G7:$G37,"&gt;1",D7:D37)),0)</f>
        <v>222633.09090909091</v>
      </c>
      <c r="E51" s="298">
        <f>IFERROR(IF(E38=0,0,AVERAGEIF($G7:$G37,"&gt;1",E7:E37)),0)</f>
        <v>221648.72727272726</v>
      </c>
      <c r="F51" s="281"/>
    </row>
    <row r="52" spans="3:6" ht="15.75" x14ac:dyDescent="0.25">
      <c r="C52" s="296" t="s">
        <v>41</v>
      </c>
      <c r="D52" s="295">
        <f>+D44+D46+D48</f>
        <v>8996951</v>
      </c>
      <c r="E52" s="295">
        <f>+E44+E46+E48</f>
        <v>8965728</v>
      </c>
      <c r="F52" s="278"/>
    </row>
    <row r="53" spans="3:6" hidden="1" x14ac:dyDescent="0.2">
      <c r="D53" s="283" t="str">
        <f>IF(Monthly!AB31=D52,"CORRECT","no")</f>
        <v>CORRECT</v>
      </c>
      <c r="E53" s="283" t="str">
        <f>IF(Monthly!AC31=E52,"CORRECT","no")</f>
        <v>CORRECT</v>
      </c>
      <c r="F53" s="284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6" t="s">
        <v>73</v>
      </c>
      <c r="D58" s="286"/>
      <c r="E58" s="286"/>
    </row>
    <row r="59" spans="3:6" hidden="1" x14ac:dyDescent="0.2">
      <c r="C59" s="283" t="s">
        <v>74</v>
      </c>
      <c r="D59" s="282">
        <f>AVERAGE(D15,D22,D29,D36)</f>
        <v>193043.5</v>
      </c>
      <c r="E59" s="282">
        <f t="array" ref="E59">AVERAGE(IF(WEEKDAY($C$7:$C$37,2)=1,E$7:E$37))</f>
        <v>294892.79999999999</v>
      </c>
      <c r="F59" s="282"/>
    </row>
    <row r="60" spans="3:6" hidden="1" x14ac:dyDescent="0.2">
      <c r="C60" s="283" t="s">
        <v>75</v>
      </c>
      <c r="D60" s="282">
        <f t="array" ref="D60">AVERAGE(IF(WEEKDAY($C$7:$C$37,2)=2,D$7:D$37))</f>
        <v>320570.25</v>
      </c>
      <c r="E60" s="282">
        <f t="array" ref="E60">AVERAGE(IF(WEEKDAY($C$7:$C$37,2)=2,E$7:E$37))</f>
        <v>319352.25</v>
      </c>
    </row>
    <row r="61" spans="3:6" hidden="1" x14ac:dyDescent="0.2">
      <c r="C61" s="283" t="s">
        <v>76</v>
      </c>
      <c r="D61" s="282">
        <f t="array" ref="D61">AVERAGE(IF(WEEKDAY($C$7:$C$37,2)=3,D$7:D$37))</f>
        <v>328641.75</v>
      </c>
      <c r="E61" s="282">
        <f t="array" ref="E61">AVERAGE(IF(WEEKDAY($C$7:$C$37,2)=3,E$7:E$37))</f>
        <v>327649</v>
      </c>
    </row>
    <row r="62" spans="3:6" hidden="1" x14ac:dyDescent="0.2">
      <c r="C62" s="283" t="s">
        <v>77</v>
      </c>
      <c r="D62" s="282">
        <f t="array" ref="D62">AVERAGE(IF(WEEKDAY($C$7:$C$37,2)=4,D$7:D$37))</f>
        <v>322958</v>
      </c>
      <c r="E62" s="282">
        <f t="array" ref="E62">AVERAGE(IF(WEEKDAY($C$7:$C$37,2)=4,E$7:E$37))</f>
        <v>322039.5</v>
      </c>
    </row>
    <row r="63" spans="3:6" hidden="1" x14ac:dyDescent="0.2">
      <c r="C63" s="283" t="s">
        <v>78</v>
      </c>
      <c r="D63" s="282">
        <f t="array" ref="D63">AVERAGE(IF(WEEKDAY($C$7:$C$37,2)=5,D$7:D$37))</f>
        <v>340565.5</v>
      </c>
      <c r="E63" s="282">
        <f t="array" ref="E63">AVERAGE(IF(WEEKDAY($C$7:$C$37,2)=5,E$7:E$37))</f>
        <v>339407.75</v>
      </c>
    </row>
    <row r="64" spans="3:6" hidden="1" x14ac:dyDescent="0.2">
      <c r="C64" s="283" t="s">
        <v>79</v>
      </c>
      <c r="D64" s="282">
        <f>AVERAGEIF($G$7:$G$37,2,D$7:D$37)</f>
        <v>257548.2</v>
      </c>
      <c r="E64" s="282">
        <f>AVERAGEIF($G$7:$G$37,2,E$7:E$37)</f>
        <v>256339.6</v>
      </c>
    </row>
    <row r="65" spans="3:5" hidden="1" x14ac:dyDescent="0.2">
      <c r="C65" s="283" t="s">
        <v>80</v>
      </c>
      <c r="D65" s="282">
        <f>AVERAGEIF($G$7:$G$37,3,D$7:D$37)</f>
        <v>193537.16666666666</v>
      </c>
      <c r="E65" s="282">
        <f>AVERAGEIF($G$7:$G$37,3,E$7:E$37)</f>
        <v>192739.66666666666</v>
      </c>
    </row>
    <row r="68" spans="3:5" x14ac:dyDescent="0.2">
      <c r="C68" s="283"/>
      <c r="D68" s="282"/>
    </row>
    <row r="69" spans="3:5" x14ac:dyDescent="0.2">
      <c r="C69" s="283"/>
      <c r="D69" s="282"/>
    </row>
    <row r="70" spans="3:5" x14ac:dyDescent="0.2">
      <c r="C70" s="283"/>
      <c r="D70" s="282"/>
    </row>
    <row r="71" spans="3:5" x14ac:dyDescent="0.2">
      <c r="C71" s="283"/>
      <c r="D71" s="282"/>
    </row>
    <row r="72" spans="3:5" x14ac:dyDescent="0.2">
      <c r="C72" s="283"/>
      <c r="D72" s="282"/>
    </row>
    <row r="73" spans="3:5" x14ac:dyDescent="0.2">
      <c r="C73" s="283"/>
      <c r="D73" s="282"/>
    </row>
    <row r="74" spans="3:5" x14ac:dyDescent="0.2">
      <c r="C74" s="283"/>
      <c r="D74" s="28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5C2916-0BE6-43B1-B520-EA3334A914C6}"/>
</file>

<file path=customXml/itemProps2.xml><?xml version="1.0" encoding="utf-8"?>
<ds:datastoreItem xmlns:ds="http://schemas.openxmlformats.org/officeDocument/2006/customXml" ds:itemID="{A681245F-9F78-48A6-82A7-D67B1B833098}"/>
</file>

<file path=customXml/itemProps3.xml><?xml version="1.0" encoding="utf-8"?>
<ds:datastoreItem xmlns:ds="http://schemas.openxmlformats.org/officeDocument/2006/customXml" ds:itemID="{34F65EFD-8E79-432F-AFFE-01215A7EB9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2022-11-01T14:57:17Z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