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University\Capstone\tubesat_comm_test_code\"/>
    </mc:Choice>
  </mc:AlternateContent>
  <xr:revisionPtr revIDLastSave="0" documentId="13_ncr:1_{136A0C43-FA26-4CB5-BCC2-7882FB5FC9D3}" xr6:coauthVersionLast="43" xr6:coauthVersionMax="43" xr10:uidLastSave="{00000000-0000-0000-0000-000000000000}"/>
  <bookViews>
    <workbookView xWindow="-110" yWindow="-110" windowWidth="19420" windowHeight="10420" xr2:uid="{7BC8CC60-529C-4F89-81A4-3C33774983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F15" i="1" l="1"/>
  <c r="F16" i="1" s="1"/>
  <c r="G16" i="1" s="1"/>
  <c r="G17" i="1" s="1"/>
  <c r="H17" i="1" s="1"/>
  <c r="F12" i="1" s="1"/>
  <c r="F8" i="1"/>
  <c r="F11" i="1" s="1"/>
  <c r="C13" i="1"/>
  <c r="C22" i="1"/>
  <c r="B13" i="1"/>
  <c r="B20" i="1"/>
  <c r="C20" i="1"/>
  <c r="C11" i="1"/>
  <c r="B11" i="1"/>
  <c r="B1" i="1"/>
  <c r="C1" i="1" s="1"/>
  <c r="H10" i="1" l="1"/>
  <c r="B22" i="1"/>
  <c r="H8" i="1" s="1"/>
  <c r="H7" i="1"/>
  <c r="H9" i="1" l="1"/>
</calcChain>
</file>

<file path=xl/sharedStrings.xml><?xml version="1.0" encoding="utf-8"?>
<sst xmlns="http://schemas.openxmlformats.org/spreadsheetml/2006/main" count="18" uniqueCount="14">
  <si>
    <t>Total</t>
  </si>
  <si>
    <t>Active [W]</t>
  </si>
  <si>
    <t>Idle [W]</t>
  </si>
  <si>
    <t>Payload</t>
  </si>
  <si>
    <t>Comm</t>
  </si>
  <si>
    <t>Wh</t>
  </si>
  <si>
    <t>Total Wh</t>
  </si>
  <si>
    <t>sensing</t>
  </si>
  <si>
    <t>communicating</t>
  </si>
  <si>
    <t>Used Wh</t>
  </si>
  <si>
    <t>Remaining Charging Time</t>
  </si>
  <si>
    <t>Solar Cell Power [W]</t>
  </si>
  <si>
    <t>Restored Wh/day</t>
  </si>
  <si>
    <t>HOURS ACTIVE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</si>
</sst>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3" borderId="12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/>
    <xf numFmtId="0" fontId="0" fillId="0" borderId="6" xfId="0" applyFill="1" applyBorder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61E3-6C16-4688-8744-3B190EFF371B}">
  <dimension ref="A1:K22"/>
  <sheetViews>
    <sheetView tabSelected="1" topLeftCell="A3" workbookViewId="0">
      <selection activeCell="F15" sqref="F15"/>
    </sheetView>
  </sheetViews>
  <sheetFormatPr defaultRowHeight="14.5" x14ac:dyDescent="0.35"/>
  <cols>
    <col min="2" max="2" width="10.81640625" bestFit="1" customWidth="1"/>
    <col min="5" max="5" width="22.08984375" bestFit="1" customWidth="1"/>
    <col min="7" max="7" width="15.54296875" bestFit="1" customWidth="1"/>
  </cols>
  <sheetData>
    <row r="1" spans="1:11" x14ac:dyDescent="0.35">
      <c r="A1">
        <v>3.6</v>
      </c>
      <c r="B1">
        <f>A1*A2</f>
        <v>18.720000000000002</v>
      </c>
      <c r="C1">
        <f>B1*0.9</f>
        <v>16.848000000000003</v>
      </c>
    </row>
    <row r="2" spans="1:11" x14ac:dyDescent="0.35">
      <c r="A2">
        <v>5.2</v>
      </c>
    </row>
    <row r="3" spans="1:11" ht="15" thickBot="1" x14ac:dyDescent="0.4"/>
    <row r="4" spans="1:11" ht="15" thickBot="1" x14ac:dyDescent="0.4">
      <c r="B4" s="15" t="s">
        <v>1</v>
      </c>
      <c r="C4" s="16" t="s">
        <v>2</v>
      </c>
      <c r="K4">
        <v>6</v>
      </c>
    </row>
    <row r="5" spans="1:11" ht="15" thickBot="1" x14ac:dyDescent="0.4">
      <c r="A5" s="10" t="s">
        <v>3</v>
      </c>
      <c r="B5" s="13">
        <v>2.8E-3</v>
      </c>
      <c r="C5" s="14">
        <v>4.5000000000000003E-5</v>
      </c>
      <c r="K5">
        <v>0.03</v>
      </c>
    </row>
    <row r="6" spans="1:11" ht="15" thickBot="1" x14ac:dyDescent="0.4">
      <c r="A6" s="11"/>
      <c r="B6" s="13">
        <v>2.2000000000000001E-3</v>
      </c>
      <c r="C6" s="14">
        <v>4.5000000000000003E-5</v>
      </c>
      <c r="G6" s="1" t="s">
        <v>6</v>
      </c>
      <c r="H6" s="2">
        <v>16</v>
      </c>
      <c r="K6">
        <f>K5*K4</f>
        <v>0.18</v>
      </c>
    </row>
    <row r="7" spans="1:11" ht="15" thickBot="1" x14ac:dyDescent="0.4">
      <c r="A7" s="11"/>
      <c r="B7" s="13">
        <v>5.0000000000000001E-4</v>
      </c>
      <c r="C7" s="14">
        <v>9.0000000000000006E-5</v>
      </c>
      <c r="E7" s="22" t="s">
        <v>13</v>
      </c>
      <c r="F7" s="24">
        <v>0.1</v>
      </c>
      <c r="G7" s="3" t="s">
        <v>7</v>
      </c>
      <c r="H7" s="4">
        <f>SUM(B13,C22)</f>
        <v>5.4930000000000007E-2</v>
      </c>
      <c r="K7">
        <f>K6*1000</f>
        <v>180</v>
      </c>
    </row>
    <row r="8" spans="1:11" ht="15" thickBot="1" x14ac:dyDescent="0.4">
      <c r="A8" s="11"/>
      <c r="B8" s="13">
        <v>4.0000000000000002E-4</v>
      </c>
      <c r="C8" s="14">
        <v>4.3200000000000001E-6</v>
      </c>
      <c r="E8" s="23"/>
      <c r="F8" s="24">
        <f>0.1</f>
        <v>0.1</v>
      </c>
      <c r="G8" s="5" t="s">
        <v>8</v>
      </c>
      <c r="H8" s="6">
        <f>SUM(C13,B22)</f>
        <v>0.19451948199999999</v>
      </c>
    </row>
    <row r="9" spans="1:11" ht="15" thickBot="1" x14ac:dyDescent="0.4">
      <c r="A9" s="11"/>
      <c r="B9" s="13">
        <v>2.3400000000000001E-2</v>
      </c>
      <c r="C9" s="14">
        <v>1.0499999999999999E-5</v>
      </c>
      <c r="G9" s="7" t="s">
        <v>9</v>
      </c>
      <c r="H9" s="8">
        <f>SUM(H7:H8)</f>
        <v>0.249449482</v>
      </c>
    </row>
    <row r="10" spans="1:11" ht="15" thickBot="1" x14ac:dyDescent="0.4">
      <c r="A10" s="12"/>
      <c r="B10" s="13">
        <v>0.375</v>
      </c>
      <c r="C10" s="14">
        <v>0</v>
      </c>
      <c r="G10" s="25" t="s">
        <v>12</v>
      </c>
      <c r="H10" s="8">
        <f>F12*F11</f>
        <v>0.75048000000000004</v>
      </c>
    </row>
    <row r="11" spans="1:11" ht="15" thickBot="1" x14ac:dyDescent="0.4">
      <c r="A11" s="17" t="s">
        <v>0</v>
      </c>
      <c r="B11" s="7">
        <f>SUM(B5:B10)</f>
        <v>0.40429999999999999</v>
      </c>
      <c r="C11" s="8">
        <f>SUM(C5:C10)</f>
        <v>1.9482000000000004E-4</v>
      </c>
      <c r="E11" t="s">
        <v>10</v>
      </c>
      <c r="F11">
        <f>12 - SUM(F7:F8)</f>
        <v>11.8</v>
      </c>
    </row>
    <row r="12" spans="1:11" ht="15" thickBot="1" x14ac:dyDescent="0.4">
      <c r="E12" t="s">
        <v>11</v>
      </c>
      <c r="F12">
        <f>H17</f>
        <v>6.3600000000000004E-2</v>
      </c>
    </row>
    <row r="13" spans="1:11" ht="15" thickBot="1" x14ac:dyDescent="0.4">
      <c r="A13" s="15" t="s">
        <v>5</v>
      </c>
      <c r="B13" s="18">
        <f>B11*$F$7</f>
        <v>4.0430000000000001E-2</v>
      </c>
      <c r="C13" s="19">
        <f>C11*$F$8</f>
        <v>1.9482000000000004E-5</v>
      </c>
    </row>
    <row r="14" spans="1:11" ht="15" thickBot="1" x14ac:dyDescent="0.4">
      <c r="F14" s="27">
        <v>180</v>
      </c>
      <c r="G14" s="26"/>
      <c r="H14" s="26"/>
    </row>
    <row r="15" spans="1:11" ht="15" thickBot="1" x14ac:dyDescent="0.4">
      <c r="B15" s="15" t="s">
        <v>1</v>
      </c>
      <c r="C15" s="16" t="s">
        <v>2</v>
      </c>
      <c r="F15" s="26">
        <f>F14*0.4</f>
        <v>72</v>
      </c>
      <c r="G15" s="26">
        <v>6</v>
      </c>
      <c r="H15" s="26"/>
    </row>
    <row r="16" spans="1:11" x14ac:dyDescent="0.35">
      <c r="A16" s="9" t="s">
        <v>4</v>
      </c>
      <c r="B16" s="13">
        <v>0.55000000000000004</v>
      </c>
      <c r="C16" s="14">
        <v>0</v>
      </c>
      <c r="F16" s="26">
        <f>F15*0.4</f>
        <v>28.8</v>
      </c>
      <c r="G16" s="26">
        <f>F16*2</f>
        <v>57.6</v>
      </c>
      <c r="H16" s="26"/>
    </row>
    <row r="17" spans="1:8" x14ac:dyDescent="0.35">
      <c r="A17" s="9"/>
      <c r="B17" s="13">
        <v>0.13500000000000001</v>
      </c>
      <c r="C17" s="14">
        <v>0.13500000000000001</v>
      </c>
      <c r="F17" s="26"/>
      <c r="G17" s="26">
        <f>SUM(G15:G16)</f>
        <v>63.6</v>
      </c>
      <c r="H17" s="26">
        <f>G17/1000</f>
        <v>6.3600000000000004E-2</v>
      </c>
    </row>
    <row r="18" spans="1:8" x14ac:dyDescent="0.35">
      <c r="A18" s="9"/>
      <c r="B18" s="13">
        <v>1.25</v>
      </c>
      <c r="C18" s="14">
        <v>0</v>
      </c>
    </row>
    <row r="19" spans="1:8" ht="15" thickBot="1" x14ac:dyDescent="0.4">
      <c r="A19" s="9"/>
      <c r="B19" s="13">
        <v>0.01</v>
      </c>
      <c r="C19" s="14">
        <v>0.01</v>
      </c>
    </row>
    <row r="20" spans="1:8" ht="15" thickBot="1" x14ac:dyDescent="0.4">
      <c r="A20" s="17" t="s">
        <v>0</v>
      </c>
      <c r="B20" s="7">
        <f>SUM(B16:B19)</f>
        <v>1.9450000000000001</v>
      </c>
      <c r="C20" s="8">
        <f>SUM(C16:C19)</f>
        <v>0.14500000000000002</v>
      </c>
    </row>
    <row r="21" spans="1:8" ht="15" thickBot="1" x14ac:dyDescent="0.4"/>
    <row r="22" spans="1:8" ht="15" thickBot="1" x14ac:dyDescent="0.4">
      <c r="A22" s="15" t="s">
        <v>5</v>
      </c>
      <c r="B22" s="20">
        <f>B20*$F$8</f>
        <v>0.19450000000000001</v>
      </c>
      <c r="C22" s="21">
        <f>C20*$F$7</f>
        <v>1.4500000000000002E-2</v>
      </c>
    </row>
  </sheetData>
  <mergeCells count="3">
    <mergeCell ref="A5:A10"/>
    <mergeCell ref="A16:A19"/>
    <mergeCell ref="E7:E8"/>
  </mergeCells>
  <conditionalFormatting sqref="H7">
    <cfRule type="expression" dxfId="2" priority="3">
      <formula>(H7 &gt;= $H$6)</formula>
    </cfRule>
  </conditionalFormatting>
  <conditionalFormatting sqref="H8">
    <cfRule type="expression" dxfId="1" priority="2">
      <formula>($H$8 &gt;= $H$6)</formula>
    </cfRule>
  </conditionalFormatting>
  <conditionalFormatting sqref="H9">
    <cfRule type="expression" dxfId="0" priority="1">
      <formula>($H$9 &gt;= $H$6)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2019-04-10T06:49:54Z</dcterms:created>
  <dcterms:modified xsi:type="dcterms:W3CDTF">2019-04-10T09:01:48Z</dcterms:modified>
</cp:coreProperties>
</file>