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9"/>
  <workbookPr filterPrivacy="1"/>
  <xr:revisionPtr revIDLastSave="0" documentId="13_ncr:1_{2D3F8606-53D7-4971-BA95-6B08957FE4D1}" xr6:coauthVersionLast="36" xr6:coauthVersionMax="36" xr10:uidLastSave="{00000000-0000-0000-0000-000000000000}"/>
  <bookViews>
    <workbookView xWindow="0" yWindow="0" windowWidth="22260" windowHeight="12650" activeTab="4" xr2:uid="{00000000-000D-0000-FFFF-FFFF00000000}"/>
  </bookViews>
  <sheets>
    <sheet name="datasets" sheetId="1" r:id="rId1"/>
    <sheet name="agreement" sheetId="10" r:id="rId2"/>
    <sheet name="pros &amp; cons" sheetId="7" r:id="rId3"/>
    <sheet name="applications" sheetId="11" r:id="rId4"/>
    <sheet name="case studies" sheetId="12"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4" i="10" l="1"/>
  <c r="R31" i="10"/>
  <c r="R27" i="10"/>
  <c r="R22" i="10"/>
  <c r="R16" i="10"/>
  <c r="R9"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O2" authorId="0" shapeId="0" xr:uid="{80C1B65E-7909-4D0B-9AE3-20833829768A}">
      <text>
        <r>
          <rPr>
            <b/>
            <sz val="9"/>
            <color indexed="81"/>
            <rFont val="Tahoma"/>
            <family val="2"/>
          </rPr>
          <t>Author:</t>
        </r>
        <r>
          <rPr>
            <sz val="9"/>
            <color indexed="81"/>
            <rFont val="Tahoma"/>
            <family val="2"/>
          </rPr>
          <t xml:space="preserve">
Includes: cropland, pasture, etc.</t>
        </r>
      </text>
    </comment>
    <comment ref="P2" authorId="0" shapeId="0" xr:uid="{E68851E2-B519-4C2B-9FB8-1301D3ED7A0C}">
      <text>
        <r>
          <rPr>
            <b/>
            <sz val="9"/>
            <color indexed="81"/>
            <rFont val="Tahoma"/>
            <family val="2"/>
          </rPr>
          <t>Author:</t>
        </r>
        <r>
          <rPr>
            <sz val="9"/>
            <color indexed="81"/>
            <rFont val="Tahoma"/>
            <family val="2"/>
          </rPr>
          <t xml:space="preserve">
Includes: settlements, built-up areas, night-time lights</t>
        </r>
      </text>
    </comment>
  </commentList>
</comments>
</file>

<file path=xl/sharedStrings.xml><?xml version="1.0" encoding="utf-8"?>
<sst xmlns="http://schemas.openxmlformats.org/spreadsheetml/2006/main" count="395" uniqueCount="196">
  <si>
    <t>Map</t>
  </si>
  <si>
    <r>
      <t>Title and version/year</t>
    </r>
    <r>
      <rPr>
        <b/>
        <vertAlign val="superscript"/>
        <sz val="10"/>
        <color theme="1"/>
        <rFont val="Calibri"/>
        <family val="2"/>
        <scheme val="minor"/>
      </rPr>
      <t>1</t>
    </r>
  </si>
  <si>
    <t>References</t>
  </si>
  <si>
    <t>Format</t>
  </si>
  <si>
    <t>Geographic extent</t>
  </si>
  <si>
    <r>
      <t>Resolution</t>
    </r>
    <r>
      <rPr>
        <b/>
        <vertAlign val="superscript"/>
        <sz val="10"/>
        <color theme="1"/>
        <rFont val="Calibri"/>
        <family val="2"/>
        <scheme val="minor"/>
      </rPr>
      <t>2</t>
    </r>
  </si>
  <si>
    <t>Measurement scale</t>
  </si>
  <si>
    <r>
      <t>Reclass</t>
    </r>
    <r>
      <rPr>
        <b/>
        <vertAlign val="superscript"/>
        <sz val="10"/>
        <color theme="1"/>
        <rFont val="Calibri"/>
        <family val="2"/>
        <scheme val="minor"/>
      </rPr>
      <t>3</t>
    </r>
  </si>
  <si>
    <t>HA2010</t>
  </si>
  <si>
    <t>Canada Human Access (2010)</t>
  </si>
  <si>
    <t>(Lee and Cheng 2014)</t>
  </si>
  <si>
    <t>Vector</t>
  </si>
  <si>
    <t>Canada; terrestrial ecosystems</t>
  </si>
  <si>
    <r>
      <t>1:1,000,000 (~0.25 km</t>
    </r>
    <r>
      <rPr>
        <vertAlign val="superscript"/>
        <sz val="10"/>
        <color theme="1"/>
        <rFont val="Calibri"/>
        <family val="2"/>
        <scheme val="minor"/>
      </rPr>
      <t>2</t>
    </r>
    <r>
      <rPr>
        <sz val="10"/>
        <color theme="1"/>
        <rFont val="Calibri"/>
        <family val="2"/>
        <scheme val="minor"/>
      </rPr>
      <t>)</t>
    </r>
  </si>
  <si>
    <t>Binary - human access or not</t>
  </si>
  <si>
    <t>No human access = intact</t>
  </si>
  <si>
    <t>BEAD2010</t>
  </si>
  <si>
    <t>Boreal ecosystem anthropogenic disturbance</t>
  </si>
  <si>
    <t>[76]</t>
  </si>
  <si>
    <t>Canadian Boreal – caribou ranges</t>
  </si>
  <si>
    <t>1:50,000</t>
  </si>
  <si>
    <t>CIFL2000, CIFL2013</t>
  </si>
  <si>
    <r>
      <t>Canada intact forest landscapes</t>
    </r>
    <r>
      <rPr>
        <vertAlign val="superscript"/>
        <sz val="10"/>
        <color theme="1"/>
        <rFont val="Calibri"/>
        <family val="2"/>
        <scheme val="minor"/>
      </rPr>
      <t>4</t>
    </r>
    <r>
      <rPr>
        <sz val="10"/>
        <color theme="1"/>
        <rFont val="Calibri"/>
        <family val="2"/>
        <scheme val="minor"/>
      </rPr>
      <t xml:space="preserve"> (2000, 2013)</t>
    </r>
  </si>
  <si>
    <t>[49, 32]</t>
  </si>
  <si>
    <t>Canadian Boreal; forested ecozones (Ecological Stratification Working Group 1996)</t>
  </si>
  <si>
    <t>Binary - intact or not intact</t>
  </si>
  <si>
    <t>Not needed</t>
  </si>
  <si>
    <t>GIFL2000, GIFL2013, GIFL2016</t>
  </si>
  <si>
    <t>[11, 33]</t>
  </si>
  <si>
    <t>Global; forested zones</t>
  </si>
  <si>
    <t>HF1993, HF2009</t>
  </si>
  <si>
    <t>[47, 48]</t>
  </si>
  <si>
    <t>Raster</t>
  </si>
  <si>
    <t>Global; terrestrial ecosystems</t>
  </si>
  <si>
    <r>
      <t>1 km</t>
    </r>
    <r>
      <rPr>
        <vertAlign val="superscript"/>
        <sz val="10"/>
        <color theme="1"/>
        <rFont val="Calibri"/>
        <family val="2"/>
        <scheme val="minor"/>
      </rPr>
      <t>2</t>
    </r>
  </si>
  <si>
    <t>Interval - sum of ranks of 8 human pressures (0-50)</t>
  </si>
  <si>
    <t>HF1993 = 0; HF2009 = 0</t>
  </si>
  <si>
    <t>AB2000</t>
  </si>
  <si>
    <t>Anthropogenic biomes (anthromes)</t>
  </si>
  <si>
    <r>
      <t>~ 5 km</t>
    </r>
    <r>
      <rPr>
        <vertAlign val="superscript"/>
        <sz val="10"/>
        <color theme="1"/>
        <rFont val="Calibri"/>
        <family val="2"/>
        <scheme val="minor"/>
      </rPr>
      <t>2</t>
    </r>
  </si>
  <si>
    <t>Categorical</t>
  </si>
  <si>
    <t>GHM2015</t>
  </si>
  <si>
    <t>Global human modification</t>
  </si>
  <si>
    <t>Binary</t>
  </si>
  <si>
    <t>VLIA2015</t>
  </si>
  <si>
    <t>Very low impact areas</t>
  </si>
  <si>
    <t xml:space="preserve">Binary - </t>
  </si>
  <si>
    <t>FF1996</t>
  </si>
  <si>
    <t>[9]</t>
  </si>
  <si>
    <r>
      <t>1:8,000,000 (~16 km</t>
    </r>
    <r>
      <rPr>
        <vertAlign val="superscript"/>
        <sz val="10"/>
        <color theme="1"/>
        <rFont val="Calibri"/>
        <family val="2"/>
        <scheme val="minor"/>
      </rPr>
      <t>2</t>
    </r>
    <r>
      <rPr>
        <sz val="10"/>
        <color theme="1"/>
        <rFont val="Calibri"/>
        <family val="2"/>
        <scheme val="minor"/>
      </rPr>
      <t>)</t>
    </r>
  </si>
  <si>
    <t xml:space="preserve">Binary - frontier or not frontier, with attribute assessing threat level from low or no threat (1) to medium or high threat (3) </t>
  </si>
  <si>
    <t>Thematic maps</t>
  </si>
  <si>
    <t>Satellite imagery</t>
  </si>
  <si>
    <t>Study area delineation</t>
  </si>
  <si>
    <t>Minimum patch size</t>
  </si>
  <si>
    <r>
      <t>Human disturbances</t>
    </r>
    <r>
      <rPr>
        <b/>
        <vertAlign val="superscript"/>
        <sz val="10"/>
        <color theme="1"/>
        <rFont val="Calibri"/>
        <family val="2"/>
        <scheme val="minor"/>
      </rPr>
      <t>1</t>
    </r>
  </si>
  <si>
    <r>
      <t>Buffer distance</t>
    </r>
    <r>
      <rPr>
        <b/>
        <vertAlign val="superscript"/>
        <sz val="10"/>
        <color theme="1"/>
        <rFont val="Calibri"/>
        <family val="2"/>
        <scheme val="minor"/>
      </rPr>
      <t>2</t>
    </r>
  </si>
  <si>
    <t>Linear features (roads, cutlines, etc.), reservoirs, agricultural croplands</t>
  </si>
  <si>
    <t>anthropogenic disturbance layers (S2)</t>
  </si>
  <si>
    <t>Canada</t>
  </si>
  <si>
    <t>n/a</t>
  </si>
  <si>
    <t>Roads, mines, clearcuts, wellsites, pipelines, powerlines, transmission lines, agricultural clearings, etc.</t>
  </si>
  <si>
    <t>0.5 km</t>
  </si>
  <si>
    <t>Hydro reservoirs (GFWC)</t>
  </si>
  <si>
    <t>Landsat 5 imagery (2008-2010)</t>
  </si>
  <si>
    <t>Combination of boreal and caribou ranges</t>
  </si>
  <si>
    <t>Agriculture, cutblock, mine, oil and gas, reservoir, settlement, well site.</t>
  </si>
  <si>
    <t>unbuffered</t>
  </si>
  <si>
    <t>Linear features (roads, cutlines, etc.), reservoirs, settlements; HA2010 and BEAD2010</t>
  </si>
  <si>
    <t>Landsat 5 &amp; 7 (1988-2006; 28.5m); Landsat composite (~2013; 30m); anthropogenic disturbance layers and forest disturbance dataset (S2)</t>
  </si>
  <si>
    <t>Canada's 11 forested ecozones [62])</t>
  </si>
  <si>
    <t>5,000 ha boreal &amp; taiga ecozones; 1,000 ha temperate ecozones, which occur along southern edge of Brandt’s boreal</t>
  </si>
  <si>
    <t>Roads, seismic lines, transmission lines, mines, hydroelectric stations, logged areas, agriculture, settlements, etc.</t>
  </si>
  <si>
    <t>1 km around roads; 0.5 km around other disturbance types</t>
  </si>
  <si>
    <t>Roads, settlements, scanned topographic maps</t>
  </si>
  <si>
    <r>
      <t>Landsat 5 (~1990; 30m) and Landsat 7 (~2000; 30m); MODIS VCF 2000 (percent tree cover; 0.5 km</t>
    </r>
    <r>
      <rPr>
        <vertAlign val="superscript"/>
        <sz val="10"/>
        <color theme="1"/>
        <rFont val="Calibri"/>
        <family val="2"/>
        <scheme val="minor"/>
      </rPr>
      <t>2</t>
    </r>
    <r>
      <rPr>
        <sz val="10"/>
        <color theme="1"/>
        <rFont val="Calibri"/>
        <family val="2"/>
        <scheme val="minor"/>
      </rPr>
      <t>); Landsat composite (~2013; 30m)</t>
    </r>
  </si>
  <si>
    <r>
      <t>Tree canopy &gt;20% &amp; area &gt;4 km</t>
    </r>
    <r>
      <rPr>
        <vertAlign val="superscript"/>
        <sz val="10"/>
        <color theme="1"/>
        <rFont val="Calibri"/>
        <family val="2"/>
        <scheme val="minor"/>
      </rPr>
      <t>2</t>
    </r>
    <r>
      <rPr>
        <sz val="10"/>
        <color theme="1"/>
        <rFont val="Calibri"/>
        <family val="2"/>
        <scheme val="minor"/>
      </rPr>
      <t xml:space="preserve"> (MODIS 2000); WWF ecoregions</t>
    </r>
  </si>
  <si>
    <t>50,000 ha, at least 10-km wide at broadest place, at least 2-km wide in corridors</t>
  </si>
  <si>
    <t>Roads, settlements, waterways, pipelines, powerlines, agriculture, cutblocks, logging, mines, oil &amp; gas (focus on 30-70 years), burned areas near settlements</t>
  </si>
  <si>
    <t>1 km</t>
  </si>
  <si>
    <t>Population density, land transformation, land access, electrical power infrastructure</t>
  </si>
  <si>
    <r>
      <t>Various including global land cover (GLC2000; 1 km</t>
    </r>
    <r>
      <rPr>
        <vertAlign val="superscript"/>
        <sz val="10"/>
        <color theme="1"/>
        <rFont val="Calibri"/>
        <family val="2"/>
        <scheme val="minor"/>
      </rPr>
      <t>2</t>
    </r>
    <r>
      <rPr>
        <sz val="10"/>
        <color theme="1"/>
        <rFont val="Calibri"/>
        <family val="2"/>
        <scheme val="minor"/>
      </rPr>
      <t>) and GlobCover 2009 (300m)</t>
    </r>
  </si>
  <si>
    <t>Terrestrial ecosystems; stratified by biomes, ecoregions to create HFP map</t>
  </si>
  <si>
    <t>50,000 ha</t>
  </si>
  <si>
    <t>7 (human population density, cropland, pasture, major roads, railroads, navigable rivers, night-time lights)</t>
  </si>
  <si>
    <t>Two influence zones: 0-2 km &amp; 2-15 km</t>
  </si>
  <si>
    <t>Terrestrial ecosystems</t>
  </si>
  <si>
    <t>6 (Human population density, built-up area, cropland, rice area, irrigated area, pasture)</t>
  </si>
  <si>
    <t>13 (human population density, built-up area, cropland, livestock, major roads, minor roads, two-tracks, railroads, mines, oil wells, wind turbines, power lines, night-time lights)</t>
  </si>
  <si>
    <t>7 (human population density, built-up area, cropland, livestock, forest cover change, roads, night-time lights)</t>
  </si>
  <si>
    <r>
      <t>World Forest Map</t>
    </r>
    <r>
      <rPr>
        <vertAlign val="superscript"/>
        <sz val="10"/>
        <color theme="1"/>
        <rFont val="Calibri"/>
        <family val="2"/>
        <scheme val="minor"/>
      </rPr>
      <t>3</t>
    </r>
    <r>
      <rPr>
        <sz val="10"/>
        <color theme="1"/>
        <rFont val="Calibri"/>
        <family val="2"/>
        <scheme val="minor"/>
      </rPr>
      <t xml:space="preserve"> and Wilderness Areas map (McCloskey and Spalding 1989) used by &gt; 90 experts to define large forested areas free of roads, settlements, etc.</t>
    </r>
  </si>
  <si>
    <t>No</t>
  </si>
  <si>
    <t>Generally, &gt; 50,000 ha</t>
  </si>
  <si>
    <t>Global intact forest landscapes (2000,2013,2016)</t>
  </si>
  <si>
    <r>
      <t>Human footprint</t>
    </r>
    <r>
      <rPr>
        <vertAlign val="superscript"/>
        <sz val="10"/>
        <color theme="1"/>
        <rFont val="Calibri"/>
        <family val="2"/>
        <scheme val="minor"/>
      </rPr>
      <t>5</t>
    </r>
    <r>
      <rPr>
        <sz val="10"/>
        <color theme="1"/>
        <rFont val="Calibri"/>
        <family val="2"/>
        <scheme val="minor"/>
      </rPr>
      <t xml:space="preserve"> (1993, 2009)</t>
    </r>
  </si>
  <si>
    <r>
      <t>Frontier Forests</t>
    </r>
    <r>
      <rPr>
        <vertAlign val="superscript"/>
        <sz val="10"/>
        <color theme="1"/>
        <rFont val="Calibri"/>
        <family val="2"/>
        <scheme val="minor"/>
      </rPr>
      <t>6</t>
    </r>
    <r>
      <rPr>
        <sz val="10"/>
        <color theme="1"/>
        <rFont val="Calibri"/>
        <family val="2"/>
        <scheme val="minor"/>
      </rPr>
      <t xml:space="preserve"> (1996)</t>
    </r>
  </si>
  <si>
    <t>1 km2</t>
  </si>
  <si>
    <t>~ 5 km2</t>
  </si>
  <si>
    <t>Years</t>
  </si>
  <si>
    <t>2000, 2013</t>
  </si>
  <si>
    <t>2000, 2013, 2016</t>
  </si>
  <si>
    <t>1993, 2009</t>
  </si>
  <si>
    <t>Human Access</t>
  </si>
  <si>
    <t>BEAD</t>
  </si>
  <si>
    <t>Canada IFL</t>
  </si>
  <si>
    <t>Global IFL</t>
  </si>
  <si>
    <t>Human Footprint</t>
  </si>
  <si>
    <t>Low Impact Area</t>
  </si>
  <si>
    <t>Forest Frontiers</t>
  </si>
  <si>
    <t>Global</t>
  </si>
  <si>
    <t>Regional</t>
  </si>
  <si>
    <t>Cumulative disturbances</t>
  </si>
  <si>
    <t>Regionalizations</t>
  </si>
  <si>
    <t>Harvesting</t>
  </si>
  <si>
    <t>Mining</t>
  </si>
  <si>
    <t>Roads</t>
  </si>
  <si>
    <t>Agriculture</t>
  </si>
  <si>
    <t>Built-up</t>
  </si>
  <si>
    <t>Oil &amp; Gas</t>
  </si>
  <si>
    <t>Map Name</t>
  </si>
  <si>
    <t>Buffer (km)</t>
  </si>
  <si>
    <t>0.5-1</t>
  </si>
  <si>
    <t>0-2; 2-15</t>
  </si>
  <si>
    <t>1,000; 5,000</t>
  </si>
  <si>
    <t>1:1,000,000</t>
  </si>
  <si>
    <t>1:8,000,000</t>
  </si>
  <si>
    <t>Map Type</t>
  </si>
  <si>
    <t>Wilderness &amp; intact areas</t>
  </si>
  <si>
    <t>MMU (ha)</t>
  </si>
  <si>
    <t>Scale/Res</t>
  </si>
  <si>
    <t>Human Modification</t>
  </si>
  <si>
    <t>Anthromes</t>
  </si>
  <si>
    <t>Extent</t>
  </si>
  <si>
    <t>Which datasets are best for conservation planning in the boreal region?</t>
  </si>
  <si>
    <t>Discontinued</t>
  </si>
  <si>
    <t>yes</t>
  </si>
  <si>
    <r>
      <t>1</t>
    </r>
    <r>
      <rPr>
        <sz val="10"/>
        <color theme="1"/>
        <rFont val="Calibri"/>
        <family val="2"/>
        <scheme val="minor"/>
      </rPr>
      <t xml:space="preserve"> If the year of the dataset is not provided, we use the date of latest imagery using as input.</t>
    </r>
  </si>
  <si>
    <r>
      <t>2</t>
    </r>
    <r>
      <rPr>
        <sz val="10"/>
        <color theme="1"/>
        <rFont val="Calibri"/>
        <family val="2"/>
        <scheme val="minor"/>
      </rPr>
      <t xml:space="preserve"> Values in brackets for vector maps (CIFL and GIFL) indicate approximate effective grid resolution (Goodchild 1993), similar to minimum mapping unit for polygonal data. To make the maps comparable, we rasterized the CIFL and GIFL vector maps to 1 km</t>
    </r>
    <r>
      <rPr>
        <vertAlign val="superscript"/>
        <sz val="10"/>
        <color theme="1"/>
        <rFont val="Calibri"/>
        <family val="2"/>
        <scheme val="minor"/>
      </rPr>
      <t>2</t>
    </r>
    <r>
      <rPr>
        <sz val="10"/>
        <color theme="1"/>
        <rFont val="Calibri"/>
        <family val="2"/>
        <scheme val="minor"/>
      </rPr>
      <t xml:space="preserve"> and resampled the FF, UNUSED, and WILD raster maps to 1 km</t>
    </r>
    <r>
      <rPr>
        <vertAlign val="superscript"/>
        <sz val="10"/>
        <color theme="1"/>
        <rFont val="Calibri"/>
        <family val="2"/>
        <scheme val="minor"/>
      </rPr>
      <t>2</t>
    </r>
    <r>
      <rPr>
        <sz val="10"/>
        <color theme="1"/>
        <rFont val="Calibri"/>
        <family val="2"/>
        <scheme val="minor"/>
      </rPr>
      <t>.</t>
    </r>
  </si>
  <si>
    <r>
      <t>3</t>
    </r>
    <r>
      <rPr>
        <sz val="10"/>
        <color theme="1"/>
        <rFont val="Calibri"/>
        <family val="2"/>
        <scheme val="minor"/>
      </rPr>
      <t xml:space="preserve"> Map categories or values that were reclassified to indicate intactness.</t>
    </r>
  </si>
  <si>
    <r>
      <t>4</t>
    </r>
    <r>
      <rPr>
        <sz val="10"/>
        <color theme="1"/>
        <rFont val="Calibri"/>
        <family val="2"/>
        <scheme val="minor"/>
      </rPr>
      <t xml:space="preserve"> A key intermediate dataset was GFWC’s Canada Access 2010 dataset, which was created as the initial step in creating the IFL maps. https://globalforestwatch.ca/sites/gfwc/files/data/20140109B_Canada_Access_2010_metadata.html</t>
    </r>
  </si>
  <si>
    <r>
      <t>5</t>
    </r>
    <r>
      <rPr>
        <sz val="10"/>
        <color theme="1"/>
        <rFont val="Calibri"/>
        <family val="2"/>
        <scheme val="minor"/>
      </rPr>
      <t xml:space="preserve"> HF1993 is an update to the original human footprint/human influence index dataset (circa 1993) [47]</t>
    </r>
  </si>
  <si>
    <r>
      <t>6</t>
    </r>
    <r>
      <rPr>
        <sz val="10"/>
        <color theme="1"/>
        <rFont val="Calibri"/>
        <family val="2"/>
        <scheme val="minor"/>
      </rPr>
      <t xml:space="preserve"> Frontier forests are large, ecologically intact, and relatively undisturbed natural forests [9]</t>
    </r>
  </si>
  <si>
    <r>
      <t>7</t>
    </r>
    <r>
      <rPr>
        <sz val="10"/>
        <color theme="1"/>
        <rFont val="Calibri"/>
        <family val="2"/>
        <scheme val="minor"/>
      </rPr>
      <t xml:space="preserve"> Human disturbances considered by the map producers; method of detection varied by map and disturbance type and included existing maps, satellite imagery and aerial photos.</t>
    </r>
  </si>
  <si>
    <r>
      <t>8</t>
    </r>
    <r>
      <rPr>
        <sz val="10"/>
        <color theme="1"/>
        <rFont val="Calibri"/>
        <family val="2"/>
        <scheme val="minor"/>
      </rPr>
      <t xml:space="preserve"> The distance around disturbances that is removed from the estimation of intact areas.</t>
    </r>
  </si>
  <si>
    <r>
      <t>9</t>
    </r>
    <r>
      <rPr>
        <sz val="10"/>
        <color theme="1"/>
        <rFont val="Calibri"/>
        <family val="2"/>
        <scheme val="minor"/>
      </rPr>
      <t xml:space="preserve"> The World Conservation Monitoring Centre, The World Forest Map, (WCMC, Cambridge, 1996).</t>
    </r>
  </si>
  <si>
    <t>Year(s)</t>
  </si>
  <si>
    <t>Name</t>
  </si>
  <si>
    <t>Intact km2</t>
  </si>
  <si>
    <t>Unique %</t>
  </si>
  <si>
    <t>Overlap km2</t>
  </si>
  <si>
    <t>Overlap %</t>
  </si>
  <si>
    <t>bead2010</t>
  </si>
  <si>
    <t>ab2000</t>
  </si>
  <si>
    <t>ha2010</t>
  </si>
  <si>
    <t>cifl2013</t>
  </si>
  <si>
    <t>ff1996</t>
  </si>
  <si>
    <t>vlia2015</t>
  </si>
  <si>
    <t>gifl2013</t>
  </si>
  <si>
    <t>hfp2009</t>
  </si>
  <si>
    <t>ghm2015</t>
  </si>
  <si>
    <r>
      <t>Intact km</t>
    </r>
    <r>
      <rPr>
        <b/>
        <vertAlign val="superscript"/>
        <sz val="10"/>
        <color rgb="FF000000"/>
        <rFont val="Calibri"/>
        <family val="2"/>
        <scheme val="minor"/>
      </rPr>
      <t>2</t>
    </r>
  </si>
  <si>
    <r>
      <t>Overlap km</t>
    </r>
    <r>
      <rPr>
        <b/>
        <vertAlign val="superscript"/>
        <sz val="10"/>
        <color rgb="FF000000"/>
        <rFont val="Calibri"/>
        <family val="2"/>
        <scheme val="minor"/>
      </rPr>
      <t>2</t>
    </r>
  </si>
  <si>
    <t>Scale</t>
  </si>
  <si>
    <t>Mokany et al. 2020</t>
  </si>
  <si>
    <t>Conservation planning</t>
  </si>
  <si>
    <t>Topic</t>
  </si>
  <si>
    <t>Dataset</t>
  </si>
  <si>
    <t>Reference</t>
  </si>
  <si>
    <t>BC</t>
  </si>
  <si>
    <t>QC</t>
  </si>
  <si>
    <t>YT</t>
  </si>
  <si>
    <t>AB2</t>
  </si>
  <si>
    <t>AB1</t>
  </si>
  <si>
    <t>HFP2009</t>
  </si>
  <si>
    <t>HF1993</t>
  </si>
  <si>
    <t>GIFL2013</t>
  </si>
  <si>
    <t>GIFL2016</t>
  </si>
  <si>
    <t>CIFL2013</t>
  </si>
  <si>
    <t>CIFL2000</t>
  </si>
  <si>
    <t>GIFL2000</t>
  </si>
  <si>
    <t>BEAD2015</t>
  </si>
  <si>
    <t>ABMI2010</t>
  </si>
  <si>
    <t>ABMI2016</t>
  </si>
  <si>
    <t>ABMI2012</t>
  </si>
  <si>
    <t>ABMI2007</t>
  </si>
  <si>
    <t>ABMI2014</t>
  </si>
  <si>
    <t>CUT2010</t>
  </si>
  <si>
    <t>CUT2000</t>
  </si>
  <si>
    <t>CUT2013</t>
  </si>
  <si>
    <t>CUT2016</t>
  </si>
  <si>
    <t>CUT1993</t>
  </si>
  <si>
    <t>CUT2009</t>
  </si>
  <si>
    <t>CUT2015</t>
  </si>
  <si>
    <t>MR2010</t>
  </si>
  <si>
    <t>MR2017</t>
  </si>
  <si>
    <t>BEAD2010, BEAD2015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</si>
</sst>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b/>
      <sz val="10"/>
      <color theme="1"/>
      <name val="Calibri"/>
      <family val="2"/>
      <scheme val="minor"/>
    </font>
    <font>
      <b/>
      <vertAlign val="superscript"/>
      <sz val="10"/>
      <color theme="1"/>
      <name val="Calibri"/>
      <family val="2"/>
      <scheme val="minor"/>
    </font>
    <font>
      <vertAlign val="superscript"/>
      <sz val="10"/>
      <color theme="1"/>
      <name val="Calibri"/>
      <family val="2"/>
      <scheme val="minor"/>
    </font>
    <font>
      <sz val="9"/>
      <color indexed="81"/>
      <name val="Tahoma"/>
      <family val="2"/>
    </font>
    <font>
      <b/>
      <sz val="9"/>
      <color indexed="81"/>
      <name val="Tahoma"/>
      <family val="2"/>
    </font>
    <font>
      <b/>
      <sz val="10"/>
      <color rgb="FF000000"/>
      <name val="Calibri"/>
      <family val="2"/>
      <scheme val="minor"/>
    </font>
    <font>
      <b/>
      <vertAlign val="superscript"/>
      <sz val="10"/>
      <color rgb="FF000000"/>
      <name val="Calibri"/>
      <family val="2"/>
      <scheme val="minor"/>
    </font>
    <font>
      <sz val="10"/>
      <color rgb="FF000000"/>
      <name val="Calibri"/>
      <family val="2"/>
      <scheme val="minor"/>
    </font>
    <font>
      <b/>
      <sz val="10"/>
      <color rgb="FFFF0000"/>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EECE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1">
    <xf numFmtId="0" fontId="0" fillId="0" borderId="0"/>
  </cellStyleXfs>
  <cellXfs count="51">
    <xf numFmtId="0" fontId="0" fillId="0" borderId="0" xfId="0"/>
    <xf numFmtId="0" fontId="8" fillId="0" borderId="0" xfId="0" applyFont="1"/>
    <xf numFmtId="0" fontId="7" fillId="0" borderId="0" xfId="0" applyFont="1" applyAlignment="1">
      <alignment horizontal="center"/>
    </xf>
    <xf numFmtId="0" fontId="7" fillId="0" borderId="0" xfId="0" applyFont="1"/>
    <xf numFmtId="0" fontId="11" fillId="2" borderId="1" xfId="0" applyFont="1" applyFill="1" applyBorder="1"/>
    <xf numFmtId="0" fontId="11" fillId="2" borderId="1" xfId="0" applyFont="1" applyFill="1" applyBorder="1" applyAlignment="1">
      <alignment horizontal="center"/>
    </xf>
    <xf numFmtId="0" fontId="7" fillId="0" borderId="1" xfId="0" applyFont="1" applyBorder="1" applyAlignment="1">
      <alignment wrapText="1"/>
    </xf>
    <xf numFmtId="0" fontId="7" fillId="0" borderId="1" xfId="0" applyFont="1" applyBorder="1" applyAlignment="1">
      <alignment horizontal="center"/>
    </xf>
    <xf numFmtId="3" fontId="7" fillId="0" borderId="1" xfId="0" applyNumberFormat="1" applyFont="1" applyBorder="1" applyAlignment="1">
      <alignment horizontal="center"/>
    </xf>
    <xf numFmtId="0" fontId="7" fillId="0" borderId="1" xfId="0" applyFont="1" applyBorder="1"/>
    <xf numFmtId="0" fontId="6" fillId="0" borderId="1" xfId="0" applyFont="1" applyBorder="1" applyAlignment="1">
      <alignment horizontal="center"/>
    </xf>
    <xf numFmtId="0" fontId="0" fillId="0" borderId="0" xfId="0" applyFont="1" applyBorder="1" applyAlignment="1">
      <alignment horizontal="left" vertical="top"/>
    </xf>
    <xf numFmtId="0" fontId="10" fillId="0" borderId="0" xfId="0" applyFont="1" applyBorder="1" applyAlignment="1">
      <alignment horizontal="center"/>
    </xf>
    <xf numFmtId="0" fontId="0" fillId="0" borderId="0" xfId="0" applyFont="1" applyBorder="1"/>
    <xf numFmtId="0" fontId="11" fillId="0" borderId="0" xfId="0" applyFont="1"/>
    <xf numFmtId="0" fontId="5" fillId="3" borderId="0" xfId="0" applyFont="1" applyFill="1"/>
    <xf numFmtId="3" fontId="5" fillId="0" borderId="0" xfId="0" applyNumberFormat="1" applyFont="1"/>
    <xf numFmtId="0" fontId="5" fillId="0" borderId="0" xfId="0" applyFont="1"/>
    <xf numFmtId="0" fontId="5" fillId="2" borderId="0" xfId="0" applyFont="1" applyFill="1"/>
    <xf numFmtId="164" fontId="5" fillId="0" borderId="0" xfId="0" applyNumberFormat="1" applyFont="1"/>
    <xf numFmtId="0" fontId="5" fillId="4" borderId="0" xfId="0" applyFont="1" applyFill="1"/>
    <xf numFmtId="0" fontId="5" fillId="5" borderId="0" xfId="0" applyFont="1" applyFill="1"/>
    <xf numFmtId="0" fontId="5" fillId="6" borderId="0" xfId="0" applyFont="1" applyFill="1"/>
    <xf numFmtId="0" fontId="16" fillId="7" borderId="2" xfId="0" applyFont="1" applyFill="1" applyBorder="1" applyAlignment="1">
      <alignment vertical="center"/>
    </xf>
    <xf numFmtId="0" fontId="16" fillId="7" borderId="3" xfId="0" applyFont="1" applyFill="1" applyBorder="1" applyAlignment="1">
      <alignment horizontal="center" vertical="center"/>
    </xf>
    <xf numFmtId="0" fontId="16" fillId="7" borderId="3" xfId="0" applyFont="1" applyFill="1" applyBorder="1" applyAlignment="1">
      <alignment vertical="center"/>
    </xf>
    <xf numFmtId="0" fontId="18" fillId="0" borderId="4" xfId="0" applyFont="1" applyBorder="1" applyAlignment="1">
      <alignment vertical="center"/>
    </xf>
    <xf numFmtId="3" fontId="18" fillId="0" borderId="5" xfId="0" applyNumberFormat="1" applyFont="1" applyBorder="1" applyAlignment="1">
      <alignment horizontal="center" vertical="center"/>
    </xf>
    <xf numFmtId="0" fontId="18" fillId="0" borderId="5" xfId="0" applyFont="1" applyBorder="1" applyAlignment="1">
      <alignment horizontal="center" vertical="center"/>
    </xf>
    <xf numFmtId="0" fontId="18" fillId="0" borderId="5" xfId="0" applyFont="1" applyBorder="1" applyAlignment="1">
      <alignment vertical="center"/>
    </xf>
    <xf numFmtId="3" fontId="18" fillId="0" borderId="5" xfId="0" applyNumberFormat="1" applyFont="1" applyBorder="1" applyAlignment="1">
      <alignment vertical="center"/>
    </xf>
    <xf numFmtId="164" fontId="0" fillId="0" borderId="0" xfId="0" applyNumberFormat="1"/>
    <xf numFmtId="0" fontId="19" fillId="0" borderId="0" xfId="0" applyFont="1"/>
    <xf numFmtId="0" fontId="11" fillId="2" borderId="0" xfId="0" applyFont="1" applyFill="1" applyBorder="1"/>
    <xf numFmtId="0" fontId="11" fillId="2" borderId="0" xfId="0" applyFont="1" applyFill="1" applyBorder="1" applyAlignment="1">
      <alignment horizontal="center"/>
    </xf>
    <xf numFmtId="0" fontId="4" fillId="0" borderId="0" xfId="0" applyFont="1" applyBorder="1" applyAlignment="1">
      <alignment horizontal="center"/>
    </xf>
    <xf numFmtId="0" fontId="7" fillId="0" borderId="0" xfId="0" applyFont="1" applyBorder="1"/>
    <xf numFmtId="0" fontId="7" fillId="0" borderId="0" xfId="0" applyFont="1" applyBorder="1" applyAlignment="1">
      <alignment horizontal="center"/>
    </xf>
    <xf numFmtId="0" fontId="6" fillId="0" borderId="0" xfId="0" applyFont="1" applyBorder="1" applyAlignment="1">
      <alignment horizontal="center"/>
    </xf>
    <xf numFmtId="0" fontId="11" fillId="2" borderId="0" xfId="0" applyFont="1" applyFill="1" applyBorder="1" applyAlignment="1">
      <alignment horizontal="left"/>
    </xf>
    <xf numFmtId="0" fontId="7" fillId="0" borderId="0" xfId="0" applyFont="1" applyBorder="1" applyAlignment="1">
      <alignment horizontal="left"/>
    </xf>
    <xf numFmtId="0" fontId="4" fillId="0" borderId="0" xfId="0" applyFont="1" applyBorder="1" applyAlignment="1">
      <alignment horizontal="left"/>
    </xf>
    <xf numFmtId="0" fontId="3" fillId="0" borderId="0" xfId="0" applyFont="1" applyBorder="1" applyAlignment="1">
      <alignment horizontal="left"/>
    </xf>
    <xf numFmtId="0" fontId="9" fillId="0" borderId="0" xfId="0" applyFont="1" applyBorder="1" applyAlignment="1">
      <alignment horizontal="left" vertical="top" wrapText="1"/>
    </xf>
    <xf numFmtId="0" fontId="13" fillId="0" borderId="0" xfId="0" applyFont="1" applyBorder="1" applyAlignment="1">
      <alignment vertical="center"/>
    </xf>
    <xf numFmtId="0" fontId="11" fillId="2" borderId="6" xfId="0" applyFont="1" applyFill="1" applyBorder="1" applyAlignment="1">
      <alignment horizontal="left" vertical="top" wrapText="1"/>
    </xf>
    <xf numFmtId="0" fontId="2" fillId="0" borderId="0" xfId="0" applyFont="1" applyBorder="1" applyAlignment="1">
      <alignment horizontal="left" vertical="top" wrapText="1"/>
    </xf>
    <xf numFmtId="0" fontId="1" fillId="0" borderId="0" xfId="0" applyFont="1"/>
    <xf numFmtId="0" fontId="1" fillId="0" borderId="0" xfId="0" applyFont="1" applyAlignment="1">
      <alignment horizontal="center"/>
    </xf>
    <xf numFmtId="0" fontId="11" fillId="2" borderId="0" xfId="0" applyFont="1" applyFill="1"/>
    <xf numFmtId="0" fontId="1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
  <sheetViews>
    <sheetView topLeftCell="A3" zoomScale="90" zoomScaleNormal="90" workbookViewId="0">
      <selection sqref="A1:A10"/>
    </sheetView>
  </sheetViews>
  <sheetFormatPr defaultColWidth="8.7265625" defaultRowHeight="14.5" x14ac:dyDescent="0.35"/>
  <cols>
    <col min="1" max="1" width="8.7265625" style="12" customWidth="1"/>
    <col min="2" max="8" width="21.54296875" style="12" customWidth="1"/>
    <col min="9" max="14" width="21.54296875" style="13" customWidth="1"/>
    <col min="15" max="16384" width="8.7265625" style="13"/>
  </cols>
  <sheetData>
    <row r="1" spans="1:14" s="11" customFormat="1" x14ac:dyDescent="0.35">
      <c r="A1" s="45" t="s">
        <v>0</v>
      </c>
      <c r="B1" s="45" t="s">
        <v>1</v>
      </c>
      <c r="C1" s="45" t="s">
        <v>2</v>
      </c>
      <c r="D1" s="45" t="s">
        <v>3</v>
      </c>
      <c r="E1" s="45" t="s">
        <v>4</v>
      </c>
      <c r="F1" s="45" t="s">
        <v>5</v>
      </c>
      <c r="G1" s="45" t="s">
        <v>6</v>
      </c>
      <c r="H1" s="45" t="s">
        <v>7</v>
      </c>
      <c r="I1" s="45" t="s">
        <v>51</v>
      </c>
      <c r="J1" s="45" t="s">
        <v>52</v>
      </c>
      <c r="K1" s="45" t="s">
        <v>53</v>
      </c>
      <c r="L1" s="45" t="s">
        <v>54</v>
      </c>
      <c r="M1" s="45" t="s">
        <v>55</v>
      </c>
      <c r="N1" s="45" t="s">
        <v>56</v>
      </c>
    </row>
    <row r="2" spans="1:14" s="11" customFormat="1" ht="65" x14ac:dyDescent="0.35">
      <c r="A2" s="43" t="s">
        <v>8</v>
      </c>
      <c r="B2" s="43" t="s">
        <v>9</v>
      </c>
      <c r="C2" s="43" t="s">
        <v>10</v>
      </c>
      <c r="D2" s="43" t="s">
        <v>11</v>
      </c>
      <c r="E2" s="43" t="s">
        <v>12</v>
      </c>
      <c r="F2" s="43" t="s">
        <v>13</v>
      </c>
      <c r="G2" s="43" t="s">
        <v>14</v>
      </c>
      <c r="H2" s="43" t="s">
        <v>15</v>
      </c>
      <c r="I2" s="43" t="s">
        <v>57</v>
      </c>
      <c r="J2" s="43" t="s">
        <v>58</v>
      </c>
      <c r="K2" s="43" t="s">
        <v>59</v>
      </c>
      <c r="L2" s="43" t="s">
        <v>60</v>
      </c>
      <c r="M2" s="43" t="s">
        <v>61</v>
      </c>
      <c r="N2" s="43" t="s">
        <v>62</v>
      </c>
    </row>
    <row r="3" spans="1:14" s="11" customFormat="1" ht="52" x14ac:dyDescent="0.35">
      <c r="A3" s="43" t="s">
        <v>16</v>
      </c>
      <c r="B3" s="43" t="s">
        <v>17</v>
      </c>
      <c r="C3" s="43" t="s">
        <v>18</v>
      </c>
      <c r="D3" s="43" t="s">
        <v>11</v>
      </c>
      <c r="E3" s="43" t="s">
        <v>19</v>
      </c>
      <c r="F3" s="43" t="s">
        <v>20</v>
      </c>
      <c r="G3" s="43" t="s">
        <v>14</v>
      </c>
      <c r="H3" s="43" t="s">
        <v>15</v>
      </c>
      <c r="I3" s="43" t="s">
        <v>63</v>
      </c>
      <c r="J3" s="43" t="s">
        <v>64</v>
      </c>
      <c r="K3" s="43" t="s">
        <v>65</v>
      </c>
      <c r="L3" s="43" t="s">
        <v>60</v>
      </c>
      <c r="M3" s="43" t="s">
        <v>66</v>
      </c>
      <c r="N3" s="43" t="s">
        <v>67</v>
      </c>
    </row>
    <row r="4" spans="1:14" s="11" customFormat="1" ht="91" x14ac:dyDescent="0.35">
      <c r="A4" s="43" t="s">
        <v>21</v>
      </c>
      <c r="B4" s="43" t="s">
        <v>22</v>
      </c>
      <c r="C4" s="43" t="s">
        <v>23</v>
      </c>
      <c r="D4" s="43" t="s">
        <v>11</v>
      </c>
      <c r="E4" s="43" t="s">
        <v>24</v>
      </c>
      <c r="F4" s="43" t="s">
        <v>13</v>
      </c>
      <c r="G4" s="43" t="s">
        <v>25</v>
      </c>
      <c r="H4" s="43" t="s">
        <v>26</v>
      </c>
      <c r="I4" s="43" t="s">
        <v>68</v>
      </c>
      <c r="J4" s="43" t="s">
        <v>69</v>
      </c>
      <c r="K4" s="43" t="s">
        <v>70</v>
      </c>
      <c r="L4" s="43" t="s">
        <v>71</v>
      </c>
      <c r="M4" s="43" t="s">
        <v>72</v>
      </c>
      <c r="N4" s="43" t="s">
        <v>73</v>
      </c>
    </row>
    <row r="5" spans="1:14" s="11" customFormat="1" ht="91" x14ac:dyDescent="0.35">
      <c r="A5" s="43" t="s">
        <v>27</v>
      </c>
      <c r="B5" s="43" t="s">
        <v>93</v>
      </c>
      <c r="C5" s="43" t="s">
        <v>28</v>
      </c>
      <c r="D5" s="43" t="s">
        <v>11</v>
      </c>
      <c r="E5" s="43" t="s">
        <v>29</v>
      </c>
      <c r="F5" s="43" t="s">
        <v>13</v>
      </c>
      <c r="G5" s="43" t="s">
        <v>25</v>
      </c>
      <c r="H5" s="43" t="s">
        <v>26</v>
      </c>
      <c r="I5" s="43" t="s">
        <v>74</v>
      </c>
      <c r="J5" s="43" t="s">
        <v>75</v>
      </c>
      <c r="K5" s="46" t="s">
        <v>76</v>
      </c>
      <c r="L5" s="43" t="s">
        <v>77</v>
      </c>
      <c r="M5" s="43" t="s">
        <v>78</v>
      </c>
      <c r="N5" s="43" t="s">
        <v>79</v>
      </c>
    </row>
    <row r="6" spans="1:14" s="11" customFormat="1" ht="65" x14ac:dyDescent="0.35">
      <c r="A6" s="43" t="s">
        <v>30</v>
      </c>
      <c r="B6" s="43" t="s">
        <v>94</v>
      </c>
      <c r="C6" s="43" t="s">
        <v>31</v>
      </c>
      <c r="D6" s="43" t="s">
        <v>32</v>
      </c>
      <c r="E6" s="43" t="s">
        <v>33</v>
      </c>
      <c r="F6" s="43" t="s">
        <v>34</v>
      </c>
      <c r="G6" s="43" t="s">
        <v>35</v>
      </c>
      <c r="H6" s="43" t="s">
        <v>36</v>
      </c>
      <c r="I6" s="43" t="s">
        <v>80</v>
      </c>
      <c r="J6" s="43" t="s">
        <v>81</v>
      </c>
      <c r="K6" s="46" t="s">
        <v>82</v>
      </c>
      <c r="L6" s="43" t="s">
        <v>83</v>
      </c>
      <c r="M6" s="43" t="s">
        <v>84</v>
      </c>
      <c r="N6" s="43" t="s">
        <v>85</v>
      </c>
    </row>
    <row r="7" spans="1:14" s="11" customFormat="1" ht="52" x14ac:dyDescent="0.35">
      <c r="A7" s="43" t="s">
        <v>37</v>
      </c>
      <c r="B7" s="43" t="s">
        <v>38</v>
      </c>
      <c r="C7" s="43"/>
      <c r="D7" s="43" t="s">
        <v>32</v>
      </c>
      <c r="E7" s="43" t="s">
        <v>33</v>
      </c>
      <c r="F7" s="43" t="s">
        <v>39</v>
      </c>
      <c r="G7" s="43" t="s">
        <v>40</v>
      </c>
      <c r="H7" s="43"/>
      <c r="I7" s="43"/>
      <c r="J7" s="43"/>
      <c r="K7" s="43" t="s">
        <v>86</v>
      </c>
      <c r="L7" s="43"/>
      <c r="M7" s="43" t="s">
        <v>87</v>
      </c>
      <c r="N7" s="43"/>
    </row>
    <row r="8" spans="1:14" s="11" customFormat="1" ht="104" x14ac:dyDescent="0.35">
      <c r="A8" s="43" t="s">
        <v>41</v>
      </c>
      <c r="B8" s="43" t="s">
        <v>42</v>
      </c>
      <c r="C8" s="43"/>
      <c r="D8" s="43" t="s">
        <v>32</v>
      </c>
      <c r="E8" s="43" t="s">
        <v>33</v>
      </c>
      <c r="F8" s="43" t="s">
        <v>34</v>
      </c>
      <c r="G8" s="43" t="s">
        <v>43</v>
      </c>
      <c r="H8" s="43"/>
      <c r="I8" s="43"/>
      <c r="J8" s="43"/>
      <c r="K8" s="43" t="s">
        <v>86</v>
      </c>
      <c r="L8" s="43"/>
      <c r="M8" s="43" t="s">
        <v>88</v>
      </c>
      <c r="N8" s="43"/>
    </row>
    <row r="9" spans="1:14" s="11" customFormat="1" ht="65" x14ac:dyDescent="0.35">
      <c r="A9" s="43" t="s">
        <v>44</v>
      </c>
      <c r="B9" s="43" t="s">
        <v>45</v>
      </c>
      <c r="C9" s="43"/>
      <c r="D9" s="43" t="s">
        <v>32</v>
      </c>
      <c r="E9" s="43" t="s">
        <v>33</v>
      </c>
      <c r="F9" s="43" t="s">
        <v>34</v>
      </c>
      <c r="G9" s="43" t="s">
        <v>46</v>
      </c>
      <c r="H9" s="43" t="s">
        <v>26</v>
      </c>
      <c r="I9" s="43"/>
      <c r="J9" s="43"/>
      <c r="K9" s="43" t="s">
        <v>86</v>
      </c>
      <c r="L9" s="43"/>
      <c r="M9" s="43" t="s">
        <v>89</v>
      </c>
      <c r="N9" s="43"/>
    </row>
    <row r="10" spans="1:14" s="11" customFormat="1" ht="92.5" x14ac:dyDescent="0.35">
      <c r="A10" s="43" t="s">
        <v>47</v>
      </c>
      <c r="B10" s="43" t="s">
        <v>95</v>
      </c>
      <c r="C10" s="43" t="s">
        <v>48</v>
      </c>
      <c r="D10" s="43" t="s">
        <v>11</v>
      </c>
      <c r="E10" s="43" t="s">
        <v>33</v>
      </c>
      <c r="F10" s="43" t="s">
        <v>49</v>
      </c>
      <c r="G10" s="43" t="s">
        <v>50</v>
      </c>
      <c r="H10" s="43" t="s">
        <v>26</v>
      </c>
      <c r="I10" s="43" t="s">
        <v>90</v>
      </c>
      <c r="J10" s="43" t="s">
        <v>91</v>
      </c>
      <c r="K10" s="43" t="s">
        <v>86</v>
      </c>
      <c r="L10" s="43" t="s">
        <v>92</v>
      </c>
      <c r="M10" s="43" t="s">
        <v>60</v>
      </c>
      <c r="N10" s="43" t="s">
        <v>60</v>
      </c>
    </row>
    <row r="12" spans="1:14" x14ac:dyDescent="0.35">
      <c r="A12" s="44" t="s">
        <v>136</v>
      </c>
    </row>
    <row r="13" spans="1:14" x14ac:dyDescent="0.35">
      <c r="A13" s="44" t="s">
        <v>137</v>
      </c>
    </row>
    <row r="14" spans="1:14" x14ac:dyDescent="0.35">
      <c r="A14" s="44" t="s">
        <v>138</v>
      </c>
    </row>
    <row r="15" spans="1:14" x14ac:dyDescent="0.35">
      <c r="A15" s="44" t="s">
        <v>139</v>
      </c>
    </row>
    <row r="16" spans="1:14" x14ac:dyDescent="0.35">
      <c r="A16" s="44" t="s">
        <v>140</v>
      </c>
    </row>
    <row r="17" spans="1:1" x14ac:dyDescent="0.35">
      <c r="A17" s="44" t="s">
        <v>141</v>
      </c>
    </row>
    <row r="18" spans="1:1" x14ac:dyDescent="0.35">
      <c r="A18" s="44" t="s">
        <v>142</v>
      </c>
    </row>
    <row r="19" spans="1:1" x14ac:dyDescent="0.35">
      <c r="A19" s="44" t="s">
        <v>143</v>
      </c>
    </row>
    <row r="20" spans="1:1" x14ac:dyDescent="0.35">
      <c r="A20" s="44" t="s">
        <v>144</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8DCEA-4EAB-49C3-B3B5-D46D386FC311}">
  <dimension ref="A1:R37"/>
  <sheetViews>
    <sheetView workbookViewId="0">
      <selection activeCell="R35" sqref="R35"/>
    </sheetView>
  </sheetViews>
  <sheetFormatPr defaultRowHeight="14.5" x14ac:dyDescent="0.35"/>
  <sheetData>
    <row r="1" spans="1:18" ht="15" thickBot="1" x14ac:dyDescent="0.4">
      <c r="A1" s="14" t="s">
        <v>146</v>
      </c>
      <c r="B1" s="14" t="s">
        <v>147</v>
      </c>
      <c r="C1" s="14" t="s">
        <v>148</v>
      </c>
      <c r="D1" s="14" t="s">
        <v>146</v>
      </c>
      <c r="E1" s="14" t="s">
        <v>147</v>
      </c>
      <c r="F1" s="14" t="s">
        <v>148</v>
      </c>
      <c r="G1" s="14" t="s">
        <v>149</v>
      </c>
      <c r="H1" s="14" t="s">
        <v>150</v>
      </c>
      <c r="J1" s="23" t="s">
        <v>146</v>
      </c>
      <c r="K1" s="24" t="s">
        <v>160</v>
      </c>
      <c r="L1" s="24" t="s">
        <v>148</v>
      </c>
      <c r="M1" s="25" t="s">
        <v>146</v>
      </c>
      <c r="N1" s="25" t="s">
        <v>160</v>
      </c>
      <c r="O1" s="24" t="s">
        <v>148</v>
      </c>
      <c r="P1" s="24" t="s">
        <v>161</v>
      </c>
      <c r="Q1" s="24" t="s">
        <v>150</v>
      </c>
    </row>
    <row r="2" spans="1:18" ht="15" thickBot="1" x14ac:dyDescent="0.4">
      <c r="A2" s="15" t="s">
        <v>151</v>
      </c>
      <c r="B2" s="16">
        <v>3568250</v>
      </c>
      <c r="C2" s="17">
        <v>9.1999999999999993</v>
      </c>
      <c r="D2" s="18" t="s">
        <v>152</v>
      </c>
      <c r="E2" s="16">
        <v>3392324</v>
      </c>
      <c r="F2" s="17">
        <v>4.5</v>
      </c>
      <c r="G2" s="16">
        <v>3225463</v>
      </c>
      <c r="H2" s="19">
        <v>86.4</v>
      </c>
      <c r="J2" s="26" t="s">
        <v>151</v>
      </c>
      <c r="K2" s="27">
        <v>3568250</v>
      </c>
      <c r="L2" s="28">
        <v>16.7</v>
      </c>
      <c r="M2" s="29" t="s">
        <v>153</v>
      </c>
      <c r="N2" s="30">
        <v>2997778</v>
      </c>
      <c r="O2" s="28">
        <v>0.9</v>
      </c>
      <c r="P2" s="27">
        <v>2965974</v>
      </c>
      <c r="Q2" s="28">
        <v>82.4</v>
      </c>
    </row>
    <row r="3" spans="1:18" ht="15" thickBot="1" x14ac:dyDescent="0.4">
      <c r="A3" s="15" t="s">
        <v>151</v>
      </c>
      <c r="B3" s="16">
        <v>3568250</v>
      </c>
      <c r="C3" s="17">
        <v>16.7</v>
      </c>
      <c r="D3" s="20" t="s">
        <v>153</v>
      </c>
      <c r="E3" s="16">
        <v>2997778</v>
      </c>
      <c r="F3" s="17">
        <v>0.9</v>
      </c>
      <c r="G3" s="16">
        <v>2965974</v>
      </c>
      <c r="H3" s="19">
        <v>82.4</v>
      </c>
      <c r="J3" s="26"/>
      <c r="K3" s="28"/>
      <c r="L3" s="28">
        <v>27.9</v>
      </c>
      <c r="M3" s="29" t="s">
        <v>154</v>
      </c>
      <c r="N3" s="30">
        <v>2573061</v>
      </c>
      <c r="O3" s="28">
        <v>0.1</v>
      </c>
      <c r="P3" s="27">
        <v>2571254</v>
      </c>
      <c r="Q3" s="28">
        <v>72</v>
      </c>
    </row>
    <row r="4" spans="1:18" ht="15" thickBot="1" x14ac:dyDescent="0.4">
      <c r="A4" s="20" t="s">
        <v>153</v>
      </c>
      <c r="B4" s="16">
        <v>2997778</v>
      </c>
      <c r="C4" s="17">
        <v>15.8</v>
      </c>
      <c r="D4" s="17" t="s">
        <v>154</v>
      </c>
      <c r="E4" s="16">
        <v>2573061</v>
      </c>
      <c r="F4" s="17">
        <v>1.9</v>
      </c>
      <c r="G4" s="16">
        <v>2513843</v>
      </c>
      <c r="H4" s="19">
        <v>82.2</v>
      </c>
      <c r="J4" s="26"/>
      <c r="K4" s="28"/>
      <c r="L4" s="28">
        <v>43.6</v>
      </c>
      <c r="M4" s="29" t="s">
        <v>157</v>
      </c>
      <c r="N4" s="30">
        <v>2013600</v>
      </c>
      <c r="O4" s="28">
        <v>0.1</v>
      </c>
      <c r="P4" s="27">
        <v>2009966</v>
      </c>
      <c r="Q4" s="28">
        <v>56.3</v>
      </c>
    </row>
    <row r="5" spans="1:18" ht="15" thickBot="1" x14ac:dyDescent="0.4">
      <c r="A5" s="17" t="s">
        <v>154</v>
      </c>
      <c r="B5" s="16">
        <v>2573061</v>
      </c>
      <c r="C5" s="17">
        <v>8</v>
      </c>
      <c r="D5" s="22" t="s">
        <v>155</v>
      </c>
      <c r="E5" s="16">
        <v>2715152</v>
      </c>
      <c r="F5" s="17">
        <v>12.8</v>
      </c>
      <c r="G5" s="16">
        <v>2336362</v>
      </c>
      <c r="H5" s="19">
        <v>79.099999999999994</v>
      </c>
      <c r="J5" s="26"/>
      <c r="K5" s="28"/>
      <c r="L5" s="28">
        <v>29.1</v>
      </c>
      <c r="M5" s="29" t="s">
        <v>158</v>
      </c>
      <c r="N5" s="30">
        <v>2590171</v>
      </c>
      <c r="O5" s="28">
        <v>2.2999999999999998</v>
      </c>
      <c r="P5" s="27">
        <v>2507207</v>
      </c>
      <c r="Q5" s="28">
        <v>68.7</v>
      </c>
    </row>
    <row r="6" spans="1:18" ht="15" thickBot="1" x14ac:dyDescent="0.4">
      <c r="A6" s="15" t="s">
        <v>151</v>
      </c>
      <c r="B6" s="16">
        <v>3568250</v>
      </c>
      <c r="C6" s="17">
        <v>21.2</v>
      </c>
      <c r="D6" s="17" t="s">
        <v>156</v>
      </c>
      <c r="E6" s="16">
        <v>2877688</v>
      </c>
      <c r="F6" s="17">
        <v>2.2999999999999998</v>
      </c>
      <c r="G6" s="16">
        <v>2792102</v>
      </c>
      <c r="H6" s="19">
        <v>76.400000000000006</v>
      </c>
      <c r="J6" s="26"/>
      <c r="K6" s="28"/>
      <c r="L6" s="28">
        <v>9.1999999999999993</v>
      </c>
      <c r="M6" s="29" t="s">
        <v>152</v>
      </c>
      <c r="N6" s="30">
        <v>3392324</v>
      </c>
      <c r="O6" s="28">
        <v>4.5</v>
      </c>
      <c r="P6" s="27">
        <v>3225463</v>
      </c>
      <c r="Q6" s="28">
        <v>86.4</v>
      </c>
    </row>
    <row r="7" spans="1:18" ht="15" thickBot="1" x14ac:dyDescent="0.4">
      <c r="A7" s="20" t="s">
        <v>153</v>
      </c>
      <c r="B7" s="16">
        <v>2997778</v>
      </c>
      <c r="C7" s="17">
        <v>6.5</v>
      </c>
      <c r="D7" s="18" t="s">
        <v>152</v>
      </c>
      <c r="E7" s="16">
        <v>3392324</v>
      </c>
      <c r="F7" s="17">
        <v>17.399999999999999</v>
      </c>
      <c r="G7" s="16">
        <v>2762272</v>
      </c>
      <c r="H7" s="19">
        <v>76.099999999999994</v>
      </c>
      <c r="J7" s="26"/>
      <c r="K7" s="28"/>
      <c r="L7" s="28">
        <v>59.9</v>
      </c>
      <c r="M7" s="29" t="s">
        <v>159</v>
      </c>
      <c r="N7" s="30">
        <v>1440832</v>
      </c>
      <c r="O7" s="28">
        <v>0.7</v>
      </c>
      <c r="P7" s="27">
        <v>1416583</v>
      </c>
      <c r="Q7" s="28">
        <v>39.4</v>
      </c>
    </row>
    <row r="8" spans="1:18" ht="15" thickBot="1" x14ac:dyDescent="0.4">
      <c r="A8" s="17" t="s">
        <v>154</v>
      </c>
      <c r="B8" s="16">
        <v>2573061</v>
      </c>
      <c r="C8" s="17">
        <v>22.8</v>
      </c>
      <c r="D8" s="17" t="s">
        <v>157</v>
      </c>
      <c r="E8" s="16">
        <v>2013600</v>
      </c>
      <c r="F8" s="17">
        <v>1.4</v>
      </c>
      <c r="G8" s="16">
        <v>1976880</v>
      </c>
      <c r="H8" s="19">
        <v>75.7</v>
      </c>
      <c r="J8" s="26"/>
      <c r="K8" s="28"/>
      <c r="L8" s="28">
        <v>21.2</v>
      </c>
      <c r="M8" s="29" t="s">
        <v>156</v>
      </c>
      <c r="N8" s="30">
        <v>2877688</v>
      </c>
      <c r="O8" s="28">
        <v>2.2999999999999998</v>
      </c>
      <c r="P8" s="27">
        <v>2792102</v>
      </c>
      <c r="Q8" s="28">
        <v>76.400000000000006</v>
      </c>
    </row>
    <row r="9" spans="1:18" ht="15" thickBot="1" x14ac:dyDescent="0.4">
      <c r="A9" s="18" t="s">
        <v>152</v>
      </c>
      <c r="B9" s="16">
        <v>3392324</v>
      </c>
      <c r="C9" s="17">
        <v>19.899999999999999</v>
      </c>
      <c r="D9" s="17" t="s">
        <v>156</v>
      </c>
      <c r="E9" s="16">
        <v>2877688</v>
      </c>
      <c r="F9" s="17">
        <v>5.6</v>
      </c>
      <c r="G9" s="16">
        <v>2676266</v>
      </c>
      <c r="H9" s="19">
        <v>74.5</v>
      </c>
      <c r="J9" s="26"/>
      <c r="K9" s="28"/>
      <c r="L9" s="28">
        <v>25</v>
      </c>
      <c r="M9" s="29" t="s">
        <v>155</v>
      </c>
      <c r="N9" s="30">
        <v>2715152</v>
      </c>
      <c r="O9" s="28">
        <v>1.5</v>
      </c>
      <c r="P9" s="27">
        <v>2660976</v>
      </c>
      <c r="Q9" s="28">
        <v>73.5</v>
      </c>
      <c r="R9" s="31">
        <f>AVERAGE(Q2:Q9)</f>
        <v>69.387499999999989</v>
      </c>
    </row>
    <row r="10" spans="1:18" ht="15" thickBot="1" x14ac:dyDescent="0.4">
      <c r="A10" s="20" t="s">
        <v>153</v>
      </c>
      <c r="B10" s="16">
        <v>2997778</v>
      </c>
      <c r="C10" s="17">
        <v>17.399999999999999</v>
      </c>
      <c r="D10" s="22" t="s">
        <v>155</v>
      </c>
      <c r="E10" s="16">
        <v>2715152</v>
      </c>
      <c r="F10" s="17">
        <v>8.8000000000000007</v>
      </c>
      <c r="G10" s="16">
        <v>2427263</v>
      </c>
      <c r="H10" s="19">
        <v>73.900000000000006</v>
      </c>
      <c r="J10" s="26" t="s">
        <v>153</v>
      </c>
      <c r="K10" s="27">
        <v>2997778</v>
      </c>
      <c r="L10" s="28">
        <v>15.8</v>
      </c>
      <c r="M10" s="29" t="s">
        <v>154</v>
      </c>
      <c r="N10" s="30">
        <v>2573061</v>
      </c>
      <c r="O10" s="28">
        <v>1.9</v>
      </c>
      <c r="P10" s="27">
        <v>2513843</v>
      </c>
      <c r="Q10" s="28">
        <v>82.2</v>
      </c>
    </row>
    <row r="11" spans="1:18" ht="15" thickBot="1" x14ac:dyDescent="0.4">
      <c r="A11" s="15" t="s">
        <v>151</v>
      </c>
      <c r="B11" s="16">
        <v>3568250</v>
      </c>
      <c r="C11" s="17">
        <v>25</v>
      </c>
      <c r="D11" s="22" t="s">
        <v>155</v>
      </c>
      <c r="E11" s="16">
        <v>2715152</v>
      </c>
      <c r="F11" s="17">
        <v>1.5</v>
      </c>
      <c r="G11" s="16">
        <v>2660976</v>
      </c>
      <c r="H11" s="19">
        <v>73.5</v>
      </c>
      <c r="J11" s="26"/>
      <c r="K11" s="28"/>
      <c r="L11" s="28">
        <v>33.6</v>
      </c>
      <c r="M11" s="29" t="s">
        <v>157</v>
      </c>
      <c r="N11" s="30">
        <v>2013600</v>
      </c>
      <c r="O11" s="28">
        <v>1.2</v>
      </c>
      <c r="P11" s="27">
        <v>1977164</v>
      </c>
      <c r="Q11" s="28">
        <v>65.2</v>
      </c>
    </row>
    <row r="12" spans="1:18" ht="15" thickBot="1" x14ac:dyDescent="0.4">
      <c r="A12" s="18" t="s">
        <v>152</v>
      </c>
      <c r="B12" s="16">
        <v>3392324</v>
      </c>
      <c r="C12" s="17">
        <v>23.3</v>
      </c>
      <c r="D12" s="22" t="s">
        <v>155</v>
      </c>
      <c r="E12" s="16">
        <v>2715152</v>
      </c>
      <c r="F12" s="17">
        <v>4.0999999999999996</v>
      </c>
      <c r="G12" s="16">
        <v>2568722</v>
      </c>
      <c r="H12" s="19">
        <v>72.599999999999994</v>
      </c>
      <c r="J12" s="26"/>
      <c r="K12" s="28"/>
      <c r="L12" s="28">
        <v>22.9</v>
      </c>
      <c r="M12" s="29" t="s">
        <v>158</v>
      </c>
      <c r="N12" s="30">
        <v>2590171</v>
      </c>
      <c r="O12" s="28">
        <v>10.8</v>
      </c>
      <c r="P12" s="27">
        <v>2228992</v>
      </c>
      <c r="Q12" s="28">
        <v>66.400000000000006</v>
      </c>
    </row>
    <row r="13" spans="1:18" ht="15" thickBot="1" x14ac:dyDescent="0.4">
      <c r="A13" s="15" t="s">
        <v>151</v>
      </c>
      <c r="B13" s="16">
        <v>3568250</v>
      </c>
      <c r="C13" s="17">
        <v>27.9</v>
      </c>
      <c r="D13" s="17" t="s">
        <v>154</v>
      </c>
      <c r="E13" s="16">
        <v>2573061</v>
      </c>
      <c r="F13" s="17">
        <v>0.1</v>
      </c>
      <c r="G13" s="16">
        <v>2571254</v>
      </c>
      <c r="H13" s="19">
        <v>72</v>
      </c>
      <c r="J13" s="26"/>
      <c r="K13" s="28"/>
      <c r="L13" s="28">
        <v>6.5</v>
      </c>
      <c r="M13" s="29" t="s">
        <v>152</v>
      </c>
      <c r="N13" s="30">
        <v>3392324</v>
      </c>
      <c r="O13" s="28">
        <v>17.399999999999999</v>
      </c>
      <c r="P13" s="27">
        <v>2762272</v>
      </c>
      <c r="Q13" s="28">
        <v>76.099999999999994</v>
      </c>
    </row>
    <row r="14" spans="1:18" ht="15" thickBot="1" x14ac:dyDescent="0.4">
      <c r="A14" s="17" t="s">
        <v>156</v>
      </c>
      <c r="B14" s="16">
        <v>2877688</v>
      </c>
      <c r="C14" s="17">
        <v>17.2</v>
      </c>
      <c r="D14" s="22" t="s">
        <v>155</v>
      </c>
      <c r="E14" s="16">
        <v>2715152</v>
      </c>
      <c r="F14" s="17">
        <v>12.3</v>
      </c>
      <c r="G14" s="16">
        <v>2311793</v>
      </c>
      <c r="H14" s="19">
        <v>70.5</v>
      </c>
      <c r="J14" s="26"/>
      <c r="K14" s="28"/>
      <c r="L14" s="28">
        <v>53.5</v>
      </c>
      <c r="M14" s="29" t="s">
        <v>159</v>
      </c>
      <c r="N14" s="30">
        <v>1440832</v>
      </c>
      <c r="O14" s="28">
        <v>3.2</v>
      </c>
      <c r="P14" s="27">
        <v>1342443</v>
      </c>
      <c r="Q14" s="28">
        <v>43.4</v>
      </c>
    </row>
    <row r="15" spans="1:18" ht="15" thickBot="1" x14ac:dyDescent="0.4">
      <c r="A15" s="20" t="s">
        <v>153</v>
      </c>
      <c r="B15" s="16">
        <v>2997778</v>
      </c>
      <c r="C15" s="17">
        <v>16.5</v>
      </c>
      <c r="D15" s="17" t="s">
        <v>156</v>
      </c>
      <c r="E15" s="16">
        <v>2877688</v>
      </c>
      <c r="F15" s="17">
        <v>13</v>
      </c>
      <c r="G15" s="16">
        <v>2428314</v>
      </c>
      <c r="H15" s="19">
        <v>70.400000000000006</v>
      </c>
      <c r="J15" s="26"/>
      <c r="K15" s="28"/>
      <c r="L15" s="28">
        <v>16.5</v>
      </c>
      <c r="M15" s="29" t="s">
        <v>156</v>
      </c>
      <c r="N15" s="30">
        <v>2877688</v>
      </c>
      <c r="O15" s="28">
        <v>13</v>
      </c>
      <c r="P15" s="27">
        <v>2428314</v>
      </c>
      <c r="Q15" s="28">
        <v>70.400000000000006</v>
      </c>
    </row>
    <row r="16" spans="1:18" ht="15" thickBot="1" x14ac:dyDescent="0.4">
      <c r="A16" s="17" t="s">
        <v>158</v>
      </c>
      <c r="B16" s="16">
        <v>2590171</v>
      </c>
      <c r="C16" s="17">
        <v>3.8</v>
      </c>
      <c r="D16" s="18" t="s">
        <v>152</v>
      </c>
      <c r="E16" s="16">
        <v>3392324</v>
      </c>
      <c r="F16" s="17">
        <v>26.5</v>
      </c>
      <c r="G16" s="16">
        <v>2457568</v>
      </c>
      <c r="H16" s="19">
        <v>69.7</v>
      </c>
      <c r="J16" s="26"/>
      <c r="K16" s="28"/>
      <c r="L16" s="28">
        <v>17.399999999999999</v>
      </c>
      <c r="M16" s="29" t="s">
        <v>155</v>
      </c>
      <c r="N16" s="30">
        <v>2715152</v>
      </c>
      <c r="O16" s="28">
        <v>8.8000000000000007</v>
      </c>
      <c r="P16" s="27">
        <v>2427263</v>
      </c>
      <c r="Q16" s="28">
        <v>73.900000000000006</v>
      </c>
      <c r="R16" s="31">
        <f>AVERAGE(Q10:Q16,Q2)</f>
        <v>69.999999999999986</v>
      </c>
    </row>
    <row r="17" spans="1:18" ht="15" thickBot="1" x14ac:dyDescent="0.4">
      <c r="A17" s="17" t="s">
        <v>154</v>
      </c>
      <c r="B17" s="16">
        <v>2573061</v>
      </c>
      <c r="C17" s="17">
        <v>3.6</v>
      </c>
      <c r="D17" s="18" t="s">
        <v>152</v>
      </c>
      <c r="E17" s="16">
        <v>3392324</v>
      </c>
      <c r="F17" s="17">
        <v>26.9</v>
      </c>
      <c r="G17" s="16">
        <v>2446047</v>
      </c>
      <c r="H17" s="19">
        <v>69.5</v>
      </c>
      <c r="J17" s="26" t="s">
        <v>154</v>
      </c>
      <c r="K17" s="27">
        <v>2573061</v>
      </c>
      <c r="L17" s="28">
        <v>22.8</v>
      </c>
      <c r="M17" s="29" t="s">
        <v>157</v>
      </c>
      <c r="N17" s="30">
        <v>2013600</v>
      </c>
      <c r="O17" s="28">
        <v>1.4</v>
      </c>
      <c r="P17" s="27">
        <v>1976880</v>
      </c>
      <c r="Q17" s="28">
        <v>75.7</v>
      </c>
    </row>
    <row r="18" spans="1:18" ht="15" thickBot="1" x14ac:dyDescent="0.4">
      <c r="A18" s="15" t="s">
        <v>151</v>
      </c>
      <c r="B18" s="16">
        <v>3568250</v>
      </c>
      <c r="C18" s="17">
        <v>29.1</v>
      </c>
      <c r="D18" s="17" t="s">
        <v>158</v>
      </c>
      <c r="E18" s="16">
        <v>2590171</v>
      </c>
      <c r="F18" s="17">
        <v>2.2999999999999998</v>
      </c>
      <c r="G18" s="16">
        <v>2507207</v>
      </c>
      <c r="H18" s="19">
        <v>68.7</v>
      </c>
      <c r="J18" s="26"/>
      <c r="K18" s="28"/>
      <c r="L18" s="28">
        <v>16.3</v>
      </c>
      <c r="M18" s="29" t="s">
        <v>158</v>
      </c>
      <c r="N18" s="30">
        <v>2590171</v>
      </c>
      <c r="O18" s="28">
        <v>16.8</v>
      </c>
      <c r="P18" s="27">
        <v>2069830</v>
      </c>
      <c r="Q18" s="28">
        <v>66.900000000000006</v>
      </c>
    </row>
    <row r="19" spans="1:18" ht="15" thickBot="1" x14ac:dyDescent="0.4">
      <c r="A19" s="17" t="s">
        <v>154</v>
      </c>
      <c r="B19" s="16">
        <v>2573061</v>
      </c>
      <c r="C19" s="17">
        <v>11.5</v>
      </c>
      <c r="D19" s="17" t="s">
        <v>156</v>
      </c>
      <c r="E19" s="16">
        <v>2877688</v>
      </c>
      <c r="F19" s="17">
        <v>20.9</v>
      </c>
      <c r="G19" s="16">
        <v>2199395</v>
      </c>
      <c r="H19" s="19">
        <v>67.599999999999994</v>
      </c>
      <c r="J19" s="26"/>
      <c r="K19" s="28"/>
      <c r="L19" s="28">
        <v>3.6</v>
      </c>
      <c r="M19" s="29" t="s">
        <v>152</v>
      </c>
      <c r="N19" s="30">
        <v>3392324</v>
      </c>
      <c r="O19" s="28">
        <v>26.9</v>
      </c>
      <c r="P19" s="27">
        <v>2446047</v>
      </c>
      <c r="Q19" s="28">
        <v>69.5</v>
      </c>
    </row>
    <row r="20" spans="1:18" ht="15" thickBot="1" x14ac:dyDescent="0.4">
      <c r="A20" s="17" t="s">
        <v>154</v>
      </c>
      <c r="B20" s="16">
        <v>2573061</v>
      </c>
      <c r="C20" s="17">
        <v>16.3</v>
      </c>
      <c r="D20" s="17" t="s">
        <v>158</v>
      </c>
      <c r="E20" s="16">
        <v>2590171</v>
      </c>
      <c r="F20" s="17">
        <v>16.8</v>
      </c>
      <c r="G20" s="16">
        <v>2069830</v>
      </c>
      <c r="H20" s="19">
        <v>66.900000000000006</v>
      </c>
      <c r="J20" s="26"/>
      <c r="K20" s="28"/>
      <c r="L20" s="28">
        <v>46.9</v>
      </c>
      <c r="M20" s="29" t="s">
        <v>159</v>
      </c>
      <c r="N20" s="30">
        <v>1440832</v>
      </c>
      <c r="O20" s="28">
        <v>5.0999999999999996</v>
      </c>
      <c r="P20" s="27">
        <v>1302198</v>
      </c>
      <c r="Q20" s="28">
        <v>48</v>
      </c>
    </row>
    <row r="21" spans="1:18" ht="15" thickBot="1" x14ac:dyDescent="0.4">
      <c r="A21" s="20" t="s">
        <v>153</v>
      </c>
      <c r="B21" s="16">
        <v>2997778</v>
      </c>
      <c r="C21" s="17">
        <v>22.9</v>
      </c>
      <c r="D21" s="17" t="s">
        <v>158</v>
      </c>
      <c r="E21" s="16">
        <v>2590171</v>
      </c>
      <c r="F21" s="17">
        <v>10.8</v>
      </c>
      <c r="G21" s="16">
        <v>2228992</v>
      </c>
      <c r="H21" s="19">
        <v>66.400000000000006</v>
      </c>
      <c r="J21" s="26"/>
      <c r="K21" s="28"/>
      <c r="L21" s="28">
        <v>11.5</v>
      </c>
      <c r="M21" s="29" t="s">
        <v>156</v>
      </c>
      <c r="N21" s="30">
        <v>2877688</v>
      </c>
      <c r="O21" s="28">
        <v>20.9</v>
      </c>
      <c r="P21" s="27">
        <v>2199395</v>
      </c>
      <c r="Q21" s="28">
        <v>67.599999999999994</v>
      </c>
    </row>
    <row r="22" spans="1:18" ht="15" thickBot="1" x14ac:dyDescent="0.4">
      <c r="A22" s="17" t="s">
        <v>158</v>
      </c>
      <c r="B22" s="16">
        <v>2590171</v>
      </c>
      <c r="C22" s="17">
        <v>14.9</v>
      </c>
      <c r="D22" s="22" t="s">
        <v>155</v>
      </c>
      <c r="E22" s="16">
        <v>2715152</v>
      </c>
      <c r="F22" s="17">
        <v>18.8</v>
      </c>
      <c r="G22" s="16">
        <v>2115571</v>
      </c>
      <c r="H22" s="19">
        <v>66.3</v>
      </c>
      <c r="J22" s="26"/>
      <c r="K22" s="28"/>
      <c r="L22" s="28">
        <v>8</v>
      </c>
      <c r="M22" s="29" t="s">
        <v>155</v>
      </c>
      <c r="N22" s="30">
        <v>2715152</v>
      </c>
      <c r="O22" s="28">
        <v>12.8</v>
      </c>
      <c r="P22" s="27">
        <v>2336362</v>
      </c>
      <c r="Q22" s="28">
        <v>79.099999999999994</v>
      </c>
      <c r="R22" s="31">
        <f>AVERAGE(Q17:Q22,Q3,Q10)</f>
        <v>70.125000000000014</v>
      </c>
    </row>
    <row r="23" spans="1:18" ht="15" thickBot="1" x14ac:dyDescent="0.4">
      <c r="A23" s="17" t="s">
        <v>157</v>
      </c>
      <c r="B23" s="16">
        <v>2013600</v>
      </c>
      <c r="C23" s="17">
        <v>5</v>
      </c>
      <c r="D23" s="22" t="s">
        <v>155</v>
      </c>
      <c r="E23" s="16">
        <v>2715152</v>
      </c>
      <c r="F23" s="17">
        <v>29.5</v>
      </c>
      <c r="G23" s="16">
        <v>1870605</v>
      </c>
      <c r="H23" s="19">
        <v>65.400000000000006</v>
      </c>
      <c r="J23" s="26" t="s">
        <v>157</v>
      </c>
      <c r="K23" s="27">
        <v>2013600</v>
      </c>
      <c r="L23" s="28">
        <v>10.9</v>
      </c>
      <c r="M23" s="29" t="s">
        <v>158</v>
      </c>
      <c r="N23" s="30">
        <v>2590171</v>
      </c>
      <c r="O23" s="28">
        <v>30.7</v>
      </c>
      <c r="P23" s="27">
        <v>1698231</v>
      </c>
      <c r="Q23" s="28">
        <v>58.4</v>
      </c>
    </row>
    <row r="24" spans="1:18" ht="15" thickBot="1" x14ac:dyDescent="0.4">
      <c r="A24" s="20" t="s">
        <v>153</v>
      </c>
      <c r="B24" s="16">
        <v>2997778</v>
      </c>
      <c r="C24" s="17">
        <v>33.6</v>
      </c>
      <c r="D24" s="17" t="s">
        <v>157</v>
      </c>
      <c r="E24" s="16">
        <v>2013600</v>
      </c>
      <c r="F24" s="17">
        <v>1.2</v>
      </c>
      <c r="G24" s="16">
        <v>1977164</v>
      </c>
      <c r="H24" s="19">
        <v>65.2</v>
      </c>
      <c r="J24" s="26"/>
      <c r="K24" s="28"/>
      <c r="L24" s="28">
        <v>2.2000000000000002</v>
      </c>
      <c r="M24" s="29" t="s">
        <v>152</v>
      </c>
      <c r="N24" s="30">
        <v>3392324</v>
      </c>
      <c r="O24" s="28">
        <v>41.9</v>
      </c>
      <c r="P24" s="27">
        <v>1938490</v>
      </c>
      <c r="Q24" s="28">
        <v>55.9</v>
      </c>
    </row>
    <row r="25" spans="1:18" ht="15" thickBot="1" x14ac:dyDescent="0.4">
      <c r="A25" s="17" t="s">
        <v>158</v>
      </c>
      <c r="B25" s="16">
        <v>2590171</v>
      </c>
      <c r="C25" s="17">
        <v>14.2</v>
      </c>
      <c r="D25" s="17" t="s">
        <v>156</v>
      </c>
      <c r="E25" s="16">
        <v>2877688</v>
      </c>
      <c r="F25" s="17">
        <v>22.8</v>
      </c>
      <c r="G25" s="16">
        <v>2113308</v>
      </c>
      <c r="H25" s="19">
        <v>63</v>
      </c>
      <c r="J25" s="26"/>
      <c r="K25" s="28"/>
      <c r="L25" s="28">
        <v>40.299999999999997</v>
      </c>
      <c r="M25" s="29" t="s">
        <v>159</v>
      </c>
      <c r="N25" s="30">
        <v>1440832</v>
      </c>
      <c r="O25" s="28">
        <v>16.600000000000001</v>
      </c>
      <c r="P25" s="27">
        <v>1039153</v>
      </c>
      <c r="Q25" s="28">
        <v>43</v>
      </c>
    </row>
    <row r="26" spans="1:18" ht="15" thickBot="1" x14ac:dyDescent="0.4">
      <c r="A26" s="17" t="s">
        <v>157</v>
      </c>
      <c r="B26" s="16">
        <v>2013600</v>
      </c>
      <c r="C26" s="17">
        <v>10.9</v>
      </c>
      <c r="D26" s="17" t="s">
        <v>158</v>
      </c>
      <c r="E26" s="16">
        <v>2590171</v>
      </c>
      <c r="F26" s="17">
        <v>30.7</v>
      </c>
      <c r="G26" s="16">
        <v>1698231</v>
      </c>
      <c r="H26" s="19">
        <v>58.4</v>
      </c>
      <c r="J26" s="26"/>
      <c r="K26" s="28"/>
      <c r="L26" s="28">
        <v>8.9</v>
      </c>
      <c r="M26" s="29" t="s">
        <v>156</v>
      </c>
      <c r="N26" s="30">
        <v>2877688</v>
      </c>
      <c r="O26" s="28">
        <v>36.200000000000003</v>
      </c>
      <c r="P26" s="27">
        <v>1734176</v>
      </c>
      <c r="Q26" s="28">
        <v>54.9</v>
      </c>
    </row>
    <row r="27" spans="1:18" ht="15" thickBot="1" x14ac:dyDescent="0.4">
      <c r="A27" s="15" t="s">
        <v>151</v>
      </c>
      <c r="B27" s="16">
        <v>3568250</v>
      </c>
      <c r="C27" s="17">
        <v>43.6</v>
      </c>
      <c r="D27" s="17" t="s">
        <v>157</v>
      </c>
      <c r="E27" s="16">
        <v>2013600</v>
      </c>
      <c r="F27" s="17">
        <v>0.1</v>
      </c>
      <c r="G27" s="16">
        <v>2009966</v>
      </c>
      <c r="H27" s="19">
        <v>56.3</v>
      </c>
      <c r="J27" s="26"/>
      <c r="K27" s="28"/>
      <c r="L27" s="28">
        <v>5</v>
      </c>
      <c r="M27" s="29" t="s">
        <v>155</v>
      </c>
      <c r="N27" s="30">
        <v>2715152</v>
      </c>
      <c r="O27" s="28">
        <v>29.5</v>
      </c>
      <c r="P27" s="27">
        <v>1870605</v>
      </c>
      <c r="Q27" s="28">
        <v>65.400000000000006</v>
      </c>
      <c r="R27" s="31">
        <f>AVERAGE(Q23:Q27,Q4,Q11,Q17)</f>
        <v>59.35</v>
      </c>
    </row>
    <row r="28" spans="1:18" ht="15" thickBot="1" x14ac:dyDescent="0.4">
      <c r="A28" s="17" t="s">
        <v>157</v>
      </c>
      <c r="B28" s="16">
        <v>2013600</v>
      </c>
      <c r="C28" s="17">
        <v>2.2000000000000002</v>
      </c>
      <c r="D28" s="18" t="s">
        <v>152</v>
      </c>
      <c r="E28" s="16">
        <v>3392324</v>
      </c>
      <c r="F28" s="17">
        <v>41.9</v>
      </c>
      <c r="G28" s="16">
        <v>1938490</v>
      </c>
      <c r="H28" s="19">
        <v>55.9</v>
      </c>
      <c r="J28" s="26" t="s">
        <v>158</v>
      </c>
      <c r="K28" s="27">
        <v>2590171</v>
      </c>
      <c r="L28" s="28">
        <v>3.8</v>
      </c>
      <c r="M28" s="29" t="s">
        <v>152</v>
      </c>
      <c r="N28" s="30">
        <v>3392324</v>
      </c>
      <c r="O28" s="28">
        <v>26.5</v>
      </c>
      <c r="P28" s="27">
        <v>2457568</v>
      </c>
      <c r="Q28" s="28">
        <v>69.7</v>
      </c>
    </row>
    <row r="29" spans="1:18" ht="15" thickBot="1" x14ac:dyDescent="0.4">
      <c r="A29" s="17" t="s">
        <v>157</v>
      </c>
      <c r="B29" s="16">
        <v>2013600</v>
      </c>
      <c r="C29" s="17">
        <v>8.9</v>
      </c>
      <c r="D29" s="17" t="s">
        <v>156</v>
      </c>
      <c r="E29" s="16">
        <v>2877688</v>
      </c>
      <c r="F29" s="17">
        <v>36.200000000000003</v>
      </c>
      <c r="G29" s="16">
        <v>1734176</v>
      </c>
      <c r="H29" s="19">
        <v>54.9</v>
      </c>
      <c r="J29" s="26"/>
      <c r="K29" s="28"/>
      <c r="L29" s="28">
        <v>50</v>
      </c>
      <c r="M29" s="29" t="s">
        <v>159</v>
      </c>
      <c r="N29" s="30">
        <v>1440832</v>
      </c>
      <c r="O29" s="28">
        <v>10.1</v>
      </c>
      <c r="P29" s="27">
        <v>1150103</v>
      </c>
      <c r="Q29" s="28">
        <v>39.9</v>
      </c>
    </row>
    <row r="30" spans="1:18" ht="15" thickBot="1" x14ac:dyDescent="0.4">
      <c r="A30" s="17" t="s">
        <v>154</v>
      </c>
      <c r="B30" s="16">
        <v>2573061</v>
      </c>
      <c r="C30" s="17">
        <v>46.9</v>
      </c>
      <c r="D30" s="21" t="s">
        <v>159</v>
      </c>
      <c r="E30" s="16">
        <v>1440832</v>
      </c>
      <c r="F30" s="17">
        <v>5.0999999999999996</v>
      </c>
      <c r="G30" s="16">
        <v>1302198</v>
      </c>
      <c r="H30" s="19">
        <v>48</v>
      </c>
      <c r="J30" s="26"/>
      <c r="K30" s="28"/>
      <c r="L30" s="28">
        <v>14.2</v>
      </c>
      <c r="M30" s="29" t="s">
        <v>156</v>
      </c>
      <c r="N30" s="30">
        <v>2877688</v>
      </c>
      <c r="O30" s="28">
        <v>22.8</v>
      </c>
      <c r="P30" s="27">
        <v>2113308</v>
      </c>
      <c r="Q30" s="28">
        <v>63</v>
      </c>
    </row>
    <row r="31" spans="1:18" ht="15" thickBot="1" x14ac:dyDescent="0.4">
      <c r="A31" s="21" t="s">
        <v>159</v>
      </c>
      <c r="B31" s="16">
        <v>1440832</v>
      </c>
      <c r="C31" s="17">
        <v>5.4</v>
      </c>
      <c r="D31" s="22" t="s">
        <v>155</v>
      </c>
      <c r="E31" s="16">
        <v>2715152</v>
      </c>
      <c r="F31" s="17">
        <v>49.8</v>
      </c>
      <c r="G31" s="16">
        <v>1287070</v>
      </c>
      <c r="H31" s="19">
        <v>44.9</v>
      </c>
      <c r="J31" s="26"/>
      <c r="K31" s="28"/>
      <c r="L31" s="28">
        <v>14.9</v>
      </c>
      <c r="M31" s="29" t="s">
        <v>155</v>
      </c>
      <c r="N31" s="30">
        <v>2715152</v>
      </c>
      <c r="O31" s="28">
        <v>18.8</v>
      </c>
      <c r="P31" s="27">
        <v>2115571</v>
      </c>
      <c r="Q31" s="28">
        <v>66.3</v>
      </c>
      <c r="R31" s="31">
        <f>AVERAGE(Q28:Q31,Q5,Q12,Q18,Q23)</f>
        <v>62.412499999999994</v>
      </c>
    </row>
    <row r="32" spans="1:18" ht="15" thickBot="1" x14ac:dyDescent="0.4">
      <c r="A32" s="20" t="s">
        <v>153</v>
      </c>
      <c r="B32" s="16">
        <v>2997778</v>
      </c>
      <c r="C32" s="17">
        <v>53.5</v>
      </c>
      <c r="D32" s="21" t="s">
        <v>159</v>
      </c>
      <c r="E32" s="16">
        <v>1440832</v>
      </c>
      <c r="F32" s="17">
        <v>3.2</v>
      </c>
      <c r="G32" s="16">
        <v>1342443</v>
      </c>
      <c r="H32" s="19">
        <v>43.4</v>
      </c>
      <c r="J32" s="26" t="s">
        <v>152</v>
      </c>
      <c r="K32" s="27">
        <v>3392324</v>
      </c>
      <c r="L32" s="28">
        <v>58.4</v>
      </c>
      <c r="M32" s="29" t="s">
        <v>159</v>
      </c>
      <c r="N32" s="30">
        <v>1440832</v>
      </c>
      <c r="O32" s="28">
        <v>2</v>
      </c>
      <c r="P32" s="27">
        <v>1371110</v>
      </c>
      <c r="Q32" s="28">
        <v>39.6</v>
      </c>
    </row>
    <row r="33" spans="1:18" ht="15" thickBot="1" x14ac:dyDescent="0.4">
      <c r="A33" s="17" t="s">
        <v>157</v>
      </c>
      <c r="B33" s="16">
        <v>2013600</v>
      </c>
      <c r="C33" s="17">
        <v>40.299999999999997</v>
      </c>
      <c r="D33" s="21" t="s">
        <v>159</v>
      </c>
      <c r="E33" s="16">
        <v>1440832</v>
      </c>
      <c r="F33" s="17">
        <v>16.600000000000001</v>
      </c>
      <c r="G33" s="16">
        <v>1039153</v>
      </c>
      <c r="H33" s="19">
        <v>43</v>
      </c>
      <c r="J33" s="26"/>
      <c r="K33" s="28"/>
      <c r="L33" s="28">
        <v>19.899999999999999</v>
      </c>
      <c r="M33" s="29" t="s">
        <v>156</v>
      </c>
      <c r="N33" s="30">
        <v>2877688</v>
      </c>
      <c r="O33" s="28">
        <v>5.6</v>
      </c>
      <c r="P33" s="27">
        <v>2676266</v>
      </c>
      <c r="Q33" s="28">
        <v>74.5</v>
      </c>
    </row>
    <row r="34" spans="1:18" ht="15" thickBot="1" x14ac:dyDescent="0.4">
      <c r="A34" s="17" t="s">
        <v>158</v>
      </c>
      <c r="B34" s="16">
        <v>2590171</v>
      </c>
      <c r="C34" s="17">
        <v>50</v>
      </c>
      <c r="D34" s="21" t="s">
        <v>159</v>
      </c>
      <c r="E34" s="16">
        <v>1440832</v>
      </c>
      <c r="F34" s="17">
        <v>10.1</v>
      </c>
      <c r="G34" s="16">
        <v>1150103</v>
      </c>
      <c r="H34" s="19">
        <v>39.9</v>
      </c>
      <c r="J34" s="26"/>
      <c r="K34" s="28"/>
      <c r="L34" s="28">
        <v>23.3</v>
      </c>
      <c r="M34" s="29" t="s">
        <v>155</v>
      </c>
      <c r="N34" s="30">
        <v>2715152</v>
      </c>
      <c r="O34" s="28">
        <v>4.0999999999999996</v>
      </c>
      <c r="P34" s="27">
        <v>2568722</v>
      </c>
      <c r="Q34" s="28">
        <v>72.599999999999994</v>
      </c>
      <c r="R34" s="31">
        <f>AVERAGE(Q6,Q13,Q19,Q24,Q28,Q32:Q34)</f>
        <v>68.037499999999994</v>
      </c>
    </row>
    <row r="35" spans="1:18" ht="15" thickBot="1" x14ac:dyDescent="0.4">
      <c r="A35" s="18" t="s">
        <v>152</v>
      </c>
      <c r="B35" s="16">
        <v>3392324</v>
      </c>
      <c r="C35" s="17">
        <v>58.4</v>
      </c>
      <c r="D35" s="21" t="s">
        <v>159</v>
      </c>
      <c r="E35" s="16">
        <v>1440832</v>
      </c>
      <c r="F35" s="17">
        <v>2</v>
      </c>
      <c r="G35" s="16">
        <v>1371110</v>
      </c>
      <c r="H35" s="19">
        <v>39.6</v>
      </c>
      <c r="J35" s="26" t="s">
        <v>159</v>
      </c>
      <c r="K35" s="27">
        <v>1440832</v>
      </c>
      <c r="L35" s="28">
        <v>7.3</v>
      </c>
      <c r="M35" s="29" t="s">
        <v>156</v>
      </c>
      <c r="N35" s="30">
        <v>2877688</v>
      </c>
      <c r="O35" s="28">
        <v>53.6</v>
      </c>
      <c r="P35" s="27">
        <v>1214780</v>
      </c>
      <c r="Q35" s="28">
        <v>39.1</v>
      </c>
    </row>
    <row r="36" spans="1:18" ht="15" thickBot="1" x14ac:dyDescent="0.4">
      <c r="A36" s="15" t="s">
        <v>151</v>
      </c>
      <c r="B36" s="16">
        <v>3568250</v>
      </c>
      <c r="C36" s="17">
        <v>59.9</v>
      </c>
      <c r="D36" s="21" t="s">
        <v>159</v>
      </c>
      <c r="E36" s="16">
        <v>1440832</v>
      </c>
      <c r="F36" s="17">
        <v>0.7</v>
      </c>
      <c r="G36" s="16">
        <v>1416583</v>
      </c>
      <c r="H36" s="19">
        <v>39.4</v>
      </c>
      <c r="J36" s="26"/>
      <c r="K36" s="28"/>
      <c r="L36" s="28">
        <v>5.4</v>
      </c>
      <c r="M36" s="29" t="s">
        <v>155</v>
      </c>
      <c r="N36" s="30">
        <v>2715152</v>
      </c>
      <c r="O36" s="28">
        <v>49.8</v>
      </c>
      <c r="P36" s="27">
        <v>1287070</v>
      </c>
      <c r="Q36" s="28">
        <v>44.9</v>
      </c>
    </row>
    <row r="37" spans="1:18" ht="15" thickBot="1" x14ac:dyDescent="0.4">
      <c r="A37" s="21" t="s">
        <v>159</v>
      </c>
      <c r="B37" s="16">
        <v>1440832</v>
      </c>
      <c r="C37" s="17">
        <v>7.3</v>
      </c>
      <c r="D37" s="17" t="s">
        <v>156</v>
      </c>
      <c r="E37" s="16">
        <v>2877688</v>
      </c>
      <c r="F37" s="17">
        <v>53.6</v>
      </c>
      <c r="G37" s="16">
        <v>1214780</v>
      </c>
      <c r="H37" s="19">
        <v>39.1</v>
      </c>
      <c r="J37" s="26" t="s">
        <v>156</v>
      </c>
      <c r="K37" s="27">
        <v>2877688</v>
      </c>
      <c r="L37" s="28">
        <v>17.2</v>
      </c>
      <c r="M37" s="29" t="s">
        <v>155</v>
      </c>
      <c r="N37" s="30">
        <v>2715152</v>
      </c>
      <c r="O37" s="28">
        <v>12.3</v>
      </c>
      <c r="P37" s="27">
        <v>2311793</v>
      </c>
      <c r="Q37" s="28">
        <v>70.5</v>
      </c>
    </row>
  </sheetData>
  <conditionalFormatting sqref="H2:H3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0C308-BE0C-477B-845E-425B7496B215}">
  <dimension ref="A1:P18"/>
  <sheetViews>
    <sheetView topLeftCell="B1" workbookViewId="0">
      <selection activeCell="C22" sqref="C22"/>
    </sheetView>
  </sheetViews>
  <sheetFormatPr defaultRowHeight="14.5" x14ac:dyDescent="0.35"/>
  <cols>
    <col min="1" max="1" width="22.6328125" style="1" bestFit="1" customWidth="1"/>
    <col min="2" max="2" width="21" style="3" bestFit="1" customWidth="1"/>
    <col min="3" max="3" width="7.453125" style="3" customWidth="1"/>
    <col min="4" max="4" width="16.7265625" style="3" bestFit="1" customWidth="1"/>
    <col min="5" max="5" width="14.1796875" style="2" customWidth="1"/>
    <col min="6" max="6" width="10.90625" style="2" bestFit="1" customWidth="1"/>
    <col min="7" max="7" width="6.36328125" style="2" customWidth="1"/>
    <col min="8" max="8" width="9.81640625" style="2" bestFit="1" customWidth="1"/>
    <col min="9" max="9" width="10.1796875" style="2" bestFit="1" customWidth="1"/>
    <col min="10" max="10" width="9.36328125" style="2" bestFit="1" customWidth="1"/>
    <col min="11" max="11" width="8.90625" style="2" bestFit="1" customWidth="1"/>
    <col min="12" max="12" width="8" style="2" bestFit="1" customWidth="1"/>
    <col min="13" max="13" width="6.08984375" style="2" bestFit="1" customWidth="1"/>
    <col min="14" max="14" width="5.453125" style="2" bestFit="1" customWidth="1"/>
    <col min="15" max="15" width="9.26953125" style="2" bestFit="1" customWidth="1"/>
    <col min="16" max="16" width="6.90625" style="2" bestFit="1" customWidth="1"/>
  </cols>
  <sheetData>
    <row r="1" spans="2:16" x14ac:dyDescent="0.35">
      <c r="B1" s="32" t="s">
        <v>133</v>
      </c>
    </row>
    <row r="2" spans="2:16" x14ac:dyDescent="0.35">
      <c r="B2" s="4" t="s">
        <v>126</v>
      </c>
      <c r="C2" s="4" t="s">
        <v>132</v>
      </c>
      <c r="D2" s="4" t="s">
        <v>119</v>
      </c>
      <c r="E2" s="5" t="s">
        <v>98</v>
      </c>
      <c r="F2" s="5" t="s">
        <v>134</v>
      </c>
      <c r="G2" s="5" t="s">
        <v>3</v>
      </c>
      <c r="H2" s="5" t="s">
        <v>129</v>
      </c>
      <c r="I2" s="5" t="s">
        <v>128</v>
      </c>
      <c r="J2" s="5" t="s">
        <v>120</v>
      </c>
      <c r="K2" s="5" t="s">
        <v>113</v>
      </c>
      <c r="L2" s="5" t="s">
        <v>118</v>
      </c>
      <c r="M2" s="5" t="s">
        <v>114</v>
      </c>
      <c r="N2" s="5" t="s">
        <v>115</v>
      </c>
      <c r="O2" s="5" t="s">
        <v>116</v>
      </c>
      <c r="P2" s="5" t="s">
        <v>117</v>
      </c>
    </row>
    <row r="3" spans="2:16" x14ac:dyDescent="0.35">
      <c r="B3" s="6" t="s">
        <v>127</v>
      </c>
      <c r="C3" s="9" t="s">
        <v>109</v>
      </c>
      <c r="D3" s="9" t="s">
        <v>105</v>
      </c>
      <c r="E3" s="7" t="s">
        <v>100</v>
      </c>
      <c r="F3" s="7"/>
      <c r="G3" s="7" t="s">
        <v>11</v>
      </c>
      <c r="H3" s="7" t="s">
        <v>124</v>
      </c>
      <c r="I3" s="8">
        <v>50000</v>
      </c>
      <c r="J3" s="7">
        <v>1</v>
      </c>
      <c r="K3" s="7">
        <v>1</v>
      </c>
      <c r="L3" s="7">
        <v>1</v>
      </c>
      <c r="M3" s="7">
        <v>1</v>
      </c>
      <c r="N3" s="7">
        <v>1</v>
      </c>
      <c r="O3" s="7">
        <v>1</v>
      </c>
      <c r="P3" s="7">
        <v>1</v>
      </c>
    </row>
    <row r="4" spans="2:16" x14ac:dyDescent="0.35">
      <c r="B4" s="9"/>
      <c r="C4" s="9"/>
      <c r="D4" s="9" t="s">
        <v>108</v>
      </c>
      <c r="E4" s="7">
        <v>1996</v>
      </c>
      <c r="F4" s="10" t="s">
        <v>135</v>
      </c>
      <c r="G4" s="7" t="s">
        <v>11</v>
      </c>
      <c r="H4" s="7" t="s">
        <v>125</v>
      </c>
      <c r="I4" s="8">
        <v>50000</v>
      </c>
      <c r="J4" s="7"/>
      <c r="K4" s="7">
        <v>0</v>
      </c>
      <c r="L4" s="7">
        <v>0</v>
      </c>
      <c r="M4" s="7">
        <v>0</v>
      </c>
      <c r="N4" s="7">
        <v>0</v>
      </c>
      <c r="O4" s="7">
        <v>0</v>
      </c>
      <c r="P4" s="7">
        <v>0</v>
      </c>
    </row>
    <row r="5" spans="2:16" x14ac:dyDescent="0.35">
      <c r="B5" s="9"/>
      <c r="C5" s="9" t="s">
        <v>110</v>
      </c>
      <c r="D5" s="9" t="s">
        <v>104</v>
      </c>
      <c r="E5" s="7" t="s">
        <v>99</v>
      </c>
      <c r="F5" s="10" t="s">
        <v>135</v>
      </c>
      <c r="G5" s="7" t="s">
        <v>11</v>
      </c>
      <c r="H5" s="7" t="s">
        <v>124</v>
      </c>
      <c r="I5" s="7" t="s">
        <v>123</v>
      </c>
      <c r="J5" s="7" t="s">
        <v>121</v>
      </c>
      <c r="K5" s="7">
        <v>1</v>
      </c>
      <c r="L5" s="7">
        <v>1</v>
      </c>
      <c r="M5" s="7">
        <v>1</v>
      </c>
      <c r="N5" s="7">
        <v>1</v>
      </c>
      <c r="O5" s="7">
        <v>1</v>
      </c>
      <c r="P5" s="7">
        <v>1</v>
      </c>
    </row>
    <row r="6" spans="2:16" x14ac:dyDescent="0.35">
      <c r="B6" s="6" t="s">
        <v>111</v>
      </c>
      <c r="C6" s="9" t="s">
        <v>109</v>
      </c>
      <c r="D6" s="9" t="s">
        <v>106</v>
      </c>
      <c r="E6" s="7" t="s">
        <v>101</v>
      </c>
      <c r="F6" s="7"/>
      <c r="G6" s="7" t="s">
        <v>32</v>
      </c>
      <c r="H6" s="7" t="s">
        <v>96</v>
      </c>
      <c r="I6" s="8">
        <v>50000</v>
      </c>
      <c r="J6" s="7" t="s">
        <v>122</v>
      </c>
      <c r="K6" s="7">
        <v>0</v>
      </c>
      <c r="L6" s="7">
        <v>0</v>
      </c>
      <c r="M6" s="7">
        <v>0</v>
      </c>
      <c r="N6" s="7">
        <v>1</v>
      </c>
      <c r="O6" s="7">
        <v>1</v>
      </c>
      <c r="P6" s="7">
        <v>1</v>
      </c>
    </row>
    <row r="7" spans="2:16" x14ac:dyDescent="0.35">
      <c r="B7" s="9"/>
      <c r="C7" s="9"/>
      <c r="D7" s="9" t="s">
        <v>130</v>
      </c>
      <c r="E7" s="7">
        <v>2015</v>
      </c>
      <c r="F7" s="7"/>
      <c r="G7" s="7" t="s">
        <v>32</v>
      </c>
      <c r="H7" s="7" t="s">
        <v>96</v>
      </c>
      <c r="I7" s="7"/>
      <c r="J7" s="7"/>
      <c r="K7" s="7">
        <v>0</v>
      </c>
      <c r="L7" s="7">
        <v>1</v>
      </c>
      <c r="M7" s="7">
        <v>1</v>
      </c>
      <c r="N7" s="7">
        <v>1</v>
      </c>
      <c r="O7" s="7">
        <v>1</v>
      </c>
      <c r="P7" s="7">
        <v>1</v>
      </c>
    </row>
    <row r="8" spans="2:16" x14ac:dyDescent="0.35">
      <c r="B8" s="9"/>
      <c r="C8" s="9"/>
      <c r="D8" s="9" t="s">
        <v>107</v>
      </c>
      <c r="E8" s="7">
        <v>2015</v>
      </c>
      <c r="F8" s="7"/>
      <c r="G8" s="7" t="s">
        <v>32</v>
      </c>
      <c r="H8" s="7" t="s">
        <v>96</v>
      </c>
      <c r="I8" s="7"/>
      <c r="J8" s="7"/>
      <c r="K8" s="7">
        <v>1</v>
      </c>
      <c r="L8" s="7">
        <v>0</v>
      </c>
      <c r="M8" s="7">
        <v>0</v>
      </c>
      <c r="N8" s="7">
        <v>1</v>
      </c>
      <c r="O8" s="7">
        <v>1</v>
      </c>
      <c r="P8" s="7">
        <v>1</v>
      </c>
    </row>
    <row r="9" spans="2:16" x14ac:dyDescent="0.35">
      <c r="B9" s="9"/>
      <c r="C9" s="9" t="s">
        <v>110</v>
      </c>
      <c r="D9" s="9" t="s">
        <v>102</v>
      </c>
      <c r="E9" s="7">
        <v>2010</v>
      </c>
      <c r="F9" s="10" t="s">
        <v>135</v>
      </c>
      <c r="G9" s="7" t="s">
        <v>11</v>
      </c>
      <c r="H9" s="7" t="s">
        <v>124</v>
      </c>
      <c r="I9" s="7"/>
      <c r="J9" s="7">
        <v>0.5</v>
      </c>
      <c r="K9" s="7">
        <v>0</v>
      </c>
      <c r="L9" s="7">
        <v>0</v>
      </c>
      <c r="M9" s="7">
        <v>1</v>
      </c>
      <c r="N9" s="7">
        <v>1</v>
      </c>
      <c r="O9" s="7">
        <v>1</v>
      </c>
      <c r="P9" s="7">
        <v>0</v>
      </c>
    </row>
    <row r="10" spans="2:16" x14ac:dyDescent="0.35">
      <c r="B10" s="9"/>
      <c r="C10" s="9"/>
      <c r="D10" s="9" t="s">
        <v>103</v>
      </c>
      <c r="E10" s="7" t="s">
        <v>99</v>
      </c>
      <c r="F10" s="7"/>
      <c r="G10" s="7" t="s">
        <v>11</v>
      </c>
      <c r="H10" s="7" t="s">
        <v>20</v>
      </c>
      <c r="I10" s="7">
        <v>2</v>
      </c>
      <c r="J10" s="7"/>
      <c r="K10" s="7">
        <v>1</v>
      </c>
      <c r="L10" s="7">
        <v>1</v>
      </c>
      <c r="M10" s="7">
        <v>1</v>
      </c>
      <c r="N10" s="7">
        <v>0</v>
      </c>
      <c r="O10" s="7">
        <v>1</v>
      </c>
      <c r="P10" s="7">
        <v>1</v>
      </c>
    </row>
    <row r="11" spans="2:16" x14ac:dyDescent="0.35">
      <c r="B11" s="9" t="s">
        <v>112</v>
      </c>
      <c r="C11" s="9" t="s">
        <v>109</v>
      </c>
      <c r="D11" s="9" t="s">
        <v>131</v>
      </c>
      <c r="E11" s="7">
        <v>2000</v>
      </c>
      <c r="F11" s="7"/>
      <c r="G11" s="7" t="s">
        <v>32</v>
      </c>
      <c r="H11" s="7" t="s">
        <v>97</v>
      </c>
      <c r="I11" s="7"/>
      <c r="J11" s="7"/>
      <c r="K11" s="7">
        <v>0</v>
      </c>
      <c r="L11" s="7">
        <v>0</v>
      </c>
      <c r="M11" s="7">
        <v>0</v>
      </c>
      <c r="N11" s="7">
        <v>0</v>
      </c>
      <c r="O11" s="7">
        <v>1</v>
      </c>
      <c r="P11" s="7">
        <v>1</v>
      </c>
    </row>
    <row r="12" spans="2:16" x14ac:dyDescent="0.35">
      <c r="B12" s="36"/>
      <c r="C12" s="37"/>
      <c r="D12" s="38"/>
      <c r="E12" s="37"/>
      <c r="F12" s="40"/>
      <c r="O12"/>
      <c r="P12"/>
    </row>
    <row r="13" spans="2:16" x14ac:dyDescent="0.35">
      <c r="B13" s="36"/>
      <c r="C13" s="37"/>
      <c r="D13" s="37"/>
      <c r="O13"/>
      <c r="P13"/>
    </row>
    <row r="14" spans="2:16" x14ac:dyDescent="0.35">
      <c r="B14" s="36"/>
      <c r="C14" s="37"/>
      <c r="D14" s="37"/>
      <c r="E14" s="37"/>
      <c r="F14" s="40"/>
      <c r="O14"/>
      <c r="P14"/>
    </row>
    <row r="15" spans="2:16" x14ac:dyDescent="0.35">
      <c r="B15" s="36"/>
      <c r="C15" s="37"/>
      <c r="D15" s="37"/>
      <c r="E15" s="37"/>
      <c r="F15" s="40"/>
      <c r="O15"/>
      <c r="P15"/>
    </row>
    <row r="16" spans="2:16" x14ac:dyDescent="0.35">
      <c r="D16" s="38"/>
      <c r="E16" s="37"/>
      <c r="F16" s="40"/>
      <c r="O16"/>
      <c r="P16"/>
    </row>
    <row r="17" spans="4:16" x14ac:dyDescent="0.35">
      <c r="D17" s="37"/>
      <c r="E17" s="37"/>
      <c r="F17" s="40"/>
      <c r="O17"/>
      <c r="P17"/>
    </row>
    <row r="18" spans="4:16" x14ac:dyDescent="0.35">
      <c r="D18" s="37"/>
      <c r="E18" s="37"/>
      <c r="F18" s="40"/>
      <c r="O18"/>
      <c r="P18"/>
    </row>
  </sheetData>
  <pageMargins left="0.7" right="0.7" top="0.75" bottom="0.75" header="0.3" footer="0.3"/>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B3941-39EB-43BC-8C0B-5F8722A04C12}">
  <dimension ref="A1:E2"/>
  <sheetViews>
    <sheetView workbookViewId="0"/>
  </sheetViews>
  <sheetFormatPr defaultRowHeight="14.5" x14ac:dyDescent="0.35"/>
  <cols>
    <col min="1" max="1" width="14" bestFit="1" customWidth="1"/>
    <col min="2" max="2" width="15.36328125" bestFit="1" customWidth="1"/>
    <col min="3" max="3" width="18.26953125" bestFit="1" customWidth="1"/>
  </cols>
  <sheetData>
    <row r="1" spans="1:5" x14ac:dyDescent="0.35">
      <c r="A1" s="33" t="s">
        <v>166</v>
      </c>
      <c r="B1" s="39" t="s">
        <v>167</v>
      </c>
      <c r="C1" s="39" t="s">
        <v>165</v>
      </c>
      <c r="D1" s="34" t="s">
        <v>145</v>
      </c>
      <c r="E1" s="34" t="s">
        <v>162</v>
      </c>
    </row>
    <row r="2" spans="1:5" x14ac:dyDescent="0.35">
      <c r="A2" s="36" t="s">
        <v>106</v>
      </c>
      <c r="B2" s="41" t="s">
        <v>163</v>
      </c>
      <c r="C2" s="42" t="s">
        <v>164</v>
      </c>
      <c r="D2" s="35">
        <v>2013</v>
      </c>
      <c r="E2" s="35" t="s">
        <v>109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AD824-D627-40E0-BEE4-ABF7B5BBAA55}">
  <dimension ref="A1:F14"/>
  <sheetViews>
    <sheetView tabSelected="1" workbookViewId="0">
      <selection activeCell="E8" sqref="E8"/>
    </sheetView>
  </sheetViews>
  <sheetFormatPr defaultRowHeight="14.5" x14ac:dyDescent="0.35"/>
  <cols>
    <col min="1" max="1" width="11.6328125" style="47" customWidth="1"/>
    <col min="2" max="4" width="11.6328125" style="48" customWidth="1"/>
    <col min="5" max="5" width="17.36328125" style="48" bestFit="1" customWidth="1"/>
    <col min="6" max="6" width="11.6328125" style="48" customWidth="1"/>
  </cols>
  <sheetData>
    <row r="1" spans="1:6" x14ac:dyDescent="0.35">
      <c r="A1" s="49" t="s">
        <v>0</v>
      </c>
      <c r="B1" s="50" t="s">
        <v>172</v>
      </c>
      <c r="C1" s="50" t="s">
        <v>171</v>
      </c>
      <c r="D1" s="50" t="s">
        <v>168</v>
      </c>
      <c r="E1" s="50" t="s">
        <v>169</v>
      </c>
      <c r="F1" s="50" t="s">
        <v>170</v>
      </c>
    </row>
    <row r="2" spans="1:6" x14ac:dyDescent="0.35">
      <c r="A2" s="47" t="s">
        <v>16</v>
      </c>
      <c r="B2" s="48" t="s">
        <v>181</v>
      </c>
      <c r="D2" s="48" t="s">
        <v>186</v>
      </c>
      <c r="F2" s="48" t="s">
        <v>60</v>
      </c>
    </row>
    <row r="3" spans="1:6" x14ac:dyDescent="0.35">
      <c r="A3" s="47" t="s">
        <v>8</v>
      </c>
      <c r="B3" s="48" t="s">
        <v>181</v>
      </c>
      <c r="C3" s="48" t="s">
        <v>16</v>
      </c>
      <c r="D3" s="48" t="s">
        <v>186</v>
      </c>
      <c r="E3" s="48" t="s">
        <v>16</v>
      </c>
      <c r="F3" s="48" t="s">
        <v>193</v>
      </c>
    </row>
    <row r="4" spans="1:6" x14ac:dyDescent="0.35">
      <c r="A4" s="47" t="s">
        <v>178</v>
      </c>
      <c r="D4" s="48" t="s">
        <v>187</v>
      </c>
    </row>
    <row r="5" spans="1:6" x14ac:dyDescent="0.35">
      <c r="A5" s="47" t="s">
        <v>177</v>
      </c>
      <c r="B5" s="48" t="s">
        <v>183</v>
      </c>
      <c r="C5" s="48" t="s">
        <v>16</v>
      </c>
      <c r="D5" s="48" t="s">
        <v>188</v>
      </c>
      <c r="E5" s="48" t="s">
        <v>195</v>
      </c>
      <c r="F5" s="48" t="s">
        <v>193</v>
      </c>
    </row>
    <row r="6" spans="1:6" x14ac:dyDescent="0.35">
      <c r="A6" s="47" t="s">
        <v>179</v>
      </c>
      <c r="D6" s="48" t="s">
        <v>187</v>
      </c>
    </row>
    <row r="7" spans="1:6" x14ac:dyDescent="0.35">
      <c r="A7" s="47" t="s">
        <v>175</v>
      </c>
      <c r="B7" s="48" t="s">
        <v>183</v>
      </c>
      <c r="C7" s="48" t="s">
        <v>16</v>
      </c>
      <c r="D7" s="48" t="s">
        <v>188</v>
      </c>
      <c r="E7" s="48" t="s">
        <v>195</v>
      </c>
    </row>
    <row r="8" spans="1:6" x14ac:dyDescent="0.35">
      <c r="A8" s="47" t="s">
        <v>176</v>
      </c>
      <c r="B8" s="48" t="s">
        <v>182</v>
      </c>
      <c r="C8" s="48" t="s">
        <v>180</v>
      </c>
      <c r="D8" s="48" t="s">
        <v>189</v>
      </c>
      <c r="E8" s="48" t="s">
        <v>180</v>
      </c>
      <c r="F8" s="48" t="s">
        <v>194</v>
      </c>
    </row>
    <row r="9" spans="1:6" x14ac:dyDescent="0.35">
      <c r="A9" s="47" t="s">
        <v>174</v>
      </c>
      <c r="D9" s="48" t="s">
        <v>190</v>
      </c>
    </row>
    <row r="10" spans="1:6" x14ac:dyDescent="0.35">
      <c r="A10" s="47" t="s">
        <v>173</v>
      </c>
      <c r="B10" s="48" t="s">
        <v>184</v>
      </c>
      <c r="C10" s="48" t="s">
        <v>16</v>
      </c>
      <c r="D10" s="48" t="s">
        <v>191</v>
      </c>
      <c r="E10" s="48" t="s">
        <v>16</v>
      </c>
      <c r="F10" s="48" t="s">
        <v>193</v>
      </c>
    </row>
    <row r="11" spans="1:6" x14ac:dyDescent="0.35">
      <c r="A11" s="47" t="s">
        <v>37</v>
      </c>
      <c r="D11" s="48" t="s">
        <v>187</v>
      </c>
      <c r="F11" s="48" t="s">
        <v>193</v>
      </c>
    </row>
    <row r="12" spans="1:6" x14ac:dyDescent="0.35">
      <c r="A12" s="47" t="s">
        <v>41</v>
      </c>
      <c r="B12" s="48" t="s">
        <v>185</v>
      </c>
      <c r="C12" s="48" t="s">
        <v>180</v>
      </c>
      <c r="D12" s="48" t="s">
        <v>192</v>
      </c>
      <c r="E12" s="48" t="s">
        <v>180</v>
      </c>
      <c r="F12" s="48" t="s">
        <v>194</v>
      </c>
    </row>
    <row r="13" spans="1:6" x14ac:dyDescent="0.35">
      <c r="A13" s="47" t="s">
        <v>44</v>
      </c>
      <c r="B13" s="48" t="s">
        <v>185</v>
      </c>
      <c r="C13" s="48" t="s">
        <v>180</v>
      </c>
      <c r="D13" s="48" t="s">
        <v>192</v>
      </c>
      <c r="E13" s="48" t="s">
        <v>180</v>
      </c>
      <c r="F13" s="48" t="s">
        <v>194</v>
      </c>
    </row>
    <row r="14" spans="1:6" x14ac:dyDescent="0.35">
      <c r="A14" s="47" t="s">
        <v>47</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datasets</vt:lpstr>
      <vt:lpstr>agreement</vt:lpstr>
      <vt:lpstr>pros &amp; cons</vt:lpstr>
      <vt:lpstr>applications</vt:lpstr>
      <vt:lpstr>case studies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2020-06-02T18:03:51Z</dcterms:modified>
</cp:coreProperties>
</file>