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deData" sheetId="1" state="visible" r:id="rId2"/>
    <sheet name="service" sheetId="2" state="visible" r:id="rId3"/>
    <sheet name="ecosystem" sheetId="3" state="visible" r:id="rId4"/>
    <sheet name="org" sheetId="4" state="visible" r:id="rId5"/>
    <sheet name="serviceFee" sheetId="5" state="visible" r:id="rId6"/>
    <sheet name="ecosystemFee" sheetId="6" state="visible" r:id="rId7"/>
    <sheet name="orgFee" sheetId="7" state="visible" r:id="rId8"/>
    <sheet name="userFee" sheetId="8" state="visible" r:id="rId9"/>
    <sheet name="result" sheetId="9" state="visible" r:id="rId10"/>
  </sheets>
  <definedNames>
    <definedName function="false" hidden="false" name="ride" vbProcedure="false">rideData!$G$99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<sst xmlns="http://schemas.openxmlformats.org/spreadsheetml/2006/main" count="304" uniqueCount="161">
  <si>
    <t xml:space="preserve">Extracted data from pages</t>
  </si>
  <si>
    <t xml:space="preserve">data identifier</t>
  </si>
  <si>
    <t xml:space="preserve">default</t>
  </si>
  <si>
    <t xml:space="preserve">Values</t>
  </si>
  <si>
    <t xml:space="preserve">valid</t>
  </si>
  <si>
    <t xml:space="preserve">pageId</t>
  </si>
  <si>
    <t xml:space="preserve">entityId</t>
  </si>
  <si>
    <t xml:space="preserve">serviceId</t>
  </si>
  <si>
    <t xml:space="preserve">org-quincy</t>
  </si>
  <si>
    <t xml:space="preserve">organization identifier text</t>
  </si>
  <si>
    <t xml:space="preserve">pageTitle</t>
  </si>
  <si>
    <t xml:space="preserve">text</t>
  </si>
  <si>
    <t xml:space="preserve">pageType</t>
  </si>
  <si>
    <t xml:space="preserve">event</t>
  </si>
  <si>
    <t xml:space="preserve">pageCreatedAt</t>
  </si>
  <si>
    <t xml:space="preserve">date</t>
  </si>
  <si>
    <t xml:space="preserve">type</t>
  </si>
  <si>
    <t xml:space="preserve">hail</t>
  </si>
  <si>
    <t xml:space="preserve">["hail","cad","account","app"]</t>
  </si>
  <si>
    <t xml:space="preserve">subType</t>
  </si>
  <si>
    <t xml:space="preserve">ride</t>
  </si>
  <si>
    <t xml:space="preserve">[null,"ride"]</t>
  </si>
  <si>
    <t xml:space="preserve">summary</t>
  </si>
  <si>
    <t xml:space="preserve">ride-summary</t>
  </si>
  <si>
    <t xml:space="preserve">rideStatus</t>
  </si>
  <si>
    <t xml:space="preserve">completed</t>
  </si>
  <si>
    <t xml:space="preserve">["advance","dispatching",assigned",meterStarted","completed","escalated","cancelled"]</t>
  </si>
  <si>
    <t xml:space="preserve">rideAssigned</t>
  </si>
  <si>
    <t xml:space="preserve">boolean</t>
  </si>
  <si>
    <t xml:space="preserve">assignedDriverName</t>
  </si>
  <si>
    <t xml:space="preserve">assignedDriverUserId</t>
  </si>
  <si>
    <t xml:space="preserve">assignedVehicleName</t>
  </si>
  <si>
    <t xml:space="preserve">requestPassengerName</t>
  </si>
  <si>
    <t xml:space="preserve">requestPassengerPhoneNumber</t>
  </si>
  <si>
    <t xml:space="preserve">requestPassengerEmail</t>
  </si>
  <si>
    <t xml:space="preserve">requestAccount</t>
  </si>
  <si>
    <t xml:space="preserve">requestDispatch</t>
  </si>
  <si>
    <t xml:space="preserve">[null,"immediate","schedule"]</t>
  </si>
  <si>
    <t xml:space="preserve">requestRideType</t>
  </si>
  <si>
    <t xml:space="preserve">[null,"oneWay","roundTrip"]</t>
  </si>
  <si>
    <t xml:space="preserve">requestFareType</t>
  </si>
  <si>
    <t xml:space="preserve">[null,"fixed","variable"]</t>
  </si>
  <si>
    <t xml:space="preserve">requestNumberOfPeople</t>
  </si>
  <si>
    <t xml:space="preserve">number</t>
  </si>
  <si>
    <t xml:space="preserve">requestNumberOfLuggage</t>
  </si>
  <si>
    <t xml:space="preserve">requestDriverGender</t>
  </si>
  <si>
    <t xml:space="preserve">[null,"femail","mail"]</t>
  </si>
  <si>
    <t xml:space="preserve">requestInstructions</t>
  </si>
  <si>
    <t xml:space="preserve">requestAccountName</t>
  </si>
  <si>
    <t xml:space="preserve">requestFixedFare</t>
  </si>
  <si>
    <t xml:space="preserve">requestScheduleDate</t>
  </si>
  <si>
    <t xml:space="preserve">date (YYY-MM-DD)</t>
  </si>
  <si>
    <t xml:space="preserve">requestScheduleTime</t>
  </si>
  <si>
    <t xml:space="preserve">time (HH:MM:SS)</t>
  </si>
  <si>
    <t xml:space="preserve">requestPickupAddress</t>
  </si>
  <si>
    <t xml:space="preserve">requestdropoffAddress</t>
  </si>
  <si>
    <t xml:space="preserve">requestMaskedPickupAddress</t>
  </si>
  <si>
    <t xml:space="preserve">requestCudbServiceId</t>
  </si>
  <si>
    <t xml:space="preserve">rideCancellationDeadlineAt</t>
  </si>
  <si>
    <t xml:space="preserve">rideCancellationFee</t>
  </si>
  <si>
    <t xml:space="preserve">rideCancellationFeeCurrency</t>
  </si>
  <si>
    <t xml:space="preserve">USD</t>
  </si>
  <si>
    <t xml:space="preserve">tripRequestType</t>
  </si>
  <si>
    <t xml:space="preserve">[null,"call"]</t>
  </si>
  <si>
    <t xml:space="preserve">tripRideType</t>
  </si>
  <si>
    <t xml:space="preserve">[null,"normal"]</t>
  </si>
  <si>
    <t xml:space="preserve">tripFeeType</t>
  </si>
  <si>
    <t xml:space="preserve">[null,"flatrate","meter"]</t>
  </si>
  <si>
    <t xml:space="preserve">tripRideStatus</t>
  </si>
  <si>
    <t xml:space="preserve">[null,"completed"]</t>
  </si>
  <si>
    <t xml:space="preserve">tripShiftTitle</t>
  </si>
  <si>
    <t xml:space="preserve">Quincy</t>
  </si>
  <si>
    <t xml:space="preserve">[null,"All","Def Shift","Quincy"]</t>
  </si>
  <si>
    <t xml:space="preserve">tripDriverId</t>
  </si>
  <si>
    <t xml:space="preserve">tripdropoffTime</t>
  </si>
  <si>
    <t xml:space="preserve">tripdropoffZip</t>
  </si>
  <si>
    <t xml:space="preserve">tripdropoffCity</t>
  </si>
  <si>
    <t xml:space="preserve">tripdropoffCounty</t>
  </si>
  <si>
    <t xml:space="preserve">tripdropoffState</t>
  </si>
  <si>
    <t xml:space="preserve">tripdropoffCountry</t>
  </si>
  <si>
    <t xml:space="preserve">tripdropoffAddress</t>
  </si>
  <si>
    <t xml:space="preserve">vehicleType</t>
  </si>
  <si>
    <t xml:space="preserve">[null,"vehicle"]</t>
  </si>
  <si>
    <t xml:space="preserve">vehicleName</t>
  </si>
  <si>
    <t xml:space="preserve">vehicleFleetId</t>
  </si>
  <si>
    <t xml:space="preserve">vehicleNoOfPassengers</t>
  </si>
  <si>
    <t xml:space="preserve">vehicleNoOfBaggages</t>
  </si>
  <si>
    <t xml:space="preserve">vehicleProjectId</t>
  </si>
  <si>
    <t xml:space="preserve">vehicleUserId</t>
  </si>
  <si>
    <t xml:space="preserve">vehicleTypeId</t>
  </si>
  <si>
    <t xml:space="preserve">fleetName</t>
  </si>
  <si>
    <t xml:space="preserve">fleetComment</t>
  </si>
  <si>
    <t xml:space="preserve">fleetUserId</t>
  </si>
  <si>
    <t xml:space="preserve">fleeId</t>
  </si>
  <si>
    <t xml:space="preserve">fleetLogoUrl</t>
  </si>
  <si>
    <t xml:space="preserve">fleetCompanyName</t>
  </si>
  <si>
    <t xml:space="preserve">fleetZip</t>
  </si>
  <si>
    <t xml:space="preserve">fleetCity</t>
  </si>
  <si>
    <t xml:space="preserve">fleetCounty</t>
  </si>
  <si>
    <t xml:space="preserve">fleetState</t>
  </si>
  <si>
    <t xml:space="preserve">fleetCountry</t>
  </si>
  <si>
    <t xml:space="preserve">fleetAddress</t>
  </si>
  <si>
    <t xml:space="preserve">meterAmount</t>
  </si>
  <si>
    <t xml:space="preserve">meterCharge</t>
  </si>
  <si>
    <t xml:space="preserve">meterExtra</t>
  </si>
  <si>
    <t xml:space="preserve">meterTolls</t>
  </si>
  <si>
    <t xml:space="preserve">meterTip</t>
  </si>
  <si>
    <t xml:space="preserve">meterCreditCardFee</t>
  </si>
  <si>
    <t xml:space="preserve">meterHiringFee</t>
  </si>
  <si>
    <t xml:space="preserve">meterBookingFee</t>
  </si>
  <si>
    <t xml:space="preserve">meterVanpool</t>
  </si>
  <si>
    <t xml:space="preserve">meterCarpool</t>
  </si>
  <si>
    <t xml:space="preserve">meterLuxury</t>
  </si>
  <si>
    <t xml:space="preserve">meterLevy</t>
  </si>
  <si>
    <t xml:space="preserve">meterTax</t>
  </si>
  <si>
    <t xml:space="preserve">meterMovingDistance</t>
  </si>
  <si>
    <t xml:space="preserve">meterMovingFee</t>
  </si>
  <si>
    <t xml:space="preserve">meterMovingIndex</t>
  </si>
  <si>
    <t xml:space="preserve">meterWaitTime</t>
  </si>
  <si>
    <t xml:space="preserve">meterWaitingFee</t>
  </si>
  <si>
    <t xml:space="preserve">meterWaitIndex</t>
  </si>
  <si>
    <t xml:space="preserve">meterCurrency</t>
  </si>
  <si>
    <t xml:space="preserve">meterUnit</t>
  </si>
  <si>
    <t xml:space="preserve">imperial</t>
  </si>
  <si>
    <t xml:space="preserve">["imperial"]</t>
  </si>
  <si>
    <t xml:space="preserve">meterPaymentMethod</t>
  </si>
  <si>
    <t xml:space="preserve">credit card</t>
  </si>
  <si>
    <t xml:space="preserve">["account","advance","advanceService","app","credit","credit card","cash"]</t>
  </si>
  <si>
    <t xml:space="preserve">meterRecurringFee</t>
  </si>
  <si>
    <t xml:space="preserve">%</t>
  </si>
  <si>
    <t xml:space="preserve">fix</t>
  </si>
  <si>
    <t xml:space="preserve">Payment  Service</t>
  </si>
  <si>
    <t xml:space="preserve">Payment type fee components</t>
  </si>
  <si>
    <t xml:space="preserve">credit</t>
  </si>
  <si>
    <t xml:space="preserve">app</t>
  </si>
  <si>
    <t xml:space="preserve">advance</t>
  </si>
  <si>
    <t xml:space="preserve">advanceService</t>
  </si>
  <si>
    <t xml:space="preserve">["account","app","credit","credit card","cash"]</t>
  </si>
  <si>
    <t xml:space="preserve">Ecosystem</t>
  </si>
  <si>
    <t xml:space="preserve">Ride type fee components</t>
  </si>
  <si>
    <t xml:space="preserve">cad</t>
  </si>
  <si>
    <t xml:space="preserve">account</t>
  </si>
  <si>
    <t xml:space="preserve">Organization</t>
  </si>
  <si>
    <t xml:space="preserve">Sheet is calculating Payment Service Provider’s Fee – based on Stripe conditions</t>
  </si>
  <si>
    <r>
      <rPr>
        <sz val="14"/>
        <rFont val="Arial"/>
        <family val="2"/>
        <charset val="1"/>
      </rPr>
      <t xml:space="preserve">colors: (</t>
    </r>
    <r>
      <rPr>
        <sz val="14"/>
        <color rgb="FF00A933"/>
        <rFont val="Arial"/>
        <family val="2"/>
        <charset val="1"/>
      </rPr>
      <t xml:space="preserve">ride data</t>
    </r>
    <r>
      <rPr>
        <sz val="14"/>
        <rFont val="Arial"/>
        <family val="2"/>
        <charset val="1"/>
      </rPr>
      <t xml:space="preserve">, </t>
    </r>
    <r>
      <rPr>
        <sz val="14"/>
        <color rgb="FFA1467E"/>
        <rFont val="Arial"/>
        <family val="2"/>
        <charset val="1"/>
      </rPr>
      <t xml:space="preserve">calculated data, </t>
    </r>
    <r>
      <rPr>
        <sz val="14"/>
        <color rgb="FF3465A4"/>
        <rFont val="Arial"/>
        <family val="2"/>
        <charset val="1"/>
      </rPr>
      <t xml:space="preserve">setup data</t>
    </r>
    <r>
      <rPr>
        <sz val="14"/>
        <rFont val="Arial"/>
        <family val="2"/>
        <charset val="1"/>
      </rPr>
      <t xml:space="preserve">)</t>
    </r>
  </si>
  <si>
    <t xml:space="preserve">Multiplied by</t>
  </si>
  <si>
    <t xml:space="preserve">Plus</t>
  </si>
  <si>
    <t xml:space="preserve">Result</t>
  </si>
  <si>
    <t xml:space="preserve">fee</t>
  </si>
  <si>
    <t xml:space="preserve">Sheet is calculating beam fee from a single ride data.</t>
  </si>
  <si>
    <t xml:space="preserve">Sheet is calculating organization fee from a single ride data. </t>
  </si>
  <si>
    <t xml:space="preserve">Sheet is calculating driver income from a single ride data. </t>
  </si>
  <si>
    <t xml:space="preserve">orgFee</t>
  </si>
  <si>
    <t xml:space="preserve">UserFee</t>
  </si>
  <si>
    <t xml:space="preserve">Modified Org Fee:</t>
  </si>
  <si>
    <t xml:space="preserve">Example reply data sheet - containing only results from sheets</t>
  </si>
  <si>
    <t xml:space="preserve">party</t>
  </si>
  <si>
    <t xml:space="preserve">Customer</t>
  </si>
  <si>
    <t xml:space="preserve">User</t>
  </si>
  <si>
    <t xml:space="preserve">Org</t>
  </si>
  <si>
    <t xml:space="preserve">Service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</si>
</sst>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General"/>
    <numFmt numFmtId="168" formatCode="yyyy\-mm\-dd\ hh:mm:ss.000"/>
    <numFmt numFmtId="169" formatCode="0.00%"/>
    <numFmt numFmtId="170" formatCode="[$$-409]#,##0.00;[RED]\-[$$-409]#,##0.00"/>
    <numFmt numFmtId="171" formatCode="yyyy\-mm\-dd"/>
    <numFmt numFmtId="172" formatCode="h:mm:ss"/>
    <numFmt numFmtId="173" formatCode="0.00"/>
  </numFmts>
  <fonts count="2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name val="Arial"/>
      <family val="2"/>
      <charset val="1"/>
    </font>
    <font>
      <sz val="20"/>
      <name val="Arial"/>
      <family val="2"/>
      <charset val="1"/>
    </font>
    <font>
      <sz val="14"/>
      <name val="Arial"/>
      <family val="2"/>
      <charset val="1"/>
    </font>
    <font>
      <b val="true"/>
      <sz val="10"/>
      <color rgb="FF000000"/>
      <name val="Arial"/>
      <family val="2"/>
      <charset val="1"/>
    </font>
    <font>
      <sz val="10"/>
      <color rgb="FF000000"/>
      <name val="Arial"/>
      <family val="2"/>
      <charset val="1"/>
    </font>
    <font>
      <sz val="12"/>
      <name val="Arial"/>
      <family val="2"/>
      <charset val="1"/>
    </font>
    <font>
      <b val="true"/>
      <sz val="12"/>
      <color rgb="FF000000"/>
      <name val="Arial"/>
      <family val="2"/>
      <charset val="1"/>
    </font>
    <font>
      <sz val="12"/>
      <color rgb="FFFF0000"/>
      <name val="Arial"/>
      <family val="2"/>
      <charset val="1"/>
    </font>
    <font>
      <sz val="12"/>
      <color rgb="FF3465A4"/>
      <name val="Arial"/>
      <family val="2"/>
      <charset val="1"/>
    </font>
    <font>
      <b val="true"/>
      <sz val="12"/>
      <name val="Arial"/>
      <family val="2"/>
      <charset val="1"/>
    </font>
    <font>
      <sz val="14"/>
      <color rgb="FF00A933"/>
      <name val="Arial"/>
      <family val="2"/>
      <charset val="1"/>
    </font>
    <font>
      <sz val="14"/>
      <color rgb="FFA1467E"/>
      <name val="Arial"/>
      <family val="2"/>
      <charset val="1"/>
    </font>
    <font>
      <sz val="14"/>
      <color rgb="FF3465A4"/>
      <name val="Arial"/>
      <family val="2"/>
      <charset val="1"/>
    </font>
    <font>
      <sz val="10"/>
      <color rgb="FFFF0000"/>
      <name val="Arial"/>
      <family val="2"/>
      <charset val="1"/>
    </font>
    <font>
      <sz val="10"/>
      <color rgb="FF00A933"/>
      <name val="Arial"/>
      <family val="2"/>
      <charset val="1"/>
    </font>
    <font>
      <sz val="10"/>
      <color rgb="FF158466"/>
      <name val="Arial"/>
      <family val="2"/>
      <charset val="1"/>
    </font>
    <font>
      <sz val="10"/>
      <color rgb="FF3465A4"/>
      <name val="Arial"/>
      <family val="2"/>
      <charset val="1"/>
    </font>
    <font>
      <sz val="10"/>
      <color rgb="FFA1467E"/>
      <name val="Arial"/>
      <family val="2"/>
      <charset val="1"/>
    </font>
    <font>
      <sz val="10"/>
      <color rgb="FF729FCF"/>
      <name val="Arial"/>
      <family val="2"/>
      <charset val="1"/>
    </font>
    <font>
      <sz val="10"/>
      <color rgb="FF81D41A"/>
      <name val="Arial"/>
      <family val="2"/>
      <charset val="1"/>
    </font>
    <font>
      <sz val="18"/>
      <color rgb="FFFFFFFF"/>
      <name val="Arial"/>
      <family val="2"/>
      <charset val="1"/>
    </font>
    <font>
      <sz val="18"/>
      <color rgb="FF000000"/>
      <name val="Arial"/>
      <family val="2"/>
      <charset val="1"/>
    </font>
    <font>
      <sz val="18"/>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DDDDDD"/>
        <bgColor rgb="FFCCCCCC"/>
      </patternFill>
    </fill>
    <fill>
      <patternFill patternType="solid">
        <fgColor rgb="FFFFFF00"/>
        <bgColor rgb="FFFFFF00"/>
      </patternFill>
    </fill>
    <fill>
      <patternFill patternType="solid">
        <fgColor rgb="FFEEEEEE"/>
        <bgColor rgb="FFFFFFFF"/>
      </patternFill>
    </fill>
    <fill>
      <patternFill patternType="solid">
        <fgColor rgb="FF000080"/>
        <bgColor rgb="FF000080"/>
      </patternFill>
    </fill>
    <fill>
      <patternFill patternType="solid">
        <fgColor rgb="FFCCCCCC"/>
        <bgColor rgb="FFDDDDDD"/>
      </patternFill>
    </fill>
    <fill>
      <patternFill patternType="solid">
        <fgColor rgb="FFFFFFFF"/>
        <bgColor rgb="FFEEEEEE"/>
      </patternFill>
    </fill>
    <fill>
      <patternFill patternType="solid">
        <fgColor rgb="FF4D4D4D"/>
        <bgColor rgb="FF2A6099"/>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dotted"/>
      <top style="thin"/>
      <bottom style="dotted"/>
      <diagonal/>
    </border>
    <border diagonalUp="false" diagonalDown="false">
      <left style="dotted"/>
      <right style="dotted"/>
      <top style="thin"/>
      <bottom style="dotted"/>
      <diagonal/>
    </border>
    <border diagonalUp="false" diagonalDown="false">
      <left style="dotted"/>
      <right style="thin"/>
      <top style="thin"/>
      <bottom style="dotted"/>
      <diagonal/>
    </border>
    <border diagonalUp="false" diagonalDown="false">
      <left style="thin"/>
      <right style="dotted"/>
      <top style="dotted"/>
      <bottom style="dotted"/>
      <diagonal/>
    </border>
    <border diagonalUp="false" diagonalDown="false">
      <left style="dotted"/>
      <right style="dotted"/>
      <top style="dotted"/>
      <bottom style="dotted"/>
      <diagonal/>
    </border>
    <border diagonalUp="false" diagonalDown="false">
      <left style="dotted"/>
      <right style="thin"/>
      <top style="dotted"/>
      <bottom style="dotted"/>
      <diagonal/>
    </border>
    <border diagonalUp="false" diagonalDown="false">
      <left style="thin"/>
      <right style="dotted"/>
      <top style="dotted"/>
      <bottom style="thin"/>
      <diagonal/>
    </border>
    <border diagonalUp="false" diagonalDown="false">
      <left style="dotted"/>
      <right style="dotted"/>
      <top style="dotted"/>
      <bottom style="thin"/>
      <diagonal/>
    </border>
    <border diagonalUp="false" diagonalDown="false">
      <left style="dotted"/>
      <right style="thin"/>
      <top style="dotted"/>
      <bottom style="thin"/>
      <diagonal/>
    </border>
    <border diagonalUp="false" diagonalDown="false">
      <left style="dotted"/>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5" fontId="9" fillId="3" borderId="3" xfId="0" applyFont="true" applyBorder="true" applyAlignment="false" applyProtection="false">
      <alignment horizontal="general" vertical="bottom" textRotation="0" wrapText="false" indent="0" shrinkToFit="false"/>
      <protection locked="true" hidden="false"/>
    </xf>
    <xf numFmtId="166" fontId="0" fillId="3" borderId="4"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8" fillId="3" borderId="5" xfId="0" applyFont="true" applyBorder="true" applyAlignment="false" applyProtection="false">
      <alignment horizontal="general" vertical="bottom" textRotation="0" wrapText="false" indent="0" shrinkToFit="false"/>
      <protection locked="true" hidden="false"/>
    </xf>
    <xf numFmtId="165" fontId="9" fillId="3" borderId="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9" fillId="3" borderId="6" xfId="0" applyFont="true" applyBorder="true" applyAlignment="fals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8" fontId="9" fillId="3" borderId="9"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9" fillId="4" borderId="3" xfId="0" applyFont="true" applyBorder="true" applyAlignment="false" applyProtection="true">
      <alignment horizontal="general" vertical="bottom" textRotation="0" wrapText="false" indent="0" shrinkToFit="false"/>
      <protection locked="fals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8" fillId="5" borderId="5" xfId="0" applyFont="true" applyBorder="true" applyAlignment="false" applyProtection="false">
      <alignment horizontal="general" vertical="bottom" textRotation="0" wrapText="false" indent="0" shrinkToFit="false"/>
      <protection locked="true" hidden="false"/>
    </xf>
    <xf numFmtId="164" fontId="9" fillId="5" borderId="6" xfId="0" applyFont="tru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false" applyProtection="false">
      <alignment horizontal="general" vertical="bottom" textRotation="0" wrapText="false" indent="0" shrinkToFit="false"/>
      <protection locked="true" hidden="false"/>
    </xf>
    <xf numFmtId="164" fontId="9" fillId="4" borderId="6" xfId="0" applyFont="true" applyBorder="true" applyAlignment="false" applyProtection="true">
      <alignment horizontal="general" vertical="bottom" textRotation="0" wrapText="false" indent="0" shrinkToFit="false"/>
      <protection locked="false" hidden="false"/>
    </xf>
    <xf numFmtId="164" fontId="8" fillId="5" borderId="8" xfId="0" applyFont="true" applyBorder="true" applyAlignment="false" applyProtection="false">
      <alignment horizontal="general" vertical="bottom" textRotation="0" wrapText="false" indent="0" shrinkToFit="false"/>
      <protection locked="true" hidden="false"/>
    </xf>
    <xf numFmtId="167" fontId="9" fillId="5" borderId="9" xfId="0" applyFont="true" applyBorder="true" applyAlignment="false" applyProtection="false">
      <alignment horizontal="general" vertical="bottom" textRotation="0" wrapText="false" indent="0" shrinkToFit="false"/>
      <protection locked="true" hidden="false"/>
    </xf>
    <xf numFmtId="165" fontId="0" fillId="5" borderId="10" xfId="0" applyFont="true" applyBorder="true" applyAlignment="false" applyProtection="false">
      <alignment horizontal="general" vertical="bottom" textRotation="0" wrapText="false" indent="0" shrinkToFit="false"/>
      <protection locked="true" hidden="false"/>
    </xf>
    <xf numFmtId="164" fontId="9"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9" fillId="3" borderId="9"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false" applyProtection="false">
      <alignment horizontal="general" vertical="bottom" textRotation="0" wrapText="false" indent="0" shrinkToFit="false"/>
      <protection locked="true" hidden="false"/>
    </xf>
    <xf numFmtId="164" fontId="9" fillId="5" borderId="3" xfId="0" applyFont="true" applyBorder="true" applyAlignment="false" applyProtection="false">
      <alignment horizontal="general" vertical="bottom" textRotation="0" wrapText="false" indent="0" shrinkToFit="false"/>
      <protection locked="true" hidden="false"/>
    </xf>
    <xf numFmtId="165" fontId="9" fillId="5" borderId="6" xfId="0" applyFont="true" applyBorder="true" applyAlignment="false" applyProtection="false">
      <alignment horizontal="general" vertical="bottom" textRotation="0" wrapText="false" indent="0" shrinkToFit="false"/>
      <protection locked="true" hidden="false"/>
    </xf>
    <xf numFmtId="169" fontId="0" fillId="5" borderId="7"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9" fillId="5" borderId="6" xfId="0" applyFont="true" applyBorder="true" applyAlignment="false" applyProtection="false">
      <alignment horizontal="general" vertical="bottom" textRotation="0" wrapText="false" indent="0" shrinkToFit="false"/>
      <protection locked="true" hidden="false"/>
    </xf>
    <xf numFmtId="172" fontId="9" fillId="5" borderId="6" xfId="0" applyFont="true" applyBorder="true" applyAlignment="false" applyProtection="false">
      <alignment horizontal="general" vertical="bottom" textRotation="0" wrapText="false" indent="0" shrinkToFit="false"/>
      <protection locked="true" hidden="false"/>
    </xf>
    <xf numFmtId="164" fontId="9" fillId="5" borderId="9"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8" fontId="9" fillId="3" borderId="3" xfId="0" applyFont="true" applyBorder="true" applyAlignment="false" applyProtection="false">
      <alignment horizontal="general" vertical="bottom" textRotation="0" wrapText="false" indent="0" shrinkToFit="false"/>
      <protection locked="true" hidden="false"/>
    </xf>
    <xf numFmtId="168" fontId="9" fillId="5" borderId="6" xfId="0" applyFont="true" applyBorder="true" applyAlignment="false" applyProtection="false">
      <alignment horizontal="general" vertical="bottom" textRotation="0" wrapText="false" indent="0" shrinkToFit="false"/>
      <protection locked="true" hidden="false"/>
    </xf>
    <xf numFmtId="165" fontId="0" fillId="5" borderId="7" xfId="0" applyFont="true" applyBorder="true" applyAlignment="false" applyProtection="false">
      <alignment horizontal="general" vertical="bottom" textRotation="0" wrapText="false" indent="0" shrinkToFit="false"/>
      <protection locked="true" hidden="false"/>
    </xf>
    <xf numFmtId="164" fontId="0" fillId="5"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true">
      <alignment horizontal="center" vertical="bottom" textRotation="0" wrapText="false" indent="0" shrinkToFit="false"/>
      <protection locked="true" hidden="false"/>
    </xf>
    <xf numFmtId="170" fontId="10" fillId="2" borderId="0"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true">
      <alignment horizontal="general"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true">
      <alignment horizontal="general" vertical="bottom" textRotation="0" wrapText="false" indent="0" shrinkToFit="false"/>
      <protection locked="true" hidden="false"/>
    </xf>
    <xf numFmtId="169" fontId="13" fillId="0" borderId="1" xfId="0" applyFont="true" applyBorder="true" applyAlignment="false" applyProtection="true">
      <alignment horizontal="general" vertical="bottom" textRotation="0" wrapText="false" indent="0" shrinkToFit="false"/>
      <protection locked="true" hidden="false"/>
    </xf>
    <xf numFmtId="170" fontId="13" fillId="0" borderId="1" xfId="0" applyFont="tru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70" fontId="0" fillId="0" borderId="0" xfId="0" applyFont="false" applyBorder="true" applyAlignment="false" applyProtection="true">
      <alignment horizontal="general"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70" fontId="8" fillId="0" borderId="1" xfId="0" applyFont="true" applyBorder="true" applyAlignment="false" applyProtection="true">
      <alignment horizontal="general" vertical="bottom" textRotation="0" wrapText="false" indent="0" shrinkToFit="false"/>
      <protection locked="true" hidden="false"/>
    </xf>
    <xf numFmtId="169" fontId="13" fillId="0" borderId="1" xfId="0" applyFont="true" applyBorder="true" applyAlignment="false" applyProtection="true">
      <alignment horizontal="general" vertical="bottom" textRotation="0" wrapText="false" indent="0" shrinkToFit="false"/>
      <protection locked="false" hidden="false"/>
    </xf>
    <xf numFmtId="164" fontId="10" fillId="2" borderId="1" xfId="0" applyFont="true" applyBorder="true" applyAlignment="true" applyProtection="true">
      <alignment horizontal="center" vertical="bottom" textRotation="0" wrapText="false" indent="0" shrinkToFit="false"/>
      <protection locked="true" hidden="false"/>
    </xf>
    <xf numFmtId="170" fontId="10" fillId="2" borderId="1" xfId="0" applyFont="true" applyBorder="true" applyAlignment="true" applyProtection="true">
      <alignment horizontal="center" vertical="bottom" textRotation="0" wrapText="false" indent="0" shrinkToFit="false"/>
      <protection locked="true" hidden="false"/>
    </xf>
    <xf numFmtId="170" fontId="13" fillId="0" borderId="1"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70" fontId="0" fillId="0" borderId="0" xfId="0" applyFont="false" applyBorder="false" applyAlignment="false" applyProtection="true">
      <alignment horizontal="general" vertical="bottom" textRotation="0" wrapText="false" indent="0" shrinkToFit="false"/>
      <protection locked="true" hidden="false"/>
    </xf>
    <xf numFmtId="170" fontId="5" fillId="4" borderId="1" xfId="0" applyFont="true" applyBorder="true" applyAlignment="true" applyProtection="true">
      <alignment horizontal="center" vertical="center" textRotation="0" wrapText="false" indent="0" shrinkToFit="false"/>
      <protection locked="true" hidden="true"/>
    </xf>
    <xf numFmtId="164" fontId="7" fillId="0" borderId="1" xfId="0" applyFont="true" applyBorder="true" applyAlignment="true" applyProtection="true">
      <alignment horizontal="center" vertical="center" textRotation="0" wrapText="true" indent="0" shrinkToFit="false"/>
      <protection locked="true" hidden="true"/>
    </xf>
    <xf numFmtId="170"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true"/>
    </xf>
    <xf numFmtId="164" fontId="0" fillId="0" borderId="1" xfId="0" applyFont="false" applyBorder="true" applyAlignment="false" applyProtection="true">
      <alignment horizontal="general" vertical="bottom" textRotation="0" wrapText="false" indent="0" shrinkToFit="false"/>
      <protection locked="true" hidden="true"/>
    </xf>
    <xf numFmtId="167" fontId="10" fillId="0" borderId="1" xfId="0" applyFont="true" applyBorder="true" applyAlignment="false" applyProtection="true">
      <alignment horizontal="general" vertical="bottom" textRotation="0" wrapText="false" indent="0" shrinkToFit="false"/>
      <protection locked="true" hidden="true"/>
    </xf>
    <xf numFmtId="170" fontId="10" fillId="0" borderId="1" xfId="0" applyFont="true" applyBorder="true" applyAlignment="false" applyProtection="true">
      <alignment horizontal="general" vertical="bottom" textRotation="0" wrapText="false" indent="0" shrinkToFit="false"/>
      <protection locked="true" hidden="true"/>
    </xf>
    <xf numFmtId="164" fontId="11" fillId="0" borderId="1" xfId="0" applyFont="true" applyBorder="true" applyAlignment="false" applyProtection="true">
      <alignment horizontal="general" vertical="bottom" textRotation="0" wrapText="false" indent="0" shrinkToFit="false"/>
      <protection locked="true" hidden="true"/>
    </xf>
    <xf numFmtId="164" fontId="14" fillId="0" borderId="0" xfId="0" applyFont="true" applyBorder="false" applyAlignment="false" applyProtection="true">
      <alignment horizontal="general" vertical="bottom" textRotation="0" wrapText="false" indent="0" shrinkToFit="false"/>
      <protection locked="true" hidden="false"/>
    </xf>
    <xf numFmtId="167" fontId="18" fillId="5" borderId="1" xfId="0" applyFont="true" applyBorder="true" applyAlignment="false" applyProtection="true">
      <alignment horizontal="general" vertical="bottom" textRotation="0" wrapText="false" indent="0" shrinkToFit="false"/>
      <protection locked="true" hidden="true"/>
    </xf>
    <xf numFmtId="167" fontId="19" fillId="0" borderId="1" xfId="0" applyFont="true" applyBorder="true" applyAlignment="false" applyProtection="true">
      <alignment horizontal="general" vertical="bottom" textRotation="0" wrapText="false" indent="0" shrinkToFit="false"/>
      <protection locked="true" hidden="true"/>
    </xf>
    <xf numFmtId="164" fontId="20" fillId="0" borderId="1" xfId="0" applyFont="true" applyBorder="true" applyAlignment="false" applyProtection="true">
      <alignment horizontal="general" vertical="bottom" textRotation="0" wrapText="false" indent="0" shrinkToFit="false"/>
      <protection locked="true" hidden="true"/>
    </xf>
    <xf numFmtId="170" fontId="20" fillId="0" borderId="1" xfId="0" applyFont="true" applyBorder="true" applyAlignment="false" applyProtection="true">
      <alignment horizontal="general" vertical="bottom" textRotation="0" wrapText="false" indent="0" shrinkToFit="false"/>
      <protection locked="true" hidden="true"/>
    </xf>
    <xf numFmtId="164" fontId="0" fillId="0" borderId="1" xfId="0" applyFont="true" applyBorder="true" applyAlignment="false" applyProtection="true">
      <alignment horizontal="general" vertical="bottom" textRotation="0" wrapText="false" indent="0" shrinkToFit="false"/>
      <protection locked="true" hidden="true"/>
    </xf>
    <xf numFmtId="170" fontId="19" fillId="0" borderId="1" xfId="0" applyFont="true" applyBorder="true" applyAlignment="false" applyProtection="true">
      <alignment horizontal="general" vertical="bottom" textRotation="0" wrapText="false" indent="0" shrinkToFit="false"/>
      <protection locked="true" hidden="true"/>
    </xf>
    <xf numFmtId="169" fontId="21" fillId="0" borderId="1" xfId="0" applyFont="true" applyBorder="true" applyAlignment="false" applyProtection="true">
      <alignment horizontal="general" vertical="bottom" textRotation="0" wrapText="false" indent="0" shrinkToFit="false"/>
      <protection locked="true" hidden="true"/>
    </xf>
    <xf numFmtId="170" fontId="21" fillId="0" borderId="1" xfId="0" applyFont="true" applyBorder="true" applyAlignment="false" applyProtection="true">
      <alignment horizontal="general" vertical="bottom" textRotation="0" wrapText="false" indent="0" shrinkToFit="false"/>
      <protection locked="true" hidden="true"/>
    </xf>
    <xf numFmtId="170" fontId="22" fillId="0" borderId="1" xfId="0" applyFont="true" applyBorder="tru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false"/>
    </xf>
    <xf numFmtId="170" fontId="16" fillId="0" borderId="0" xfId="0" applyFont="true" applyBorder="false" applyAlignment="false" applyProtection="true">
      <alignment horizontal="general" vertical="bottom" textRotation="0" wrapText="false" indent="0" shrinkToFit="false"/>
      <protection locked="true" hidden="false"/>
    </xf>
    <xf numFmtId="170" fontId="22" fillId="0" borderId="0" xfId="0" applyFont="true" applyBorder="false" applyAlignment="false" applyProtection="true">
      <alignment horizontal="general" vertical="bottom" textRotation="0" wrapText="false" indent="0" shrinkToFit="false"/>
      <protection locked="true" hidden="false"/>
    </xf>
    <xf numFmtId="169" fontId="0" fillId="0" borderId="0" xfId="0" applyFont="false" applyBorder="false" applyAlignment="false" applyProtection="true">
      <alignment horizontal="general" vertical="bottom" textRotation="0" wrapText="false" indent="0" shrinkToFit="false"/>
      <protection locked="true" hidden="false"/>
    </xf>
    <xf numFmtId="170" fontId="5" fillId="4" borderId="0" xfId="0" applyFont="true" applyBorder="false" applyAlignment="true" applyProtection="true">
      <alignment horizontal="center" vertical="center" textRotation="0" wrapText="false" indent="0" shrinkToFit="false"/>
      <protection locked="true" hidden="true"/>
    </xf>
    <xf numFmtId="164" fontId="7" fillId="0" borderId="0" xfId="0" applyFont="true" applyBorder="true" applyAlignment="true" applyProtection="true">
      <alignment horizontal="general" vertical="bottom" textRotation="0" wrapText="true" indent="0" shrinkToFit="false"/>
      <protection locked="true" hidden="true"/>
    </xf>
    <xf numFmtId="164" fontId="7"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false"/>
    </xf>
    <xf numFmtId="164" fontId="14" fillId="0" borderId="1" xfId="0" applyFont="true" applyBorder="true" applyAlignment="false" applyProtection="true">
      <alignment horizontal="general" vertical="bottom" textRotation="0" wrapText="false" indent="0" shrinkToFit="false"/>
      <protection locked="true" hidden="true"/>
    </xf>
    <xf numFmtId="170" fontId="0" fillId="0" borderId="1" xfId="0" applyFont="false" applyBorder="true" applyAlignment="false" applyProtection="true">
      <alignment horizontal="general" vertical="bottom" textRotation="0" wrapText="false" indent="0" shrinkToFit="false"/>
      <protection locked="true" hidden="true"/>
    </xf>
    <xf numFmtId="164" fontId="23"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73" fontId="5" fillId="4"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7" fontId="10" fillId="0" borderId="1" xfId="0" applyFont="true" applyBorder="true" applyAlignment="false" applyProtection="true">
      <alignment horizontal="general" vertical="bottom" textRotation="0" wrapText="false" indent="0" shrinkToFit="false"/>
      <protection locked="true" hidden="false"/>
    </xf>
    <xf numFmtId="170" fontId="10" fillId="0" borderId="1" xfId="0" applyFont="true" applyBorder="true" applyAlignment="false" applyProtection="true">
      <alignment horizontal="general" vertical="bottom" textRotation="0" wrapText="false" indent="0" shrinkToFit="false"/>
      <protection locked="true" hidden="false"/>
    </xf>
    <xf numFmtId="164" fontId="14" fillId="0" borderId="1" xfId="0" applyFont="true" applyBorder="true" applyAlignment="false" applyProtection="true">
      <alignment horizontal="general" vertical="bottom" textRotation="0" wrapText="false" indent="0" shrinkToFit="false"/>
      <protection locked="true" hidden="false"/>
    </xf>
    <xf numFmtId="169" fontId="18" fillId="0" borderId="1" xfId="0" applyFont="true" applyBorder="true" applyAlignment="false" applyProtection="true">
      <alignment horizontal="general" vertical="bottom" textRotation="0" wrapText="false" indent="0" shrinkToFit="false"/>
      <protection locked="false" hidden="false"/>
    </xf>
    <xf numFmtId="167" fontId="19" fillId="0" borderId="1" xfId="0" applyFont="true" applyBorder="true" applyAlignment="false" applyProtection="true">
      <alignment horizontal="general" vertical="bottom" textRotation="0" wrapText="false" indent="0" shrinkToFit="false"/>
      <protection locked="true" hidden="false"/>
    </xf>
    <xf numFmtId="170" fontId="0" fillId="0" borderId="1" xfId="0" applyFont="false" applyBorder="true" applyAlignment="false" applyProtection="true">
      <alignment horizontal="general" vertical="bottom" textRotation="0" wrapText="false" indent="0" shrinkToFit="false"/>
      <protection locked="true" hidden="false"/>
    </xf>
    <xf numFmtId="170" fontId="19" fillId="0" borderId="1" xfId="0" applyFont="true" applyBorder="true" applyAlignment="false" applyProtection="true">
      <alignment horizontal="general" vertical="bottom" textRotation="0" wrapText="false" indent="0" shrinkToFit="false"/>
      <protection locked="true" hidden="false"/>
    </xf>
    <xf numFmtId="169" fontId="21" fillId="0" borderId="1" xfId="0" applyFont="true" applyBorder="true" applyAlignment="false" applyProtection="true">
      <alignment horizontal="general" vertical="bottom" textRotation="0" wrapText="false" indent="0" shrinkToFit="false"/>
      <protection locked="false" hidden="false"/>
    </xf>
    <xf numFmtId="170" fontId="21" fillId="0" borderId="1" xfId="0" applyFont="true" applyBorder="true" applyAlignment="false" applyProtection="true">
      <alignment horizontal="general" vertical="bottom" textRotation="0" wrapText="false" indent="0" shrinkToFit="false"/>
      <protection locked="false" hidden="false"/>
    </xf>
    <xf numFmtId="170" fontId="22" fillId="0" borderId="1" xfId="0" applyFont="true" applyBorder="true" applyAlignment="false" applyProtection="true">
      <alignment horizontal="general" vertical="bottom" textRotation="0" wrapText="false" indent="0" shrinkToFit="false"/>
      <protection locked="true" hidden="false"/>
    </xf>
    <xf numFmtId="170" fontId="23" fillId="0" borderId="0" xfId="0" applyFont="true" applyBorder="false" applyAlignment="false" applyProtection="true">
      <alignment horizontal="general" vertical="bottom" textRotation="0" wrapText="false" indent="0" shrinkToFit="false"/>
      <protection locked="true" hidden="false"/>
    </xf>
    <xf numFmtId="170" fontId="20"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true"/>
    </xf>
    <xf numFmtId="164" fontId="0"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1" xfId="0" applyFont="false" applyBorder="tru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true"/>
    </xf>
    <xf numFmtId="173" fontId="16" fillId="0" borderId="0" xfId="0" applyFont="true" applyBorder="false" applyAlignment="false" applyProtection="true">
      <alignment horizontal="general" vertical="bottom" textRotation="0" wrapText="false" indent="0" shrinkToFit="false"/>
      <protection locked="true" hidden="true"/>
    </xf>
    <xf numFmtId="173" fontId="22" fillId="0" borderId="0" xfId="0" applyFont="true" applyBorder="false" applyAlignment="false" applyProtection="true">
      <alignment horizontal="general" vertical="bottom" textRotation="0" wrapText="false" indent="0" shrinkToFit="false"/>
      <protection locked="true" hidden="false"/>
    </xf>
    <xf numFmtId="173" fontId="16"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true"/>
    </xf>
    <xf numFmtId="164" fontId="25" fillId="6" borderId="12" xfId="0" applyFont="true" applyBorder="true" applyAlignment="true" applyProtection="true">
      <alignment horizontal="left" vertical="bottom" textRotation="0" wrapText="false" indent="0" shrinkToFit="false"/>
      <protection locked="true" hidden="true"/>
    </xf>
    <xf numFmtId="164" fontId="25" fillId="6" borderId="12" xfId="0" applyFont="true" applyBorder="true" applyAlignment="true" applyProtection="true">
      <alignment horizontal="center" vertical="bottom" textRotation="0" wrapText="false" indent="0" shrinkToFit="false"/>
      <protection locked="tru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4" fontId="5" fillId="0" borderId="0" xfId="0" applyFont="true" applyBorder="false" applyAlignment="true" applyProtection="false">
      <alignment horizontal="center" vertical="bottom" textRotation="0" wrapText="false" indent="0" shrinkToFit="false"/>
      <protection locked="true" hidden="false"/>
    </xf>
    <xf numFmtId="164" fontId="25" fillId="7" borderId="12" xfId="0" applyFont="true" applyBorder="true" applyAlignment="true" applyProtection="true">
      <alignment horizontal="left" vertical="bottom" textRotation="0" wrapText="false" indent="0" shrinkToFit="false"/>
      <protection locked="true" hidden="true"/>
    </xf>
    <xf numFmtId="170" fontId="26" fillId="8" borderId="12" xfId="0" applyFont="true" applyBorder="true" applyAlignment="true" applyProtection="true">
      <alignment horizontal="general" vertical="bottom" textRotation="0" wrapText="false" indent="0" shrinkToFit="false"/>
      <protection locked="true" hidden="true"/>
    </xf>
    <xf numFmtId="164" fontId="25" fillId="9" borderId="12" xfId="0" applyFont="true" applyBorder="true" applyAlignment="true" applyProtection="true">
      <alignment horizontal="general" vertical="bottom" textRotation="0" wrapText="false" indent="0" shrinkToFit="false"/>
      <protection locked="true" hidden="true"/>
    </xf>
    <xf numFmtId="164" fontId="2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729FCF"/>
      <rgbColor rgb="FFA1467E"/>
      <rgbColor rgb="FFEEEEEE"/>
      <rgbColor rgb="FFCCFFFF"/>
      <rgbColor rgb="FF660066"/>
      <rgbColor rgb="FFFF8080"/>
      <rgbColor rgb="FF2A6099"/>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BF00"/>
      <rgbColor rgb="FFFF9900"/>
      <rgbColor rgb="FFFF6600"/>
      <rgbColor rgb="FF3465A4"/>
      <rgbColor rgb="FF969696"/>
      <rgbColor rgb="FF003366"/>
      <rgbColor rgb="FF00A933"/>
      <rgbColor rgb="FF003300"/>
      <rgbColor rgb="FF333300"/>
      <rgbColor rgb="FF993300"/>
      <rgbColor rgb="FF993366"/>
      <rgbColor rgb="FF333399"/>
      <rgbColor rgb="FF4D4D4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9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9" activeCellId="0" sqref="C99"/>
    </sheetView>
  </sheetViews>
  <sheetFormatPr defaultColWidth="11.89453125" defaultRowHeight="12.8" zeroHeight="false" outlineLevelRow="0" outlineLevelCol="0"/>
  <cols>
    <col collapsed="false" customWidth="true" hidden="false" outlineLevel="0" max="1" min="1" style="1" width="29.93"/>
    <col collapsed="false" customWidth="true" hidden="false" outlineLevel="0" max="2" min="2" style="0" width="32.65"/>
    <col collapsed="false" customWidth="true" hidden="false" outlineLevel="0" max="3" min="3" style="0" width="70.85"/>
  </cols>
  <sheetData>
    <row r="1" s="3" customFormat="true" ht="24.45" hidden="false" customHeight="true" outlineLevel="0" collapsed="false">
      <c r="A1" s="2" t="s">
        <v>0</v>
      </c>
      <c r="B1" s="2"/>
      <c r="C1" s="2"/>
    </row>
    <row r="2" s="7" customFormat="true" ht="17.35" hidden="false" customHeight="false" outlineLevel="0" collapsed="false">
      <c r="A2" s="4" t="s">
        <v>1</v>
      </c>
      <c r="B2" s="5" t="s">
        <v>2</v>
      </c>
      <c r="C2" s="5" t="s">
        <v>3</v>
      </c>
      <c r="D2" s="6" t="s">
        <v>4</v>
      </c>
    </row>
    <row r="3" customFormat="false" ht="12.8" hidden="false" customHeight="false" outlineLevel="0" collapsed="false">
      <c r="A3" s="8" t="s">
        <v>5</v>
      </c>
      <c r="B3" s="9"/>
      <c r="C3" s="10" t="s">
        <v>6</v>
      </c>
      <c r="D3" s="11" t="b">
        <f aca="false">AND($B$3 &lt;&gt;"",$B$4&lt;&gt;"",$B$6="event" , $B$9="ride", $B$8&lt;&gt;"",$B$11&lt;&gt;"")</f>
        <v>0</v>
      </c>
    </row>
    <row r="4" customFormat="false" ht="12.8" hidden="false" customHeight="false" outlineLevel="0" collapsed="false">
      <c r="A4" s="12" t="s">
        <v>7</v>
      </c>
      <c r="B4" s="13" t="s">
        <v>8</v>
      </c>
      <c r="C4" s="14" t="s">
        <v>9</v>
      </c>
    </row>
    <row r="5" customFormat="false" ht="12.8" hidden="false" customHeight="false" outlineLevel="0" collapsed="false">
      <c r="A5" s="12" t="s">
        <v>10</v>
      </c>
      <c r="B5" s="13"/>
      <c r="C5" s="14" t="s">
        <v>11</v>
      </c>
    </row>
    <row r="6" customFormat="false" ht="12.8" hidden="false" customHeight="false" outlineLevel="0" collapsed="false">
      <c r="A6" s="12" t="s">
        <v>12</v>
      </c>
      <c r="B6" s="15" t="s">
        <v>13</v>
      </c>
      <c r="C6" s="14" t="s">
        <v>6</v>
      </c>
    </row>
    <row r="7" customFormat="false" ht="12.8" hidden="false" customHeight="false" outlineLevel="0" collapsed="false">
      <c r="A7" s="16" t="s">
        <v>14</v>
      </c>
      <c r="B7" s="17" t="n">
        <v>36526</v>
      </c>
      <c r="C7" s="18" t="s">
        <v>15</v>
      </c>
    </row>
    <row r="8" customFormat="false" ht="12.8" hidden="false" customHeight="false" outlineLevel="0" collapsed="false">
      <c r="A8" s="19" t="s">
        <v>16</v>
      </c>
      <c r="B8" s="20" t="s">
        <v>17</v>
      </c>
      <c r="C8" s="21" t="s">
        <v>18</v>
      </c>
    </row>
    <row r="9" customFormat="false" ht="12.8" hidden="false" customHeight="false" outlineLevel="0" collapsed="false">
      <c r="A9" s="22" t="s">
        <v>19</v>
      </c>
      <c r="B9" s="23" t="s">
        <v>20</v>
      </c>
      <c r="C9" s="24" t="s">
        <v>21</v>
      </c>
    </row>
    <row r="10" customFormat="false" ht="12.8" hidden="false" customHeight="false" outlineLevel="0" collapsed="false">
      <c r="A10" s="22" t="s">
        <v>22</v>
      </c>
      <c r="B10" s="23" t="s">
        <v>23</v>
      </c>
      <c r="C10" s="24" t="s">
        <v>11</v>
      </c>
    </row>
    <row r="11" customFormat="false" ht="12.8" hidden="false" customHeight="false" outlineLevel="0" collapsed="false">
      <c r="A11" s="25" t="s">
        <v>24</v>
      </c>
      <c r="B11" s="26" t="s">
        <v>25</v>
      </c>
      <c r="C11" s="24" t="s">
        <v>26</v>
      </c>
    </row>
    <row r="12" customFormat="false" ht="12.8" hidden="false" customHeight="false" outlineLevel="0" collapsed="false">
      <c r="A12" s="27" t="s">
        <v>27</v>
      </c>
      <c r="B12" s="28" t="b">
        <f aca="false">FALSE()</f>
        <v>0</v>
      </c>
      <c r="C12" s="29" t="s">
        <v>28</v>
      </c>
    </row>
    <row r="13" customFormat="false" ht="12.8" hidden="false" customHeight="false" outlineLevel="0" collapsed="false">
      <c r="A13" s="8" t="s">
        <v>29</v>
      </c>
      <c r="B13" s="30"/>
      <c r="C13" s="31" t="s">
        <v>11</v>
      </c>
    </row>
    <row r="14" customFormat="false" ht="12.8" hidden="false" customHeight="false" outlineLevel="0" collapsed="false">
      <c r="A14" s="12" t="s">
        <v>30</v>
      </c>
      <c r="B14" s="13"/>
      <c r="C14" s="14" t="s">
        <v>6</v>
      </c>
    </row>
    <row r="15" customFormat="false" ht="12.8" hidden="false" customHeight="false" outlineLevel="0" collapsed="false">
      <c r="A15" s="16" t="s">
        <v>31</v>
      </c>
      <c r="B15" s="32"/>
      <c r="C15" s="18" t="s">
        <v>11</v>
      </c>
    </row>
    <row r="16" customFormat="false" ht="12.8" hidden="false" customHeight="false" outlineLevel="0" collapsed="false">
      <c r="A16" s="33" t="s">
        <v>32</v>
      </c>
      <c r="B16" s="34"/>
      <c r="C16" s="21" t="s">
        <v>11</v>
      </c>
    </row>
    <row r="17" customFormat="false" ht="12.8" hidden="false" customHeight="false" outlineLevel="0" collapsed="false">
      <c r="A17" s="22" t="s">
        <v>33</v>
      </c>
      <c r="B17" s="35"/>
      <c r="C17" s="24" t="s">
        <v>11</v>
      </c>
    </row>
    <row r="18" customFormat="false" ht="12.8" hidden="false" customHeight="false" outlineLevel="0" collapsed="false">
      <c r="A18" s="22" t="s">
        <v>34</v>
      </c>
      <c r="B18" s="23"/>
      <c r="C18" s="24" t="s">
        <v>11</v>
      </c>
    </row>
    <row r="19" customFormat="false" ht="12.8" hidden="false" customHeight="false" outlineLevel="0" collapsed="false">
      <c r="A19" s="22" t="s">
        <v>35</v>
      </c>
      <c r="B19" s="23"/>
      <c r="C19" s="24" t="s">
        <v>11</v>
      </c>
    </row>
    <row r="20" customFormat="false" ht="12.8" hidden="false" customHeight="false" outlineLevel="0" collapsed="false">
      <c r="A20" s="22" t="s">
        <v>36</v>
      </c>
      <c r="B20" s="23"/>
      <c r="C20" s="24" t="s">
        <v>37</v>
      </c>
    </row>
    <row r="21" customFormat="false" ht="12.8" hidden="false" customHeight="false" outlineLevel="0" collapsed="false">
      <c r="A21" s="22" t="s">
        <v>38</v>
      </c>
      <c r="B21" s="23"/>
      <c r="C21" s="36" t="s">
        <v>39</v>
      </c>
      <c r="D21" s="37"/>
    </row>
    <row r="22" customFormat="false" ht="12.8" hidden="false" customHeight="false" outlineLevel="0" collapsed="false">
      <c r="A22" s="22" t="s">
        <v>40</v>
      </c>
      <c r="B22" s="23"/>
      <c r="C22" s="24" t="s">
        <v>41</v>
      </c>
    </row>
    <row r="23" customFormat="false" ht="12.8" hidden="false" customHeight="false" outlineLevel="0" collapsed="false">
      <c r="A23" s="22" t="s">
        <v>42</v>
      </c>
      <c r="B23" s="23" t="n">
        <v>0</v>
      </c>
      <c r="C23" s="24" t="s">
        <v>43</v>
      </c>
    </row>
    <row r="24" customFormat="false" ht="12.8" hidden="false" customHeight="false" outlineLevel="0" collapsed="false">
      <c r="A24" s="22" t="s">
        <v>44</v>
      </c>
      <c r="B24" s="23" t="n">
        <v>0</v>
      </c>
      <c r="C24" s="24" t="s">
        <v>43</v>
      </c>
    </row>
    <row r="25" customFormat="false" ht="12.8" hidden="false" customHeight="false" outlineLevel="0" collapsed="false">
      <c r="A25" s="22" t="s">
        <v>45</v>
      </c>
      <c r="B25" s="23"/>
      <c r="C25" s="24" t="s">
        <v>46</v>
      </c>
    </row>
    <row r="26" customFormat="false" ht="12.8" hidden="false" customHeight="false" outlineLevel="0" collapsed="false">
      <c r="A26" s="22" t="s">
        <v>47</v>
      </c>
      <c r="B26" s="23"/>
      <c r="C26" s="24" t="s">
        <v>11</v>
      </c>
    </row>
    <row r="27" customFormat="false" ht="12.8" hidden="false" customHeight="false" outlineLevel="0" collapsed="false">
      <c r="A27" s="22" t="s">
        <v>48</v>
      </c>
      <c r="B27" s="23"/>
      <c r="C27" s="24" t="s">
        <v>11</v>
      </c>
    </row>
    <row r="28" customFormat="false" ht="12.8" hidden="false" customHeight="false" outlineLevel="0" collapsed="false">
      <c r="A28" s="22" t="s">
        <v>49</v>
      </c>
      <c r="B28" s="23" t="n">
        <v>0</v>
      </c>
      <c r="C28" s="24" t="s">
        <v>43</v>
      </c>
    </row>
    <row r="29" customFormat="false" ht="12.8" hidden="false" customHeight="false" outlineLevel="0" collapsed="false">
      <c r="A29" s="22" t="s">
        <v>50</v>
      </c>
      <c r="B29" s="38" t="n">
        <v>36526</v>
      </c>
      <c r="C29" s="24" t="s">
        <v>51</v>
      </c>
    </row>
    <row r="30" customFormat="false" ht="12.8" hidden="false" customHeight="false" outlineLevel="0" collapsed="false">
      <c r="A30" s="22" t="s">
        <v>52</v>
      </c>
      <c r="B30" s="39" t="n">
        <v>36526</v>
      </c>
      <c r="C30" s="24" t="s">
        <v>53</v>
      </c>
    </row>
    <row r="31" customFormat="false" ht="12.8" hidden="false" customHeight="false" outlineLevel="0" collapsed="false">
      <c r="A31" s="22" t="s">
        <v>54</v>
      </c>
      <c r="B31" s="23"/>
      <c r="C31" s="24" t="s">
        <v>11</v>
      </c>
    </row>
    <row r="32" customFormat="false" ht="12.8" hidden="false" customHeight="false" outlineLevel="0" collapsed="false">
      <c r="A32" s="22" t="s">
        <v>55</v>
      </c>
      <c r="B32" s="23"/>
      <c r="C32" s="24" t="s">
        <v>11</v>
      </c>
    </row>
    <row r="33" customFormat="false" ht="12.8" hidden="false" customHeight="false" outlineLevel="0" collapsed="false">
      <c r="A33" s="22" t="s">
        <v>56</v>
      </c>
      <c r="B33" s="23"/>
      <c r="C33" s="24" t="s">
        <v>11</v>
      </c>
    </row>
    <row r="34" customFormat="false" ht="12.8" hidden="false" customHeight="false" outlineLevel="0" collapsed="false">
      <c r="A34" s="27" t="s">
        <v>57</v>
      </c>
      <c r="B34" s="40"/>
      <c r="C34" s="41" t="s">
        <v>9</v>
      </c>
    </row>
    <row r="35" customFormat="false" ht="12.8" hidden="false" customHeight="false" outlineLevel="0" collapsed="false">
      <c r="A35" s="8" t="s">
        <v>58</v>
      </c>
      <c r="B35" s="42" t="n">
        <v>401404</v>
      </c>
      <c r="C35" s="31" t="s">
        <v>15</v>
      </c>
    </row>
    <row r="36" customFormat="false" ht="12.8" hidden="false" customHeight="false" outlineLevel="0" collapsed="false">
      <c r="A36" s="12" t="s">
        <v>59</v>
      </c>
      <c r="B36" s="15" t="n">
        <v>0</v>
      </c>
      <c r="C36" s="14" t="s">
        <v>43</v>
      </c>
    </row>
    <row r="37" customFormat="false" ht="12.8" hidden="false" customHeight="false" outlineLevel="0" collapsed="false">
      <c r="A37" s="16" t="s">
        <v>60</v>
      </c>
      <c r="B37" s="32" t="s">
        <v>61</v>
      </c>
      <c r="C37" s="18" t="s">
        <v>11</v>
      </c>
    </row>
    <row r="38" customFormat="false" ht="12.8" hidden="false" customHeight="false" outlineLevel="0" collapsed="false">
      <c r="A38" s="33" t="s">
        <v>62</v>
      </c>
      <c r="B38" s="34"/>
      <c r="C38" s="21" t="s">
        <v>63</v>
      </c>
    </row>
    <row r="39" customFormat="false" ht="12.8" hidden="false" customHeight="false" outlineLevel="0" collapsed="false">
      <c r="A39" s="22" t="s">
        <v>64</v>
      </c>
      <c r="B39" s="23"/>
      <c r="C39" s="24" t="s">
        <v>65</v>
      </c>
    </row>
    <row r="40" customFormat="false" ht="12.8" hidden="false" customHeight="false" outlineLevel="0" collapsed="false">
      <c r="A40" s="22" t="s">
        <v>66</v>
      </c>
      <c r="B40" s="23"/>
      <c r="C40" s="24" t="s">
        <v>67</v>
      </c>
    </row>
    <row r="41" customFormat="false" ht="12.8" hidden="false" customHeight="false" outlineLevel="0" collapsed="false">
      <c r="A41" s="22" t="s">
        <v>68</v>
      </c>
      <c r="B41" s="23"/>
      <c r="C41" s="24" t="s">
        <v>69</v>
      </c>
    </row>
    <row r="42" customFormat="false" ht="12.8" hidden="false" customHeight="false" outlineLevel="0" collapsed="false">
      <c r="A42" s="22" t="s">
        <v>70</v>
      </c>
      <c r="B42" s="23" t="s">
        <v>71</v>
      </c>
      <c r="C42" s="24" t="s">
        <v>72</v>
      </c>
    </row>
    <row r="43" customFormat="false" ht="12.8" hidden="false" customHeight="false" outlineLevel="0" collapsed="false">
      <c r="A43" s="22" t="s">
        <v>73</v>
      </c>
      <c r="B43" s="35"/>
      <c r="C43" s="24" t="s">
        <v>6</v>
      </c>
    </row>
    <row r="44" customFormat="false" ht="12.8" hidden="false" customHeight="false" outlineLevel="0" collapsed="false">
      <c r="A44" s="22" t="s">
        <v>74</v>
      </c>
      <c r="B44" s="43" t="n">
        <v>36526</v>
      </c>
      <c r="C44" s="44" t="s">
        <v>15</v>
      </c>
    </row>
    <row r="45" customFormat="false" ht="12.8" hidden="false" customHeight="false" outlineLevel="0" collapsed="false">
      <c r="A45" s="22" t="s">
        <v>75</v>
      </c>
      <c r="B45" s="23"/>
      <c r="C45" s="24" t="s">
        <v>11</v>
      </c>
    </row>
    <row r="46" customFormat="false" ht="12.8" hidden="false" customHeight="false" outlineLevel="0" collapsed="false">
      <c r="A46" s="22" t="s">
        <v>76</v>
      </c>
      <c r="B46" s="23"/>
      <c r="C46" s="24" t="s">
        <v>11</v>
      </c>
    </row>
    <row r="47" customFormat="false" ht="12.8" hidden="false" customHeight="false" outlineLevel="0" collapsed="false">
      <c r="A47" s="22" t="s">
        <v>77</v>
      </c>
      <c r="B47" s="23"/>
      <c r="C47" s="24" t="s">
        <v>11</v>
      </c>
    </row>
    <row r="48" customFormat="false" ht="12.8" hidden="false" customHeight="false" outlineLevel="0" collapsed="false">
      <c r="A48" s="22" t="s">
        <v>78</v>
      </c>
      <c r="B48" s="23"/>
      <c r="C48" s="24" t="s">
        <v>11</v>
      </c>
    </row>
    <row r="49" customFormat="false" ht="12.8" hidden="false" customHeight="false" outlineLevel="0" collapsed="false">
      <c r="A49" s="22" t="s">
        <v>79</v>
      </c>
      <c r="B49" s="23"/>
      <c r="C49" s="24" t="s">
        <v>11</v>
      </c>
    </row>
    <row r="50" customFormat="false" ht="12.8" hidden="false" customHeight="false" outlineLevel="0" collapsed="false">
      <c r="A50" s="27" t="s">
        <v>80</v>
      </c>
      <c r="B50" s="40"/>
      <c r="C50" s="24" t="s">
        <v>11</v>
      </c>
    </row>
    <row r="51" customFormat="false" ht="12.8" hidden="false" customHeight="false" outlineLevel="0" collapsed="false">
      <c r="A51" s="8" t="s">
        <v>81</v>
      </c>
      <c r="B51" s="30"/>
      <c r="C51" s="31" t="s">
        <v>82</v>
      </c>
    </row>
    <row r="52" customFormat="false" ht="12.8" hidden="false" customHeight="false" outlineLevel="0" collapsed="false">
      <c r="A52" s="12" t="s">
        <v>83</v>
      </c>
      <c r="B52" s="15"/>
      <c r="C52" s="14" t="s">
        <v>11</v>
      </c>
    </row>
    <row r="53" customFormat="false" ht="12.8" hidden="false" customHeight="false" outlineLevel="0" collapsed="false">
      <c r="A53" s="12" t="s">
        <v>84</v>
      </c>
      <c r="B53" s="15"/>
      <c r="C53" s="14" t="s">
        <v>11</v>
      </c>
    </row>
    <row r="54" customFormat="false" ht="12.8" hidden="false" customHeight="false" outlineLevel="0" collapsed="false">
      <c r="A54" s="12" t="s">
        <v>85</v>
      </c>
      <c r="B54" s="15" t="n">
        <v>0</v>
      </c>
      <c r="C54" s="14" t="s">
        <v>43</v>
      </c>
    </row>
    <row r="55" customFormat="false" ht="12.8" hidden="false" customHeight="false" outlineLevel="0" collapsed="false">
      <c r="A55" s="12" t="s">
        <v>86</v>
      </c>
      <c r="B55" s="15" t="n">
        <v>0</v>
      </c>
      <c r="C55" s="14" t="s">
        <v>43</v>
      </c>
    </row>
    <row r="56" customFormat="false" ht="12.8" hidden="false" customHeight="false" outlineLevel="0" collapsed="false">
      <c r="A56" s="12" t="s">
        <v>87</v>
      </c>
      <c r="B56" s="15"/>
      <c r="C56" s="14" t="s">
        <v>11</v>
      </c>
    </row>
    <row r="57" customFormat="false" ht="12.8" hidden="false" customHeight="false" outlineLevel="0" collapsed="false">
      <c r="A57" s="12" t="s">
        <v>88</v>
      </c>
      <c r="B57" s="15"/>
      <c r="C57" s="14" t="s">
        <v>6</v>
      </c>
    </row>
    <row r="58" customFormat="false" ht="12.8" hidden="false" customHeight="false" outlineLevel="0" collapsed="false">
      <c r="A58" s="16" t="s">
        <v>89</v>
      </c>
      <c r="B58" s="32"/>
      <c r="C58" s="18" t="s">
        <v>11</v>
      </c>
    </row>
    <row r="59" customFormat="false" ht="12.8" hidden="false" customHeight="false" outlineLevel="0" collapsed="false">
      <c r="A59" s="33" t="s">
        <v>90</v>
      </c>
      <c r="B59" s="34"/>
      <c r="C59" s="45" t="s">
        <v>11</v>
      </c>
    </row>
    <row r="60" customFormat="false" ht="12.8" hidden="false" customHeight="false" outlineLevel="0" collapsed="false">
      <c r="A60" s="22" t="s">
        <v>91</v>
      </c>
      <c r="B60" s="23"/>
      <c r="C60" s="41" t="s">
        <v>11</v>
      </c>
    </row>
    <row r="61" customFormat="false" ht="12.8" hidden="false" customHeight="false" outlineLevel="0" collapsed="false">
      <c r="A61" s="22" t="s">
        <v>92</v>
      </c>
      <c r="B61" s="35"/>
      <c r="C61" s="24" t="s">
        <v>6</v>
      </c>
    </row>
    <row r="62" customFormat="false" ht="12.8" hidden="false" customHeight="false" outlineLevel="0" collapsed="false">
      <c r="A62" s="22" t="s">
        <v>93</v>
      </c>
      <c r="B62" s="23"/>
      <c r="C62" s="24" t="s">
        <v>11</v>
      </c>
    </row>
    <row r="63" customFormat="false" ht="12.8" hidden="false" customHeight="false" outlineLevel="0" collapsed="false">
      <c r="A63" s="22" t="s">
        <v>94</v>
      </c>
      <c r="B63" s="23"/>
      <c r="C63" s="24" t="s">
        <v>11</v>
      </c>
    </row>
    <row r="64" customFormat="false" ht="12.8" hidden="false" customHeight="false" outlineLevel="0" collapsed="false">
      <c r="A64" s="22" t="s">
        <v>95</v>
      </c>
      <c r="B64" s="23"/>
      <c r="C64" s="24" t="s">
        <v>11</v>
      </c>
    </row>
    <row r="65" customFormat="false" ht="12.8" hidden="false" customHeight="false" outlineLevel="0" collapsed="false">
      <c r="A65" s="22" t="s">
        <v>96</v>
      </c>
      <c r="B65" s="23"/>
      <c r="C65" s="24" t="s">
        <v>11</v>
      </c>
    </row>
    <row r="66" customFormat="false" ht="12.8" hidden="false" customHeight="false" outlineLevel="0" collapsed="false">
      <c r="A66" s="22" t="s">
        <v>97</v>
      </c>
      <c r="B66" s="23"/>
      <c r="C66" s="24" t="s">
        <v>11</v>
      </c>
    </row>
    <row r="67" customFormat="false" ht="12.8" hidden="false" customHeight="false" outlineLevel="0" collapsed="false">
      <c r="A67" s="22" t="s">
        <v>98</v>
      </c>
      <c r="B67" s="23"/>
      <c r="C67" s="24" t="s">
        <v>11</v>
      </c>
    </row>
    <row r="68" customFormat="false" ht="12.8" hidden="false" customHeight="false" outlineLevel="0" collapsed="false">
      <c r="A68" s="22" t="s">
        <v>99</v>
      </c>
      <c r="B68" s="23"/>
      <c r="C68" s="24" t="s">
        <v>11</v>
      </c>
    </row>
    <row r="69" customFormat="false" ht="12.8" hidden="false" customHeight="false" outlineLevel="0" collapsed="false">
      <c r="A69" s="22" t="s">
        <v>100</v>
      </c>
      <c r="B69" s="23"/>
      <c r="C69" s="24" t="s">
        <v>11</v>
      </c>
    </row>
    <row r="70" customFormat="false" ht="12.8" hidden="false" customHeight="false" outlineLevel="0" collapsed="false">
      <c r="A70" s="27" t="s">
        <v>101</v>
      </c>
      <c r="B70" s="40"/>
      <c r="C70" s="41" t="s">
        <v>11</v>
      </c>
    </row>
    <row r="71" customFormat="false" ht="12.8" hidden="false" customHeight="false" outlineLevel="0" collapsed="false">
      <c r="A71" s="19" t="s">
        <v>102</v>
      </c>
      <c r="B71" s="20" t="n">
        <v>43.2</v>
      </c>
      <c r="C71" s="31" t="s">
        <v>43</v>
      </c>
    </row>
    <row r="72" customFormat="false" ht="12.8" hidden="false" customHeight="false" outlineLevel="0" collapsed="false">
      <c r="A72" s="12" t="s">
        <v>103</v>
      </c>
      <c r="B72" s="15" t="n">
        <v>0</v>
      </c>
      <c r="C72" s="14" t="s">
        <v>43</v>
      </c>
    </row>
    <row r="73" customFormat="false" ht="12.8" hidden="false" customHeight="false" outlineLevel="0" collapsed="false">
      <c r="A73" s="12" t="s">
        <v>104</v>
      </c>
      <c r="B73" s="15" t="n">
        <v>0</v>
      </c>
      <c r="C73" s="14" t="s">
        <v>43</v>
      </c>
    </row>
    <row r="74" customFormat="false" ht="12.8" hidden="false" customHeight="false" outlineLevel="0" collapsed="false">
      <c r="A74" s="12" t="s">
        <v>105</v>
      </c>
      <c r="B74" s="15" t="n">
        <v>0</v>
      </c>
      <c r="C74" s="14" t="s">
        <v>43</v>
      </c>
    </row>
    <row r="75" customFormat="false" ht="12.8" hidden="false" customHeight="false" outlineLevel="0" collapsed="false">
      <c r="A75" s="12" t="s">
        <v>106</v>
      </c>
      <c r="B75" s="15" t="n">
        <v>0</v>
      </c>
      <c r="C75" s="14" t="s">
        <v>43</v>
      </c>
    </row>
    <row r="76" customFormat="false" ht="12.8" hidden="false" customHeight="false" outlineLevel="0" collapsed="false">
      <c r="A76" s="12" t="s">
        <v>107</v>
      </c>
      <c r="B76" s="15" t="n">
        <v>0</v>
      </c>
      <c r="C76" s="14" t="s">
        <v>43</v>
      </c>
    </row>
    <row r="77" customFormat="false" ht="12.8" hidden="false" customHeight="false" outlineLevel="0" collapsed="false">
      <c r="A77" s="12" t="s">
        <v>108</v>
      </c>
      <c r="B77" s="15" t="n">
        <v>0</v>
      </c>
      <c r="C77" s="14" t="s">
        <v>43</v>
      </c>
    </row>
    <row r="78" customFormat="false" ht="12.8" hidden="false" customHeight="false" outlineLevel="0" collapsed="false">
      <c r="A78" s="12" t="s">
        <v>109</v>
      </c>
      <c r="B78" s="15" t="n">
        <v>0</v>
      </c>
      <c r="C78" s="14" t="s">
        <v>43</v>
      </c>
    </row>
    <row r="79" customFormat="false" ht="12.8" hidden="false" customHeight="false" outlineLevel="0" collapsed="false">
      <c r="A79" s="12" t="s">
        <v>110</v>
      </c>
      <c r="B79" s="15" t="n">
        <v>0</v>
      </c>
      <c r="C79" s="14" t="s">
        <v>43</v>
      </c>
    </row>
    <row r="80" customFormat="false" ht="12.8" hidden="false" customHeight="false" outlineLevel="0" collapsed="false">
      <c r="A80" s="12" t="s">
        <v>111</v>
      </c>
      <c r="B80" s="15" t="n">
        <v>0</v>
      </c>
      <c r="C80" s="14" t="s">
        <v>43</v>
      </c>
    </row>
    <row r="81" customFormat="false" ht="12.8" hidden="false" customHeight="false" outlineLevel="0" collapsed="false">
      <c r="A81" s="12" t="s">
        <v>112</v>
      </c>
      <c r="B81" s="15" t="n">
        <v>0</v>
      </c>
      <c r="C81" s="14" t="s">
        <v>43</v>
      </c>
    </row>
    <row r="82" customFormat="false" ht="12.8" hidden="false" customHeight="false" outlineLevel="0" collapsed="false">
      <c r="A82" s="12" t="s">
        <v>113</v>
      </c>
      <c r="B82" s="15" t="n">
        <v>0</v>
      </c>
      <c r="C82" s="14" t="s">
        <v>43</v>
      </c>
    </row>
    <row r="83" customFormat="false" ht="12.8" hidden="false" customHeight="false" outlineLevel="0" collapsed="false">
      <c r="A83" s="12" t="s">
        <v>114</v>
      </c>
      <c r="B83" s="15" t="n">
        <v>0</v>
      </c>
      <c r="C83" s="14" t="s">
        <v>43</v>
      </c>
    </row>
    <row r="84" customFormat="false" ht="12.8" hidden="false" customHeight="false" outlineLevel="0" collapsed="false">
      <c r="A84" s="12" t="s">
        <v>115</v>
      </c>
      <c r="B84" s="15" t="n">
        <v>0</v>
      </c>
      <c r="C84" s="14" t="s">
        <v>43</v>
      </c>
    </row>
    <row r="85" customFormat="false" ht="12.8" hidden="false" customHeight="false" outlineLevel="0" collapsed="false">
      <c r="A85" s="12" t="s">
        <v>116</v>
      </c>
      <c r="B85" s="15" t="n">
        <v>0</v>
      </c>
      <c r="C85" s="14" t="s">
        <v>43</v>
      </c>
    </row>
    <row r="86" customFormat="false" ht="12.8" hidden="false" customHeight="false" outlineLevel="0" collapsed="false">
      <c r="A86" s="12" t="s">
        <v>117</v>
      </c>
      <c r="B86" s="15" t="n">
        <v>0</v>
      </c>
      <c r="C86" s="14" t="s">
        <v>43</v>
      </c>
    </row>
    <row r="87" customFormat="false" ht="12.8" hidden="false" customHeight="false" outlineLevel="0" collapsed="false">
      <c r="A87" s="12" t="s">
        <v>118</v>
      </c>
      <c r="B87" s="15" t="n">
        <v>0</v>
      </c>
      <c r="C87" s="14" t="s">
        <v>43</v>
      </c>
    </row>
    <row r="88" customFormat="false" ht="12.8" hidden="false" customHeight="false" outlineLevel="0" collapsed="false">
      <c r="A88" s="12" t="s">
        <v>119</v>
      </c>
      <c r="B88" s="15" t="n">
        <v>0</v>
      </c>
      <c r="C88" s="14" t="s">
        <v>43</v>
      </c>
    </row>
    <row r="89" customFormat="false" ht="12.8" hidden="false" customHeight="false" outlineLevel="0" collapsed="false">
      <c r="A89" s="12" t="s">
        <v>120</v>
      </c>
      <c r="B89" s="15" t="n">
        <v>0</v>
      </c>
      <c r="C89" s="14" t="s">
        <v>43</v>
      </c>
    </row>
    <row r="90" customFormat="false" ht="12.8" hidden="false" customHeight="false" outlineLevel="0" collapsed="false">
      <c r="A90" s="12" t="s">
        <v>121</v>
      </c>
      <c r="B90" s="15" t="s">
        <v>61</v>
      </c>
      <c r="C90" s="14" t="s">
        <v>11</v>
      </c>
    </row>
    <row r="91" customFormat="false" ht="12.8" hidden="false" customHeight="false" outlineLevel="0" collapsed="false">
      <c r="A91" s="12" t="s">
        <v>122</v>
      </c>
      <c r="B91" s="15" t="s">
        <v>123</v>
      </c>
      <c r="C91" s="14" t="s">
        <v>124</v>
      </c>
    </row>
    <row r="92" customFormat="false" ht="12.8" hidden="false" customHeight="false" outlineLevel="0" collapsed="false">
      <c r="A92" s="25" t="s">
        <v>125</v>
      </c>
      <c r="B92" s="26" t="s">
        <v>126</v>
      </c>
      <c r="C92" s="14" t="s">
        <v>127</v>
      </c>
    </row>
    <row r="93" customFormat="false" ht="12.8" hidden="false" customHeight="false" outlineLevel="0" collapsed="false">
      <c r="A93" s="16" t="s">
        <v>128</v>
      </c>
      <c r="B93" s="32" t="n">
        <v>0</v>
      </c>
      <c r="C93" s="18" t="s">
        <v>43</v>
      </c>
    </row>
  </sheetData>
  <sheetProtection sheet="true" password="d7bd" objects="true" scenarios="true"/>
  <mergeCells count="1">
    <mergeCell ref="A1:C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BF00"/>
    <pageSetUpPr fitToPage="false"/>
  </sheetPr>
  <dimension ref="A1:AMJ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3515625" defaultRowHeight="12.8" zeroHeight="false" outlineLevelRow="0" outlineLevelCol="0"/>
  <cols>
    <col collapsed="false" customWidth="true" hidden="false" outlineLevel="0" max="1" min="1" style="46" width="17.59"/>
    <col collapsed="false" customWidth="true" hidden="false" outlineLevel="0" max="2" min="2" style="46" width="7.84"/>
    <col collapsed="false" customWidth="true" hidden="false" outlineLevel="0" max="3" min="3" style="47" width="8.75"/>
    <col collapsed="false" customWidth="false" hidden="false" outlineLevel="0" max="1024" min="4" style="46" width="11.52"/>
  </cols>
  <sheetData>
    <row r="1" customFormat="false" ht="15" hidden="false" customHeight="false" outlineLevel="0" collapsed="false">
      <c r="A1" s="48" t="s">
        <v>16</v>
      </c>
      <c r="B1" s="48" t="s">
        <v>129</v>
      </c>
      <c r="C1" s="49" t="s">
        <v>130</v>
      </c>
    </row>
    <row r="2" customFormat="false" ht="15" hidden="false" customHeight="false" outlineLevel="0" collapsed="false">
      <c r="A2" s="50" t="s">
        <v>131</v>
      </c>
      <c r="B2" s="50"/>
      <c r="C2" s="50"/>
    </row>
    <row r="3" s="52" customFormat="true" ht="12.8" hidden="false" customHeight="false" outlineLevel="0" collapsed="false">
      <c r="A3" s="51" t="s">
        <v>132</v>
      </c>
      <c r="B3" s="51"/>
      <c r="C3" s="51"/>
      <c r="AMI3" s="46"/>
      <c r="AMJ3" s="46"/>
    </row>
    <row r="4" s="56" customFormat="true" ht="15" hidden="false" customHeight="false" outlineLevel="0" collapsed="false">
      <c r="A4" s="53" t="s">
        <v>133</v>
      </c>
      <c r="B4" s="54" t="n">
        <v>0.029</v>
      </c>
      <c r="C4" s="55" t="n">
        <v>0.3</v>
      </c>
    </row>
    <row r="5" s="56" customFormat="true" ht="15" hidden="false" customHeight="false" outlineLevel="0" collapsed="false">
      <c r="A5" s="53" t="s">
        <v>126</v>
      </c>
      <c r="B5" s="54" t="n">
        <v>0.029</v>
      </c>
      <c r="C5" s="55" t="n">
        <v>0.3</v>
      </c>
    </row>
    <row r="6" s="56" customFormat="true" ht="15" hidden="false" customHeight="false" outlineLevel="0" collapsed="false">
      <c r="A6" s="53" t="s">
        <v>134</v>
      </c>
      <c r="B6" s="54" t="n">
        <v>0.029</v>
      </c>
      <c r="C6" s="55" t="n">
        <v>0.3</v>
      </c>
    </row>
    <row r="7" s="56" customFormat="true" ht="15" hidden="false" customHeight="false" outlineLevel="0" collapsed="false">
      <c r="A7" s="53" t="s">
        <v>135</v>
      </c>
      <c r="B7" s="54" t="n">
        <v>0.029</v>
      </c>
      <c r="C7" s="55" t="n">
        <v>0.3</v>
      </c>
    </row>
    <row r="8" s="56" customFormat="true" ht="15" hidden="false" customHeight="false" outlineLevel="0" collapsed="false">
      <c r="A8" s="53" t="s">
        <v>136</v>
      </c>
      <c r="B8" s="54" t="n">
        <v>0.029</v>
      </c>
      <c r="C8" s="55" t="n">
        <v>0.3</v>
      </c>
    </row>
    <row r="11" customFormat="false" ht="12.8" hidden="false" customHeight="false" outlineLevel="0" collapsed="false">
      <c r="B11" s="57"/>
      <c r="C11" s="58"/>
    </row>
    <row r="24" customFormat="false" ht="12.8" hidden="false" customHeight="false" outlineLevel="0" collapsed="false">
      <c r="D24" s="47"/>
    </row>
    <row r="95" customFormat="false" ht="12.8" hidden="false" customHeight="false" outlineLevel="0" collapsed="false">
      <c r="C95" s="47" t="s">
        <v>137</v>
      </c>
    </row>
  </sheetData>
  <sheetProtection sheet="true" password="d7bd" objects="true" scenarios="true"/>
  <mergeCells count="2">
    <mergeCell ref="A2:C2"/>
    <mergeCell ref="A3:C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BF00"/>
    <pageSetUpPr fitToPage="false"/>
  </sheetPr>
  <dimension ref="A1:D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53515625" defaultRowHeight="12.8" zeroHeight="false" outlineLevelRow="0" outlineLevelCol="0"/>
  <cols>
    <col collapsed="false" customWidth="true" hidden="false" outlineLevel="0" max="1" min="1" style="46" width="17.52"/>
    <col collapsed="false" customWidth="false" hidden="false" outlineLevel="0" max="2" min="2" style="46" width="11.52"/>
    <col collapsed="false" customWidth="false" hidden="false" outlineLevel="0" max="3" min="3" style="47" width="11.52"/>
    <col collapsed="false" customWidth="false" hidden="false" outlineLevel="0" max="1024" min="4" style="46" width="11.52"/>
  </cols>
  <sheetData>
    <row r="1" customFormat="false" ht="15" hidden="false" customHeight="false" outlineLevel="0" collapsed="false">
      <c r="A1" s="48" t="s">
        <v>16</v>
      </c>
      <c r="B1" s="48" t="s">
        <v>129</v>
      </c>
      <c r="C1" s="49" t="s">
        <v>130</v>
      </c>
    </row>
    <row r="2" customFormat="false" ht="15" hidden="false" customHeight="false" outlineLevel="0" collapsed="false">
      <c r="A2" s="50" t="s">
        <v>138</v>
      </c>
      <c r="B2" s="50"/>
      <c r="C2" s="50"/>
    </row>
    <row r="3" customFormat="false" ht="12.8" hidden="false" customHeight="false" outlineLevel="0" collapsed="false">
      <c r="A3" s="59" t="s">
        <v>139</v>
      </c>
      <c r="B3" s="59"/>
      <c r="C3" s="59"/>
    </row>
    <row r="4" s="56" customFormat="true" ht="15" hidden="false" customHeight="false" outlineLevel="0" collapsed="false">
      <c r="A4" s="53" t="s">
        <v>17</v>
      </c>
      <c r="B4" s="54" t="n">
        <v>0.015</v>
      </c>
      <c r="C4" s="55" t="n">
        <v>0</v>
      </c>
    </row>
    <row r="5" s="56" customFormat="true" ht="15" hidden="false" customHeight="false" outlineLevel="0" collapsed="false">
      <c r="A5" s="53" t="s">
        <v>140</v>
      </c>
      <c r="B5" s="54" t="n">
        <v>0.035</v>
      </c>
      <c r="C5" s="55" t="n">
        <v>0</v>
      </c>
    </row>
    <row r="6" s="56" customFormat="true" ht="15" hidden="false" customHeight="false" outlineLevel="0" collapsed="false">
      <c r="A6" s="53" t="s">
        <v>141</v>
      </c>
      <c r="B6" s="54" t="n">
        <v>0.02</v>
      </c>
      <c r="C6" s="55" t="n">
        <v>0</v>
      </c>
    </row>
    <row r="7" s="56" customFormat="true" ht="15" hidden="false" customHeight="false" outlineLevel="0" collapsed="false">
      <c r="A7" s="53" t="s">
        <v>134</v>
      </c>
      <c r="B7" s="54" t="n">
        <v>0.035</v>
      </c>
      <c r="C7" s="55" t="n">
        <v>0</v>
      </c>
    </row>
    <row r="8" customFormat="false" ht="12.8" hidden="false" customHeight="false" outlineLevel="0" collapsed="false">
      <c r="A8" s="51" t="s">
        <v>132</v>
      </c>
      <c r="B8" s="60"/>
      <c r="C8" s="61"/>
    </row>
    <row r="9" s="56" customFormat="true" ht="15" hidden="false" customHeight="false" outlineLevel="0" collapsed="false">
      <c r="A9" s="53" t="s">
        <v>133</v>
      </c>
      <c r="B9" s="54" t="n">
        <v>0.029</v>
      </c>
      <c r="C9" s="55" t="n">
        <v>0.25</v>
      </c>
    </row>
    <row r="10" s="56" customFormat="true" ht="15" hidden="false" customHeight="false" outlineLevel="0" collapsed="false">
      <c r="A10" s="53" t="s">
        <v>126</v>
      </c>
      <c r="B10" s="54" t="n">
        <v>0.029</v>
      </c>
      <c r="C10" s="55" t="n">
        <v>0.25</v>
      </c>
    </row>
    <row r="11" s="56" customFormat="true" ht="15" hidden="false" customHeight="false" outlineLevel="0" collapsed="false">
      <c r="A11" s="53" t="s">
        <v>134</v>
      </c>
      <c r="B11" s="62" t="n">
        <v>0.029</v>
      </c>
      <c r="C11" s="55" t="n">
        <v>0.25</v>
      </c>
    </row>
    <row r="12" s="56" customFormat="true" ht="15" hidden="false" customHeight="false" outlineLevel="0" collapsed="false">
      <c r="A12" s="53" t="s">
        <v>135</v>
      </c>
      <c r="B12" s="54" t="n">
        <v>0.029</v>
      </c>
      <c r="C12" s="55" t="n">
        <v>0.25</v>
      </c>
    </row>
    <row r="13" s="56" customFormat="true" ht="15" hidden="false" customHeight="false" outlineLevel="0" collapsed="false">
      <c r="A13" s="53" t="s">
        <v>136</v>
      </c>
      <c r="B13" s="54" t="n">
        <v>0.029</v>
      </c>
      <c r="C13" s="55" t="n">
        <v>0.25</v>
      </c>
    </row>
    <row r="24" customFormat="false" ht="12.8" hidden="false" customHeight="false" outlineLevel="0" collapsed="false">
      <c r="D24" s="47"/>
    </row>
    <row r="95" customFormat="false" ht="12.8" hidden="false" customHeight="false" outlineLevel="0" collapsed="false">
      <c r="C95" s="47" t="s">
        <v>137</v>
      </c>
    </row>
  </sheetData>
  <sheetProtection sheet="true" password="d7bd" objects="true" scenarios="true"/>
  <mergeCells count="2">
    <mergeCell ref="A2:C2"/>
    <mergeCell ref="A3:C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BF00"/>
    <pageSetUpPr fitToPage="false"/>
  </sheetPr>
  <dimension ref="A1:AMJ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53515625" defaultRowHeight="12.8" zeroHeight="false" outlineLevelRow="0" outlineLevelCol="0"/>
  <cols>
    <col collapsed="false" customWidth="true" hidden="false" outlineLevel="0" max="1" min="1" style="46" width="17.78"/>
    <col collapsed="false" customWidth="false" hidden="false" outlineLevel="0" max="2" min="2" style="46" width="11.52"/>
    <col collapsed="false" customWidth="false" hidden="false" outlineLevel="0" max="3" min="3" style="47" width="11.52"/>
    <col collapsed="false" customWidth="false" hidden="false" outlineLevel="0" max="1024" min="4" style="46" width="11.52"/>
  </cols>
  <sheetData>
    <row r="1" customFormat="false" ht="15" hidden="false" customHeight="false" outlineLevel="0" collapsed="false">
      <c r="A1" s="63" t="s">
        <v>16</v>
      </c>
      <c r="B1" s="63" t="s">
        <v>129</v>
      </c>
      <c r="C1" s="64" t="s">
        <v>130</v>
      </c>
    </row>
    <row r="2" customFormat="false" ht="15" hidden="false" customHeight="false" outlineLevel="0" collapsed="false">
      <c r="A2" s="50" t="s">
        <v>142</v>
      </c>
      <c r="B2" s="50"/>
      <c r="C2" s="50"/>
    </row>
    <row r="3" s="52" customFormat="true" ht="12.8" hidden="false" customHeight="false" outlineLevel="0" collapsed="false">
      <c r="A3" s="59" t="s">
        <v>139</v>
      </c>
      <c r="B3" s="59"/>
      <c r="C3" s="59"/>
      <c r="AMI3" s="46"/>
      <c r="AMJ3" s="46"/>
    </row>
    <row r="4" s="66" customFormat="true" ht="15" hidden="false" customHeight="false" outlineLevel="0" collapsed="false">
      <c r="A4" s="53" t="s">
        <v>17</v>
      </c>
      <c r="B4" s="62" t="n">
        <v>0.03</v>
      </c>
      <c r="C4" s="65" t="n">
        <v>0</v>
      </c>
      <c r="AMH4" s="56"/>
      <c r="AMI4" s="56"/>
      <c r="AMJ4" s="56"/>
    </row>
    <row r="5" s="56" customFormat="true" ht="15" hidden="false" customHeight="false" outlineLevel="0" collapsed="false">
      <c r="A5" s="53" t="s">
        <v>140</v>
      </c>
      <c r="B5" s="62" t="n">
        <v>0.13</v>
      </c>
      <c r="C5" s="65" t="n">
        <v>0</v>
      </c>
    </row>
    <row r="6" s="56" customFormat="true" ht="15" hidden="false" customHeight="false" outlineLevel="0" collapsed="false">
      <c r="A6" s="53" t="s">
        <v>141</v>
      </c>
      <c r="B6" s="62" t="n">
        <v>0.13</v>
      </c>
      <c r="C6" s="65" t="n">
        <v>0</v>
      </c>
    </row>
    <row r="7" s="56" customFormat="true" ht="15" hidden="false" customHeight="false" outlineLevel="0" collapsed="false">
      <c r="A7" s="53" t="s">
        <v>134</v>
      </c>
      <c r="B7" s="62" t="n">
        <v>0.13</v>
      </c>
      <c r="C7" s="65" t="n">
        <v>0</v>
      </c>
    </row>
    <row r="8" s="52" customFormat="true" ht="12.8" hidden="false" customHeight="false" outlineLevel="0" collapsed="false">
      <c r="A8" s="51" t="s">
        <v>132</v>
      </c>
      <c r="B8" s="60"/>
      <c r="C8" s="61"/>
      <c r="AMI8" s="46"/>
      <c r="AMJ8" s="46"/>
    </row>
    <row r="9" s="56" customFormat="true" ht="15" hidden="false" customHeight="false" outlineLevel="0" collapsed="false">
      <c r="A9" s="53" t="s">
        <v>133</v>
      </c>
      <c r="B9" s="62" t="n">
        <v>0.029</v>
      </c>
      <c r="C9" s="65" t="n">
        <v>0.2</v>
      </c>
      <c r="E9" s="67"/>
    </row>
    <row r="10" s="56" customFormat="true" ht="15" hidden="false" customHeight="false" outlineLevel="0" collapsed="false">
      <c r="A10" s="53" t="s">
        <v>126</v>
      </c>
      <c r="B10" s="62" t="n">
        <v>0.029</v>
      </c>
      <c r="C10" s="65" t="n">
        <v>0.2</v>
      </c>
      <c r="E10" s="67"/>
    </row>
    <row r="11" s="56" customFormat="true" ht="15" hidden="false" customHeight="false" outlineLevel="0" collapsed="false">
      <c r="A11" s="53" t="s">
        <v>134</v>
      </c>
      <c r="B11" s="62" t="n">
        <v>0.029</v>
      </c>
      <c r="C11" s="65" t="n">
        <v>0.2</v>
      </c>
    </row>
    <row r="12" s="56" customFormat="true" ht="15" hidden="false" customHeight="false" outlineLevel="0" collapsed="false">
      <c r="A12" s="53" t="s">
        <v>135</v>
      </c>
      <c r="B12" s="62" t="n">
        <v>0.029</v>
      </c>
      <c r="C12" s="65" t="n">
        <v>0.2</v>
      </c>
      <c r="E12" s="67"/>
    </row>
    <row r="13" s="56" customFormat="true" ht="15" hidden="false" customHeight="false" outlineLevel="0" collapsed="false">
      <c r="A13" s="53" t="s">
        <v>136</v>
      </c>
      <c r="B13" s="62" t="n">
        <v>0.029</v>
      </c>
      <c r="C13" s="65" t="n">
        <v>0.2</v>
      </c>
      <c r="E13" s="67"/>
    </row>
    <row r="24" customFormat="false" ht="12.8" hidden="false" customHeight="false" outlineLevel="0" collapsed="false">
      <c r="D24" s="47"/>
    </row>
    <row r="95" customFormat="false" ht="12.8" hidden="false" customHeight="false" outlineLevel="0" collapsed="false">
      <c r="C95" s="47" t="s">
        <v>137</v>
      </c>
    </row>
  </sheetData>
  <sheetProtection sheet="true" password="d7bd" objects="true" scenarios="true"/>
  <mergeCells count="2">
    <mergeCell ref="A2:C2"/>
    <mergeCell ref="A3:C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EEE"/>
    <pageSetUpPr fitToPage="false"/>
  </sheetPr>
  <dimension ref="A1:AMJ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11.53515625" defaultRowHeight="12.8" zeroHeight="false" outlineLevelRow="0" outlineLevelCol="0"/>
  <cols>
    <col collapsed="false" customWidth="true" hidden="false" outlineLevel="0" max="1" min="1" style="68" width="15.95"/>
    <col collapsed="false" customWidth="true" hidden="false" outlineLevel="0" max="2" min="2" style="68" width="19.45"/>
    <col collapsed="false" customWidth="true" hidden="false" outlineLevel="0" max="3" min="3" style="68" width="13.75"/>
    <col collapsed="false" customWidth="true" hidden="false" outlineLevel="0" max="4" min="4" style="68" width="13.12"/>
    <col collapsed="false" customWidth="false" hidden="false" outlineLevel="0" max="5" min="5" style="69" width="11.52"/>
    <col collapsed="false" customWidth="false" hidden="false" outlineLevel="0" max="1019" min="6" style="68" width="11.52"/>
  </cols>
  <sheetData>
    <row r="1" s="73" customFormat="true" ht="32.8" hidden="false" customHeight="true" outlineLevel="0" collapsed="false">
      <c r="A1" s="70" t="n">
        <f aca="false">ROUND(SUM($E$5:$E$14),2)</f>
        <v>1.55</v>
      </c>
      <c r="B1" s="71" t="s">
        <v>143</v>
      </c>
      <c r="C1" s="71"/>
      <c r="D1" s="71"/>
      <c r="E1" s="71"/>
      <c r="F1" s="72"/>
      <c r="AMF1" s="0"/>
      <c r="AMG1" s="0"/>
      <c r="AMH1" s="0"/>
      <c r="AMI1" s="0"/>
      <c r="AMJ1" s="0"/>
    </row>
    <row r="2" customFormat="false" ht="17.15" hidden="false" customHeight="false" outlineLevel="0" collapsed="false">
      <c r="A2" s="74" t="s">
        <v>144</v>
      </c>
      <c r="B2" s="74"/>
      <c r="C2" s="74"/>
      <c r="D2" s="74"/>
      <c r="E2" s="74"/>
    </row>
    <row r="3" customFormat="false" ht="15" hidden="false" customHeight="false" outlineLevel="0" collapsed="false">
      <c r="A3" s="75"/>
      <c r="B3" s="76" t="str">
        <f aca="false">rideData!A$71</f>
        <v>meterAmount</v>
      </c>
      <c r="C3" s="76" t="s">
        <v>145</v>
      </c>
      <c r="D3" s="76" t="s">
        <v>146</v>
      </c>
      <c r="E3" s="77" t="s">
        <v>147</v>
      </c>
    </row>
    <row r="4" s="79" customFormat="true" ht="15" hidden="false" customHeight="false" outlineLevel="0" collapsed="false">
      <c r="A4" s="78" t="s">
        <v>132</v>
      </c>
      <c r="B4" s="78"/>
      <c r="C4" s="78"/>
      <c r="D4" s="78"/>
      <c r="E4" s="78"/>
      <c r="AMF4" s="0"/>
      <c r="AMG4" s="0"/>
      <c r="AMH4" s="0"/>
      <c r="AMI4" s="0"/>
      <c r="AMJ4" s="0"/>
    </row>
    <row r="5" customFormat="false" ht="12.8" hidden="false" customHeight="false" outlineLevel="0" collapsed="false">
      <c r="A5" s="80" t="str">
        <f aca="false">service!$A$4</f>
        <v>credit</v>
      </c>
      <c r="B5" s="81" t="str">
        <f aca="false">rideData!A$92</f>
        <v>meterPaymentMethod</v>
      </c>
      <c r="C5" s="81" t="str">
        <f aca="false">rideData!B$92</f>
        <v>credit card</v>
      </c>
      <c r="D5" s="82"/>
      <c r="E5" s="83"/>
    </row>
    <row r="6" customFormat="false" ht="12.8" hidden="false" customHeight="false" outlineLevel="0" collapsed="false">
      <c r="A6" s="84" t="s">
        <v>148</v>
      </c>
      <c r="B6" s="85" t="n">
        <f aca="false">rideData!B$71</f>
        <v>43.2</v>
      </c>
      <c r="C6" s="86" t="n">
        <f aca="false">service!$B$4</f>
        <v>0.029</v>
      </c>
      <c r="D6" s="87" t="n">
        <f aca="false">service!$C$4</f>
        <v>0.3</v>
      </c>
      <c r="E6" s="88" t="n">
        <f aca="false">IF(A5=C5,B6*C6+D6,0)</f>
        <v>0</v>
      </c>
    </row>
    <row r="7" customFormat="false" ht="12.8" hidden="false" customHeight="false" outlineLevel="0" collapsed="false">
      <c r="A7" s="80" t="str">
        <f aca="false">service!$A$5</f>
        <v>credit card</v>
      </c>
      <c r="B7" s="81" t="str">
        <f aca="false">rideData!A$92</f>
        <v>meterPaymentMethod</v>
      </c>
      <c r="C7" s="81" t="str">
        <f aca="false">rideData!B$92</f>
        <v>credit card</v>
      </c>
      <c r="D7" s="82"/>
      <c r="E7" s="83"/>
    </row>
    <row r="8" customFormat="false" ht="12.8" hidden="false" customHeight="false" outlineLevel="0" collapsed="false">
      <c r="A8" s="84" t="s">
        <v>148</v>
      </c>
      <c r="B8" s="85" t="n">
        <f aca="false">rideData!B$71</f>
        <v>43.2</v>
      </c>
      <c r="C8" s="86" t="n">
        <f aca="false">service!$B$5</f>
        <v>0.029</v>
      </c>
      <c r="D8" s="87" t="n">
        <f aca="false">service!$C$5</f>
        <v>0.3</v>
      </c>
      <c r="E8" s="88" t="n">
        <f aca="false">IF(A7=C7,B8*C8+D8,0)</f>
        <v>1.5528</v>
      </c>
    </row>
    <row r="9" customFormat="false" ht="12.8" hidden="false" customHeight="false" outlineLevel="0" collapsed="false">
      <c r="A9" s="80" t="str">
        <f aca="false">service!$A$6</f>
        <v>app</v>
      </c>
      <c r="B9" s="81" t="str">
        <f aca="false">rideData!A$92</f>
        <v>meterPaymentMethod</v>
      </c>
      <c r="C9" s="81" t="str">
        <f aca="false">rideData!B$92</f>
        <v>credit card</v>
      </c>
      <c r="D9" s="82"/>
      <c r="E9" s="83"/>
    </row>
    <row r="10" customFormat="false" ht="12.8" hidden="false" customHeight="false" outlineLevel="0" collapsed="false">
      <c r="A10" s="84" t="s">
        <v>148</v>
      </c>
      <c r="B10" s="85" t="n">
        <f aca="false">rideData!B$71</f>
        <v>43.2</v>
      </c>
      <c r="C10" s="86" t="n">
        <f aca="false">service!$B$6</f>
        <v>0.029</v>
      </c>
      <c r="D10" s="87" t="n">
        <f aca="false">service!$C$6</f>
        <v>0.3</v>
      </c>
      <c r="E10" s="88" t="n">
        <f aca="false">IF(A9=C9,B10*C10+D10,0)</f>
        <v>0</v>
      </c>
    </row>
    <row r="11" customFormat="false" ht="12.8" hidden="false" customHeight="false" outlineLevel="0" collapsed="false">
      <c r="A11" s="80" t="str">
        <f aca="false">service!$A$7</f>
        <v>advance</v>
      </c>
      <c r="B11" s="81" t="str">
        <f aca="false">rideData!A$92</f>
        <v>meterPaymentMethod</v>
      </c>
      <c r="C11" s="81" t="str">
        <f aca="false">rideData!B$92</f>
        <v>credit card</v>
      </c>
      <c r="D11" s="82"/>
      <c r="E11" s="83"/>
    </row>
    <row r="12" customFormat="false" ht="12.8" hidden="false" customHeight="false" outlineLevel="0" collapsed="false">
      <c r="A12" s="84" t="s">
        <v>148</v>
      </c>
      <c r="B12" s="85" t="n">
        <f aca="false">rideData!B$71</f>
        <v>43.2</v>
      </c>
      <c r="C12" s="86" t="n">
        <f aca="false">service!$B$7</f>
        <v>0.029</v>
      </c>
      <c r="D12" s="87" t="n">
        <f aca="false">service!$C$7</f>
        <v>0.3</v>
      </c>
      <c r="E12" s="88" t="n">
        <f aca="false">IF(A11=C11,B12*C12+D12,0)</f>
        <v>0</v>
      </c>
    </row>
    <row r="13" customFormat="false" ht="12.8" hidden="false" customHeight="false" outlineLevel="0" collapsed="false">
      <c r="A13" s="80" t="str">
        <f aca="false">service!$A$8</f>
        <v>advanceService</v>
      </c>
      <c r="B13" s="81" t="str">
        <f aca="false">rideData!A$92</f>
        <v>meterPaymentMethod</v>
      </c>
      <c r="C13" s="81" t="str">
        <f aca="false">rideData!B$92</f>
        <v>credit card</v>
      </c>
      <c r="D13" s="82"/>
      <c r="E13" s="83"/>
    </row>
    <row r="14" customFormat="false" ht="12.8" hidden="false" customHeight="false" outlineLevel="0" collapsed="false">
      <c r="A14" s="84" t="s">
        <v>148</v>
      </c>
      <c r="B14" s="85" t="n">
        <f aca="false">rideData!B$71</f>
        <v>43.2</v>
      </c>
      <c r="C14" s="86" t="n">
        <f aca="false">service!$B$8</f>
        <v>0.029</v>
      </c>
      <c r="D14" s="87" t="n">
        <f aca="false">service!$C$8</f>
        <v>0.3</v>
      </c>
      <c r="E14" s="88" t="n">
        <f aca="false">IF(A13=C13,B14*C14+D14,0)</f>
        <v>0</v>
      </c>
    </row>
    <row r="15" customFormat="false" ht="17.35" hidden="false" customHeight="false" outlineLevel="0" collapsed="false">
      <c r="D15" s="89"/>
      <c r="E15" s="90"/>
    </row>
    <row r="16" customFormat="false" ht="12.8" hidden="false" customHeight="false" outlineLevel="0" collapsed="false">
      <c r="E16" s="91"/>
    </row>
    <row r="17" customFormat="false" ht="12.8" hidden="false" customHeight="false" outlineLevel="0" collapsed="false">
      <c r="E17" s="91"/>
    </row>
    <row r="18" customFormat="false" ht="12.8" hidden="false" customHeight="false" outlineLevel="0" collapsed="false">
      <c r="E18" s="91"/>
    </row>
    <row r="19" customFormat="false" ht="12.8" hidden="false" customHeight="false" outlineLevel="0" collapsed="false">
      <c r="D19" s="0"/>
      <c r="E19" s="37"/>
    </row>
    <row r="20" customFormat="false" ht="12.8" hidden="false" customHeight="false" outlineLevel="0" collapsed="false">
      <c r="D20" s="0"/>
      <c r="E20" s="37"/>
    </row>
    <row r="21" customFormat="false" ht="12.8" hidden="false" customHeight="false" outlineLevel="0" collapsed="false">
      <c r="D21" s="0"/>
      <c r="E21" s="37"/>
    </row>
    <row r="22" customFormat="false" ht="12.8" hidden="false" customHeight="false" outlineLevel="0" collapsed="false">
      <c r="D22" s="0"/>
      <c r="E22" s="37"/>
    </row>
    <row r="27" customFormat="false" ht="12.8" hidden="false" customHeight="false" outlineLevel="0" collapsed="false">
      <c r="C27" s="92"/>
      <c r="D27" s="69"/>
    </row>
    <row r="98" customFormat="false" ht="12.8" hidden="false" customHeight="false" outlineLevel="0" collapsed="false">
      <c r="C98" s="68" t="s">
        <v>137</v>
      </c>
    </row>
  </sheetData>
  <sheetProtection sheet="true" password="d7bd" objects="true" scenarios="true"/>
  <mergeCells count="3">
    <mergeCell ref="B1:E1"/>
    <mergeCell ref="A2:E2"/>
    <mergeCell ref="A4:E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EEE"/>
    <pageSetUpPr fitToPage="false"/>
  </sheetPr>
  <dimension ref="A1:AMJ9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7" activeCellId="0" sqref="E27"/>
    </sheetView>
  </sheetViews>
  <sheetFormatPr defaultColWidth="11.53515625" defaultRowHeight="12.8" zeroHeight="false" outlineLevelRow="0" outlineLevelCol="0"/>
  <cols>
    <col collapsed="false" customWidth="true" hidden="false" outlineLevel="0" max="1" min="1" style="68" width="15.95"/>
    <col collapsed="false" customWidth="true" hidden="false" outlineLevel="0" max="2" min="2" style="68" width="19.45"/>
    <col collapsed="false" customWidth="true" hidden="false" outlineLevel="0" max="3" min="3" style="68" width="13.75"/>
    <col collapsed="false" customWidth="true" hidden="false" outlineLevel="0" max="4" min="4" style="68" width="13.4"/>
    <col collapsed="false" customWidth="false" hidden="false" outlineLevel="0" max="5" min="5" style="69" width="11.52"/>
    <col collapsed="false" customWidth="false" hidden="false" outlineLevel="0" max="1023" min="6" style="68" width="11.52"/>
  </cols>
  <sheetData>
    <row r="1" s="73" customFormat="true" ht="34.3" hidden="false" customHeight="true" outlineLevel="0" collapsed="false">
      <c r="A1" s="93" t="n">
        <f aca="false">ROUND(SUM($E$5:$E$27),2)</f>
        <v>2.15</v>
      </c>
      <c r="B1" s="94" t="s">
        <v>149</v>
      </c>
      <c r="C1" s="94"/>
      <c r="D1" s="94"/>
      <c r="E1" s="94"/>
      <c r="F1" s="95"/>
      <c r="AMJ1" s="7"/>
    </row>
    <row r="2" customFormat="false" ht="17.15" hidden="false" customHeight="false" outlineLevel="0" collapsed="false">
      <c r="A2" s="96" t="s">
        <v>144</v>
      </c>
      <c r="B2" s="96"/>
      <c r="C2" s="96"/>
      <c r="D2" s="96"/>
      <c r="E2" s="96"/>
    </row>
    <row r="3" customFormat="false" ht="15" hidden="false" customHeight="false" outlineLevel="0" collapsed="false">
      <c r="A3" s="75"/>
      <c r="B3" s="76" t="str">
        <f aca="false">rideData!A$71</f>
        <v>meterAmount</v>
      </c>
      <c r="C3" s="76" t="s">
        <v>145</v>
      </c>
      <c r="D3" s="76" t="s">
        <v>146</v>
      </c>
      <c r="E3" s="77" t="s">
        <v>147</v>
      </c>
      <c r="F3" s="97"/>
    </row>
    <row r="4" s="79" customFormat="true" ht="15" hidden="false" customHeight="false" outlineLevel="0" collapsed="false">
      <c r="A4" s="98" t="s">
        <v>139</v>
      </c>
      <c r="B4" s="98"/>
      <c r="C4" s="98"/>
      <c r="D4" s="98"/>
      <c r="E4" s="98"/>
      <c r="AMJ4" s="0"/>
    </row>
    <row r="5" customFormat="false" ht="12.8" hidden="false" customHeight="false" outlineLevel="0" collapsed="false">
      <c r="A5" s="80" t="str">
        <f aca="false">ecosystem!$A$4</f>
        <v>hail</v>
      </c>
      <c r="B5" s="81" t="str">
        <f aca="false">rideData!A$8</f>
        <v>type</v>
      </c>
      <c r="C5" s="81" t="str">
        <f aca="false">rideData!B$8</f>
        <v>hail</v>
      </c>
      <c r="D5" s="99"/>
      <c r="E5" s="99"/>
    </row>
    <row r="6" customFormat="false" ht="12.8" hidden="false" customHeight="false" outlineLevel="0" collapsed="false">
      <c r="A6" s="75" t="s">
        <v>148</v>
      </c>
      <c r="B6" s="85" t="n">
        <f aca="false">rideData!B$71</f>
        <v>43.2</v>
      </c>
      <c r="C6" s="86" t="n">
        <f aca="false">ecosystem!$B$4</f>
        <v>0.015</v>
      </c>
      <c r="D6" s="87" t="n">
        <f aca="false">ecosystem!$C$4</f>
        <v>0</v>
      </c>
      <c r="E6" s="88" t="n">
        <f aca="false">IF(A5=C5,B6*C6+D6,0)</f>
        <v>0.648</v>
      </c>
      <c r="I6" s="100"/>
    </row>
    <row r="7" customFormat="false" ht="12.8" hidden="false" customHeight="false" outlineLevel="0" collapsed="false">
      <c r="A7" s="75"/>
      <c r="B7" s="75"/>
      <c r="C7" s="75"/>
      <c r="D7" s="99"/>
      <c r="E7" s="99"/>
      <c r="I7" s="100"/>
    </row>
    <row r="8" customFormat="false" ht="12.8" hidden="false" customHeight="false" outlineLevel="0" collapsed="false">
      <c r="A8" s="80" t="str">
        <f aca="false">ecosystem!$A$5</f>
        <v>cad</v>
      </c>
      <c r="B8" s="81" t="str">
        <f aca="false">rideData!A$8</f>
        <v>type</v>
      </c>
      <c r="C8" s="81" t="str">
        <f aca="false">rideData!B$8</f>
        <v>hail</v>
      </c>
      <c r="D8" s="99"/>
      <c r="E8" s="99"/>
    </row>
    <row r="9" customFormat="false" ht="12.8" hidden="false" customHeight="false" outlineLevel="0" collapsed="false">
      <c r="A9" s="75" t="s">
        <v>148</v>
      </c>
      <c r="B9" s="85" t="n">
        <f aca="false">rideData!B$71</f>
        <v>43.2</v>
      </c>
      <c r="C9" s="86" t="n">
        <f aca="false">ecosystem!$B$5</f>
        <v>0.035</v>
      </c>
      <c r="D9" s="87" t="n">
        <f aca="false">ecosystem!$C$5</f>
        <v>0</v>
      </c>
      <c r="E9" s="88" t="n">
        <f aca="false">IF(A8=C8,B9*C9+D9,0)</f>
        <v>0</v>
      </c>
      <c r="I9" s="100"/>
    </row>
    <row r="10" customFormat="false" ht="12.8" hidden="false" customHeight="false" outlineLevel="0" collapsed="false">
      <c r="A10" s="75"/>
      <c r="B10" s="75"/>
      <c r="C10" s="75"/>
      <c r="D10" s="99"/>
      <c r="E10" s="99"/>
      <c r="I10" s="100"/>
    </row>
    <row r="11" customFormat="false" ht="12.8" hidden="false" customHeight="false" outlineLevel="0" collapsed="false">
      <c r="A11" s="80" t="str">
        <f aca="false">ecosystem!$A$6</f>
        <v>account</v>
      </c>
      <c r="B11" s="81" t="str">
        <f aca="false">rideData!A$8</f>
        <v>type</v>
      </c>
      <c r="C11" s="81" t="str">
        <f aca="false">rideData!B$8</f>
        <v>hail</v>
      </c>
      <c r="D11" s="99"/>
      <c r="E11" s="99"/>
    </row>
    <row r="12" customFormat="false" ht="12.8" hidden="false" customHeight="false" outlineLevel="0" collapsed="false">
      <c r="A12" s="75" t="s">
        <v>148</v>
      </c>
      <c r="B12" s="85" t="n">
        <f aca="false">rideData!B$71</f>
        <v>43.2</v>
      </c>
      <c r="C12" s="86" t="n">
        <f aca="false">ecosystem!$B$6</f>
        <v>0.02</v>
      </c>
      <c r="D12" s="87" t="n">
        <f aca="false">ecosystem!$C$6</f>
        <v>0</v>
      </c>
      <c r="E12" s="88" t="n">
        <f aca="false">IF(A11=C11,B12*C12+D12,0)</f>
        <v>0</v>
      </c>
      <c r="I12" s="100"/>
    </row>
    <row r="13" customFormat="false" ht="12.8" hidden="false" customHeight="false" outlineLevel="0" collapsed="false">
      <c r="A13" s="75"/>
      <c r="B13" s="75"/>
      <c r="C13" s="75"/>
      <c r="D13" s="99"/>
      <c r="E13" s="99"/>
    </row>
    <row r="14" customFormat="false" ht="12.8" hidden="false" customHeight="false" outlineLevel="0" collapsed="false">
      <c r="A14" s="80" t="str">
        <f aca="false">ecosystem!$A$7</f>
        <v>app</v>
      </c>
      <c r="B14" s="81" t="str">
        <f aca="false">rideData!A$8</f>
        <v>type</v>
      </c>
      <c r="C14" s="81" t="str">
        <f aca="false">rideData!B$8</f>
        <v>hail</v>
      </c>
      <c r="D14" s="99"/>
      <c r="E14" s="99"/>
    </row>
    <row r="15" customFormat="false" ht="12.8" hidden="false" customHeight="false" outlineLevel="0" collapsed="false">
      <c r="A15" s="75" t="s">
        <v>148</v>
      </c>
      <c r="B15" s="85" t="n">
        <f aca="false">rideData!B$71</f>
        <v>43.2</v>
      </c>
      <c r="C15" s="86" t="n">
        <f aca="false">ecosystem!$B$7</f>
        <v>0.035</v>
      </c>
      <c r="D15" s="87" t="n">
        <f aca="false">ecosystem!$C$7</f>
        <v>0</v>
      </c>
      <c r="E15" s="88" t="n">
        <f aca="false">IF(A14=C14,B15*C15+D15,0)</f>
        <v>0</v>
      </c>
      <c r="I15" s="100"/>
    </row>
    <row r="16" customFormat="false" ht="12.8" hidden="false" customHeight="false" outlineLevel="0" collapsed="false">
      <c r="A16" s="75"/>
      <c r="B16" s="75"/>
      <c r="C16" s="75"/>
      <c r="D16" s="99"/>
      <c r="E16" s="99"/>
      <c r="G16" s="101"/>
    </row>
    <row r="17" s="79" customFormat="true" ht="15" hidden="false" customHeight="false" outlineLevel="0" collapsed="false">
      <c r="A17" s="78" t="s">
        <v>132</v>
      </c>
      <c r="B17" s="78"/>
      <c r="C17" s="78"/>
      <c r="D17" s="78"/>
      <c r="E17" s="78"/>
      <c r="AMJ17" s="0"/>
    </row>
    <row r="18" customFormat="false" ht="12.8" hidden="false" customHeight="false" outlineLevel="0" collapsed="false">
      <c r="A18" s="80" t="str">
        <f aca="false">ecosystem!$A$9</f>
        <v>credit</v>
      </c>
      <c r="B18" s="81" t="str">
        <f aca="false">rideData!A$92</f>
        <v>meterPaymentMethod</v>
      </c>
      <c r="C18" s="81" t="str">
        <f aca="false">rideData!B$92</f>
        <v>credit card</v>
      </c>
      <c r="D18" s="83"/>
      <c r="E18" s="83"/>
    </row>
    <row r="19" customFormat="false" ht="12.8" hidden="false" customHeight="false" outlineLevel="0" collapsed="false">
      <c r="A19" s="75" t="s">
        <v>148</v>
      </c>
      <c r="B19" s="85" t="n">
        <f aca="false">rideData!B$71</f>
        <v>43.2</v>
      </c>
      <c r="C19" s="86" t="n">
        <f aca="false">ecosystem!$B$9</f>
        <v>0.029</v>
      </c>
      <c r="D19" s="87" t="n">
        <f aca="false">ecosystem!$C$9</f>
        <v>0.25</v>
      </c>
      <c r="E19" s="88" t="n">
        <f aca="false">IF(A18=C18,B19*C19+D19,0)</f>
        <v>0</v>
      </c>
      <c r="I19" s="100"/>
    </row>
    <row r="20" customFormat="false" ht="12.8" hidden="false" customHeight="false" outlineLevel="0" collapsed="false">
      <c r="A20" s="80" t="str">
        <f aca="false">ecosystem!$A$10</f>
        <v>credit card</v>
      </c>
      <c r="B20" s="81" t="s">
        <v>125</v>
      </c>
      <c r="C20" s="81" t="str">
        <f aca="false">rideData!B$92</f>
        <v>credit card</v>
      </c>
      <c r="D20" s="83"/>
      <c r="E20" s="83"/>
    </row>
    <row r="21" customFormat="false" ht="12.8" hidden="false" customHeight="false" outlineLevel="0" collapsed="false">
      <c r="A21" s="75" t="s">
        <v>148</v>
      </c>
      <c r="B21" s="85" t="n">
        <f aca="false">rideData!B$71</f>
        <v>43.2</v>
      </c>
      <c r="C21" s="86" t="n">
        <f aca="false">ecosystem!$B$10</f>
        <v>0.029</v>
      </c>
      <c r="D21" s="87" t="n">
        <f aca="false">ecosystem!$C$10</f>
        <v>0.25</v>
      </c>
      <c r="E21" s="88" t="n">
        <f aca="false">IF(A20=C20,B21*C21+D21,0)</f>
        <v>1.5028</v>
      </c>
      <c r="I21" s="100"/>
    </row>
    <row r="22" customFormat="false" ht="12.8" hidden="false" customHeight="false" outlineLevel="0" collapsed="false">
      <c r="A22" s="80" t="str">
        <f aca="false">ecosystem!$A$11</f>
        <v>app</v>
      </c>
      <c r="B22" s="81" t="s">
        <v>125</v>
      </c>
      <c r="C22" s="81" t="str">
        <f aca="false">rideData!B$92</f>
        <v>credit card</v>
      </c>
      <c r="D22" s="83"/>
      <c r="E22" s="83"/>
    </row>
    <row r="23" customFormat="false" ht="12.8" hidden="false" customHeight="false" outlineLevel="0" collapsed="false">
      <c r="A23" s="75" t="s">
        <v>148</v>
      </c>
      <c r="B23" s="85" t="n">
        <f aca="false">rideData!B$71</f>
        <v>43.2</v>
      </c>
      <c r="C23" s="86" t="n">
        <f aca="false">ecosystem!$B$11</f>
        <v>0.029</v>
      </c>
      <c r="D23" s="87" t="n">
        <f aca="false">ecosystem!$C$11</f>
        <v>0.25</v>
      </c>
      <c r="E23" s="88" t="n">
        <f aca="false">IF(A22=C22,B23*C23+D23,0)</f>
        <v>0</v>
      </c>
      <c r="I23" s="100"/>
    </row>
    <row r="24" customFormat="false" ht="12.8" hidden="false" customHeight="false" outlineLevel="0" collapsed="false">
      <c r="A24" s="80" t="str">
        <f aca="false">ecosystem!$A$12</f>
        <v>advance</v>
      </c>
      <c r="B24" s="81" t="s">
        <v>125</v>
      </c>
      <c r="C24" s="81" t="str">
        <f aca="false">rideData!B$92</f>
        <v>credit card</v>
      </c>
      <c r="D24" s="83"/>
      <c r="E24" s="83"/>
    </row>
    <row r="25" customFormat="false" ht="12.8" hidden="false" customHeight="false" outlineLevel="0" collapsed="false">
      <c r="A25" s="75" t="s">
        <v>148</v>
      </c>
      <c r="B25" s="85" t="n">
        <f aca="false">rideData!B$71</f>
        <v>43.2</v>
      </c>
      <c r="C25" s="86" t="n">
        <f aca="false">ecosystem!$B$12</f>
        <v>0.029</v>
      </c>
      <c r="D25" s="87" t="n">
        <f aca="false">ecosystem!$C$12</f>
        <v>0.25</v>
      </c>
      <c r="E25" s="88" t="n">
        <f aca="false">IF(A24=C24,B25*C25+D25,0)</f>
        <v>0</v>
      </c>
      <c r="I25" s="100"/>
    </row>
    <row r="26" customFormat="false" ht="12.8" hidden="false" customHeight="false" outlineLevel="0" collapsed="false">
      <c r="A26" s="80" t="str">
        <f aca="false">ecosystem!$A$13</f>
        <v>advanceService</v>
      </c>
      <c r="B26" s="81" t="s">
        <v>125</v>
      </c>
      <c r="C26" s="81" t="str">
        <f aca="false">rideData!B$92</f>
        <v>credit card</v>
      </c>
      <c r="D26" s="83"/>
      <c r="E26" s="83"/>
    </row>
    <row r="27" customFormat="false" ht="12.8" hidden="false" customHeight="false" outlineLevel="0" collapsed="false">
      <c r="A27" s="75" t="s">
        <v>148</v>
      </c>
      <c r="B27" s="85" t="n">
        <f aca="false">rideData!B$71</f>
        <v>43.2</v>
      </c>
      <c r="C27" s="86" t="n">
        <f aca="false">ecosystem!$B$13</f>
        <v>0.029</v>
      </c>
      <c r="D27" s="87" t="n">
        <f aca="false">ecosystem!$C$13</f>
        <v>0.25</v>
      </c>
      <c r="E27" s="88" t="n">
        <f aca="false">IF(A26=C26,B27*C27+D27,0)</f>
        <v>0</v>
      </c>
      <c r="I27" s="100"/>
    </row>
    <row r="98" customFormat="false" ht="12.8" hidden="false" customHeight="false" outlineLevel="0" collapsed="false">
      <c r="C98" s="68" t="s">
        <v>137</v>
      </c>
    </row>
  </sheetData>
  <sheetProtection sheet="true" password="d7bd" objects="true" scenarios="true"/>
  <mergeCells count="4">
    <mergeCell ref="B1:E1"/>
    <mergeCell ref="A2:E2"/>
    <mergeCell ref="A4:E4"/>
    <mergeCell ref="A17:E17"/>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EEE"/>
    <pageSetUpPr fitToPage="false"/>
  </sheetPr>
  <dimension ref="A1:AMJ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3515625" defaultRowHeight="12.8" zeroHeight="false" outlineLevelRow="0" outlineLevelCol="0"/>
  <cols>
    <col collapsed="false" customWidth="true" hidden="false" outlineLevel="0" max="1" min="1" style="68" width="15.95"/>
    <col collapsed="false" customWidth="true" hidden="false" outlineLevel="0" max="2" min="2" style="68" width="19.45"/>
    <col collapsed="false" customWidth="true" hidden="false" outlineLevel="0" max="3" min="3" style="68" width="13.75"/>
    <col collapsed="false" customWidth="true" hidden="false" outlineLevel="0" max="4" min="4" style="68" width="13.82"/>
    <col collapsed="false" customWidth="false" hidden="false" outlineLevel="0" max="5" min="5" style="69" width="11.52"/>
    <col collapsed="false" customWidth="false" hidden="false" outlineLevel="0" max="1023" min="6" style="68" width="11.52"/>
  </cols>
  <sheetData>
    <row r="1" s="73" customFormat="true" ht="33.55" hidden="false" customHeight="true" outlineLevel="0" collapsed="false">
      <c r="A1" s="102" t="n">
        <f aca="false">ROUND(SUM($E$4:$E$27),2)</f>
        <v>2.75</v>
      </c>
      <c r="B1" s="103" t="s">
        <v>150</v>
      </c>
      <c r="C1" s="103"/>
      <c r="D1" s="103"/>
      <c r="E1" s="103"/>
      <c r="F1" s="95"/>
      <c r="AMJ1" s="0"/>
    </row>
    <row r="2" customFormat="false" ht="17.15" hidden="false" customHeight="false" outlineLevel="0" collapsed="false">
      <c r="A2" s="104" t="s">
        <v>144</v>
      </c>
      <c r="B2" s="104"/>
      <c r="C2" s="104"/>
      <c r="D2" s="104"/>
      <c r="E2" s="104"/>
    </row>
    <row r="3" customFormat="false" ht="15" hidden="false" customHeight="false" outlineLevel="0" collapsed="false">
      <c r="A3" s="105"/>
      <c r="B3" s="106" t="str">
        <f aca="false">rideData!A$71</f>
        <v>meterAmount</v>
      </c>
      <c r="C3" s="106" t="s">
        <v>145</v>
      </c>
      <c r="D3" s="106" t="s">
        <v>146</v>
      </c>
      <c r="E3" s="107" t="s">
        <v>147</v>
      </c>
      <c r="F3" s="97"/>
    </row>
    <row r="4" s="79" customFormat="true" ht="15" hidden="false" customHeight="false" outlineLevel="0" collapsed="false">
      <c r="A4" s="108" t="s">
        <v>139</v>
      </c>
      <c r="B4" s="108"/>
      <c r="C4" s="108"/>
      <c r="D4" s="108"/>
      <c r="E4" s="108"/>
      <c r="AMJ4" s="0"/>
    </row>
    <row r="5" customFormat="false" ht="12.8" hidden="false" customHeight="false" outlineLevel="0" collapsed="false">
      <c r="A5" s="109" t="str">
        <f aca="false">org!$A$4</f>
        <v>hail</v>
      </c>
      <c r="B5" s="110" t="str">
        <f aca="false">rideData!A$8</f>
        <v>type</v>
      </c>
      <c r="C5" s="110" t="str">
        <f aca="false">rideData!B$8</f>
        <v>hail</v>
      </c>
      <c r="D5" s="111"/>
      <c r="E5" s="111"/>
    </row>
    <row r="6" customFormat="false" ht="12.8" hidden="false" customHeight="false" outlineLevel="0" collapsed="false">
      <c r="A6" s="105" t="s">
        <v>148</v>
      </c>
      <c r="B6" s="112" t="n">
        <f aca="false">rideData!B$71</f>
        <v>43.2</v>
      </c>
      <c r="C6" s="113" t="n">
        <f aca="false">org!$B$4</f>
        <v>0.03</v>
      </c>
      <c r="D6" s="114" t="n">
        <f aca="false">org!$C$4</f>
        <v>0</v>
      </c>
      <c r="E6" s="115" t="n">
        <f aca="false">IF(A5=C5,B6*C6+D6,0)</f>
        <v>1.296</v>
      </c>
      <c r="I6" s="100"/>
    </row>
    <row r="7" customFormat="false" ht="12.8" hidden="false" customHeight="false" outlineLevel="0" collapsed="false">
      <c r="A7" s="105"/>
      <c r="B7" s="105"/>
      <c r="C7" s="105"/>
      <c r="D7" s="111"/>
      <c r="E7" s="111"/>
      <c r="I7" s="100"/>
    </row>
    <row r="8" customFormat="false" ht="12.8" hidden="false" customHeight="false" outlineLevel="0" collapsed="false">
      <c r="A8" s="109" t="str">
        <f aca="false">org!$A$5</f>
        <v>cad</v>
      </c>
      <c r="B8" s="110" t="str">
        <f aca="false">rideData!A$8</f>
        <v>type</v>
      </c>
      <c r="C8" s="110" t="str">
        <f aca="false">rideData!B$8</f>
        <v>hail</v>
      </c>
      <c r="D8" s="111"/>
      <c r="E8" s="111"/>
    </row>
    <row r="9" customFormat="false" ht="12.8" hidden="false" customHeight="false" outlineLevel="0" collapsed="false">
      <c r="A9" s="105" t="s">
        <v>148</v>
      </c>
      <c r="B9" s="112" t="n">
        <f aca="false">rideData!B$71</f>
        <v>43.2</v>
      </c>
      <c r="C9" s="113" t="n">
        <f aca="false">org!$B$5</f>
        <v>0.13</v>
      </c>
      <c r="D9" s="114" t="n">
        <f aca="false">org!$C$5</f>
        <v>0</v>
      </c>
      <c r="E9" s="115" t="n">
        <f aca="false">IF(A8=C8,B9*C9+D9,0)</f>
        <v>0</v>
      </c>
      <c r="I9" s="100"/>
    </row>
    <row r="10" customFormat="false" ht="12.8" hidden="false" customHeight="false" outlineLevel="0" collapsed="false">
      <c r="A10" s="105"/>
      <c r="B10" s="105"/>
      <c r="C10" s="105"/>
      <c r="D10" s="111"/>
      <c r="E10" s="111"/>
      <c r="I10" s="116"/>
    </row>
    <row r="11" customFormat="false" ht="12.8" hidden="false" customHeight="false" outlineLevel="0" collapsed="false">
      <c r="A11" s="109" t="str">
        <f aca="false">org!$A$6</f>
        <v>account</v>
      </c>
      <c r="B11" s="110" t="str">
        <f aca="false">rideData!A$8</f>
        <v>type</v>
      </c>
      <c r="C11" s="110" t="str">
        <f aca="false">rideData!B$8</f>
        <v>hail</v>
      </c>
      <c r="D11" s="111"/>
      <c r="E11" s="111"/>
    </row>
    <row r="12" customFormat="false" ht="12.8" hidden="false" customHeight="false" outlineLevel="0" collapsed="false">
      <c r="A12" s="105" t="s">
        <v>148</v>
      </c>
      <c r="B12" s="112" t="n">
        <f aca="false">rideData!B$71</f>
        <v>43.2</v>
      </c>
      <c r="C12" s="113" t="n">
        <f aca="false">org!$B$6</f>
        <v>0.13</v>
      </c>
      <c r="D12" s="114" t="n">
        <f aca="false">org!$C$6</f>
        <v>0</v>
      </c>
      <c r="E12" s="115" t="n">
        <f aca="false">IF(A11=C11,B12*C12+D12,0)</f>
        <v>0</v>
      </c>
      <c r="I12" s="100"/>
    </row>
    <row r="13" customFormat="false" ht="12.8" hidden="false" customHeight="false" outlineLevel="0" collapsed="false">
      <c r="A13" s="105"/>
      <c r="B13" s="105"/>
      <c r="C13" s="105"/>
      <c r="D13" s="111"/>
      <c r="E13" s="111"/>
    </row>
    <row r="14" customFormat="false" ht="12.8" hidden="false" customHeight="false" outlineLevel="0" collapsed="false">
      <c r="A14" s="109" t="str">
        <f aca="false">org!$A$7</f>
        <v>app</v>
      </c>
      <c r="B14" s="110" t="str">
        <f aca="false">rideData!A$8</f>
        <v>type</v>
      </c>
      <c r="C14" s="110" t="str">
        <f aca="false">rideData!B$8</f>
        <v>hail</v>
      </c>
      <c r="D14" s="111"/>
      <c r="E14" s="111"/>
    </row>
    <row r="15" customFormat="false" ht="12.8" hidden="false" customHeight="false" outlineLevel="0" collapsed="false">
      <c r="A15" s="105" t="s">
        <v>148</v>
      </c>
      <c r="B15" s="112" t="n">
        <f aca="false">rideData!B$71</f>
        <v>43.2</v>
      </c>
      <c r="C15" s="113" t="n">
        <f aca="false">org!$B$7</f>
        <v>0.13</v>
      </c>
      <c r="D15" s="114" t="n">
        <f aca="false">org!$C$7</f>
        <v>0</v>
      </c>
      <c r="E15" s="115" t="n">
        <f aca="false">IF(A14=C14,B15*C15+D15,0)</f>
        <v>0</v>
      </c>
      <c r="I15" s="100"/>
    </row>
    <row r="16" customFormat="false" ht="12.8" hidden="false" customHeight="false" outlineLevel="0" collapsed="false">
      <c r="A16" s="105"/>
      <c r="B16" s="105"/>
      <c r="C16" s="105"/>
      <c r="D16" s="111"/>
      <c r="E16" s="111"/>
      <c r="G16" s="101"/>
    </row>
    <row r="17" s="79" customFormat="true" ht="15" hidden="false" customHeight="false" outlineLevel="0" collapsed="false">
      <c r="A17" s="50" t="s">
        <v>132</v>
      </c>
      <c r="B17" s="50"/>
      <c r="C17" s="50"/>
      <c r="D17" s="50"/>
      <c r="E17" s="50"/>
      <c r="AMJ17" s="0"/>
    </row>
    <row r="18" customFormat="false" ht="12.8" hidden="false" customHeight="false" outlineLevel="0" collapsed="false">
      <c r="A18" s="109" t="str">
        <f aca="false">org!$A$9</f>
        <v>credit</v>
      </c>
      <c r="B18" s="110" t="str">
        <f aca="false">rideData!A$92</f>
        <v>meterPaymentMethod</v>
      </c>
      <c r="C18" s="110" t="str">
        <f aca="false">rideData!B$92</f>
        <v>credit card</v>
      </c>
      <c r="D18" s="117"/>
      <c r="E18" s="117"/>
    </row>
    <row r="19" customFormat="false" ht="12.8" hidden="false" customHeight="false" outlineLevel="0" collapsed="false">
      <c r="A19" s="105" t="s">
        <v>148</v>
      </c>
      <c r="B19" s="112" t="n">
        <f aca="false">rideData!B$71</f>
        <v>43.2</v>
      </c>
      <c r="C19" s="113" t="n">
        <f aca="false">org!$B$9</f>
        <v>0.029</v>
      </c>
      <c r="D19" s="114" t="n">
        <f aca="false">org!$C$9</f>
        <v>0.2</v>
      </c>
      <c r="E19" s="115" t="n">
        <f aca="false">IF(A18=C18,B19*C19+D19,0)</f>
        <v>0</v>
      </c>
      <c r="I19" s="100"/>
    </row>
    <row r="20" customFormat="false" ht="12.8" hidden="false" customHeight="false" outlineLevel="0" collapsed="false">
      <c r="A20" s="109" t="str">
        <f aca="false">org!$A$10</f>
        <v>credit card</v>
      </c>
      <c r="B20" s="110" t="str">
        <f aca="false">rideData!A$92</f>
        <v>meterPaymentMethod</v>
      </c>
      <c r="C20" s="110" t="str">
        <f aca="false">rideData!B$92</f>
        <v>credit card</v>
      </c>
      <c r="D20" s="117"/>
      <c r="E20" s="117"/>
      <c r="I20" s="100"/>
    </row>
    <row r="21" customFormat="false" ht="12.8" hidden="false" customHeight="false" outlineLevel="0" collapsed="false">
      <c r="A21" s="105" t="s">
        <v>148</v>
      </c>
      <c r="B21" s="112" t="n">
        <f aca="false">rideData!B$71</f>
        <v>43.2</v>
      </c>
      <c r="C21" s="113" t="n">
        <f aca="false">org!$B$10</f>
        <v>0.029</v>
      </c>
      <c r="D21" s="114" t="n">
        <f aca="false">org!$C$10</f>
        <v>0.2</v>
      </c>
      <c r="E21" s="115" t="n">
        <f aca="false">IF(A20=C20,B21*C21+D21,0)</f>
        <v>1.4528</v>
      </c>
      <c r="I21" s="100"/>
    </row>
    <row r="22" customFormat="false" ht="12.8" hidden="false" customHeight="false" outlineLevel="0" collapsed="false">
      <c r="A22" s="109" t="str">
        <f aca="false">org!$A$11</f>
        <v>app</v>
      </c>
      <c r="B22" s="110" t="str">
        <f aca="false">rideData!A$92</f>
        <v>meterPaymentMethod</v>
      </c>
      <c r="C22" s="110" t="str">
        <f aca="false">rideData!B$92</f>
        <v>credit card</v>
      </c>
      <c r="D22" s="117"/>
      <c r="E22" s="117"/>
    </row>
    <row r="23" customFormat="false" ht="12.8" hidden="false" customHeight="false" outlineLevel="0" collapsed="false">
      <c r="A23" s="105" t="s">
        <v>148</v>
      </c>
      <c r="B23" s="112" t="n">
        <f aca="false">rideData!B$71</f>
        <v>43.2</v>
      </c>
      <c r="C23" s="113" t="n">
        <f aca="false">org!$B$11</f>
        <v>0.029</v>
      </c>
      <c r="D23" s="114" t="n">
        <f aca="false">org!$C$11</f>
        <v>0.2</v>
      </c>
      <c r="E23" s="115" t="n">
        <f aca="false">IF(A22=C22,B23*C23+D23,0)</f>
        <v>0</v>
      </c>
      <c r="I23" s="100"/>
    </row>
    <row r="24" customFormat="false" ht="12.8" hidden="false" customHeight="false" outlineLevel="0" collapsed="false">
      <c r="A24" s="109" t="str">
        <f aca="false">org!$A$12</f>
        <v>advance</v>
      </c>
      <c r="B24" s="110" t="str">
        <f aca="false">rideData!A$92</f>
        <v>meterPaymentMethod</v>
      </c>
      <c r="C24" s="110" t="str">
        <f aca="false">rideData!B$92</f>
        <v>credit card</v>
      </c>
      <c r="D24" s="117"/>
      <c r="E24" s="117"/>
    </row>
    <row r="25" customFormat="false" ht="12.8" hidden="false" customHeight="false" outlineLevel="0" collapsed="false">
      <c r="A25" s="105" t="s">
        <v>148</v>
      </c>
      <c r="B25" s="112" t="n">
        <f aca="false">rideData!B$71</f>
        <v>43.2</v>
      </c>
      <c r="C25" s="113" t="n">
        <f aca="false">org!$B$12</f>
        <v>0.029</v>
      </c>
      <c r="D25" s="114" t="n">
        <f aca="false">org!$C$12</f>
        <v>0.2</v>
      </c>
      <c r="E25" s="115" t="n">
        <f aca="false">IF(A24=C24,B25*C25+D25,0)</f>
        <v>0</v>
      </c>
      <c r="I25" s="100"/>
    </row>
    <row r="26" customFormat="false" ht="12.8" hidden="false" customHeight="false" outlineLevel="0" collapsed="false">
      <c r="A26" s="109" t="str">
        <f aca="false">org!$A$13</f>
        <v>advanceService</v>
      </c>
      <c r="B26" s="110" t="str">
        <f aca="false">rideData!A$92</f>
        <v>meterPaymentMethod</v>
      </c>
      <c r="C26" s="110" t="str">
        <f aca="false">rideData!B$92</f>
        <v>credit card</v>
      </c>
      <c r="D26" s="117"/>
      <c r="E26" s="117"/>
    </row>
    <row r="27" customFormat="false" ht="12.8" hidden="false" customHeight="false" outlineLevel="0" collapsed="false">
      <c r="A27" s="105" t="s">
        <v>148</v>
      </c>
      <c r="B27" s="112" t="n">
        <f aca="false">rideData!B$71</f>
        <v>43.2</v>
      </c>
      <c r="C27" s="113" t="n">
        <f aca="false">org!$B$13</f>
        <v>0.029</v>
      </c>
      <c r="D27" s="114" t="n">
        <f aca="false">org!$C$13</f>
        <v>0.2</v>
      </c>
      <c r="E27" s="115" t="n">
        <f aca="false">IF(A26=C26,B27*C27+D27,0)</f>
        <v>0</v>
      </c>
      <c r="I27" s="100"/>
    </row>
    <row r="98" customFormat="false" ht="12.8" hidden="false" customHeight="false" outlineLevel="0" collapsed="false">
      <c r="C98" s="68" t="s">
        <v>137</v>
      </c>
    </row>
  </sheetData>
  <sheetProtection sheet="true" password="d7bd" objects="true" scenarios="true"/>
  <mergeCells count="4">
    <mergeCell ref="B1:E1"/>
    <mergeCell ref="A2:E2"/>
    <mergeCell ref="A4:E4"/>
    <mergeCell ref="A17:E17"/>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EEE"/>
    <pageSetUpPr fitToPage="false"/>
  </sheetPr>
  <dimension ref="A1:AM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8" activeCellId="0" sqref="I28"/>
    </sheetView>
  </sheetViews>
  <sheetFormatPr defaultColWidth="11.53515625" defaultRowHeight="12.8" zeroHeight="false" outlineLevelRow="0" outlineLevelCol="0"/>
  <cols>
    <col collapsed="false" customWidth="true" hidden="false" outlineLevel="0" max="1" min="1" style="68" width="15.95"/>
    <col collapsed="false" customWidth="true" hidden="false" outlineLevel="0" max="2" min="2" style="68" width="19.45"/>
    <col collapsed="false" customWidth="true" hidden="false" outlineLevel="0" max="3" min="3" style="68" width="13.75"/>
    <col collapsed="false" customWidth="true" hidden="false" outlineLevel="0" max="4" min="4" style="68" width="18.2"/>
    <col collapsed="false" customWidth="false" hidden="false" outlineLevel="0" max="1023" min="5" style="68" width="11.52"/>
  </cols>
  <sheetData>
    <row r="1" s="73" customFormat="true" ht="35.05" hidden="false" customHeight="true" outlineLevel="0" collapsed="false">
      <c r="A1" s="70" t="n">
        <f aca="false">B5</f>
        <v>40.45</v>
      </c>
      <c r="B1" s="118" t="s">
        <v>151</v>
      </c>
      <c r="C1" s="118"/>
      <c r="D1" s="118"/>
      <c r="E1" s="118"/>
      <c r="F1" s="95"/>
      <c r="AMJ1" s="0"/>
    </row>
    <row r="2" customFormat="false" ht="17.15" hidden="false" customHeight="false" outlineLevel="0" collapsed="false">
      <c r="A2" s="74" t="s">
        <v>144</v>
      </c>
      <c r="B2" s="74"/>
      <c r="C2" s="74"/>
      <c r="D2" s="74"/>
      <c r="E2" s="74"/>
    </row>
    <row r="3" s="120" customFormat="true" ht="12.8" hidden="false" customHeight="false" outlineLevel="0" collapsed="false">
      <c r="A3" s="81" t="str">
        <f aca="false">rideData!$A$71</f>
        <v>meterAmount</v>
      </c>
      <c r="B3" s="81" t="n">
        <f aca="false">rideData!$B$71</f>
        <v>43.2</v>
      </c>
      <c r="C3" s="119"/>
      <c r="D3" s="119"/>
      <c r="E3" s="119"/>
      <c r="AMJ3" s="121"/>
    </row>
    <row r="4" customFormat="false" ht="12.8" hidden="false" customHeight="false" outlineLevel="0" collapsed="false">
      <c r="A4" s="84" t="s">
        <v>152</v>
      </c>
      <c r="B4" s="122" t="n">
        <f aca="false">orgFee!$A$1</f>
        <v>2.75</v>
      </c>
      <c r="C4" s="119"/>
      <c r="D4" s="119"/>
      <c r="E4" s="119"/>
    </row>
    <row r="5" customFormat="false" ht="17.35" hidden="false" customHeight="false" outlineLevel="0" collapsed="false">
      <c r="A5" s="84" t="s">
        <v>153</v>
      </c>
      <c r="B5" s="84" t="n">
        <f aca="false">MAX(B3-B4,0)</f>
        <v>40.45</v>
      </c>
      <c r="C5" s="119"/>
      <c r="D5" s="123"/>
      <c r="E5" s="124"/>
    </row>
    <row r="6" customFormat="false" ht="12.8" hidden="false" customHeight="false" outlineLevel="0" collapsed="false">
      <c r="E6" s="125"/>
    </row>
    <row r="7" customFormat="false" ht="12.8" hidden="false" customHeight="false" outlineLevel="0" collapsed="false">
      <c r="E7" s="125"/>
    </row>
    <row r="8" customFormat="false" ht="12.8" hidden="false" customHeight="false" outlineLevel="0" collapsed="false">
      <c r="E8" s="125"/>
    </row>
    <row r="9" customFormat="false" ht="17.35" hidden="false" customHeight="false" outlineLevel="0" collapsed="false">
      <c r="D9" s="89"/>
      <c r="E9" s="126"/>
    </row>
    <row r="39" customFormat="false" ht="12.8" hidden="false" customHeight="false" outlineLevel="0" collapsed="false">
      <c r="D39" s="68" t="s">
        <v>154</v>
      </c>
      <c r="E39" s="68" t="n">
        <f aca="false">E31*2</f>
        <v>0</v>
      </c>
    </row>
  </sheetData>
  <sheetProtection sheet="true" password="d7bd" objects="true" scenarios="true"/>
  <mergeCells count="2">
    <mergeCell ref="B1:E1"/>
    <mergeCell ref="A2:E2"/>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89453125" defaultRowHeight="12.8" zeroHeight="false" outlineLevelRow="0" outlineLevelCol="0"/>
  <cols>
    <col collapsed="false" customWidth="true" hidden="false" outlineLevel="0" max="1" min="1" style="0" width="17.86"/>
    <col collapsed="false" customWidth="true" hidden="false" outlineLevel="0" max="2" min="2" style="0" width="11.38"/>
    <col collapsed="false" customWidth="true" hidden="false" outlineLevel="0" max="3" min="3" style="0" width="12.15"/>
    <col collapsed="false" customWidth="true" hidden="false" outlineLevel="0" max="4" min="4" style="37" width="13.12"/>
    <col collapsed="false" customWidth="true" hidden="false" outlineLevel="0" max="1024" min="1024" style="0" width="11.52"/>
  </cols>
  <sheetData>
    <row r="1" customFormat="false" ht="32.8" hidden="false" customHeight="true" outlineLevel="0" collapsed="false">
      <c r="A1" s="127" t="s">
        <v>155</v>
      </c>
      <c r="B1" s="127"/>
      <c r="C1" s="127"/>
      <c r="D1" s="127"/>
    </row>
    <row r="2" s="7" customFormat="true" ht="22.05" hidden="false" customHeight="false" outlineLevel="0" collapsed="false">
      <c r="A2" s="128" t="s">
        <v>156</v>
      </c>
      <c r="B2" s="129" t="s">
        <v>148</v>
      </c>
      <c r="C2" s="130"/>
      <c r="D2" s="130"/>
      <c r="E2" s="131"/>
      <c r="AMJ2" s="0"/>
    </row>
    <row r="3" s="7" customFormat="true" ht="22.05" hidden="false" customHeight="false" outlineLevel="0" collapsed="false">
      <c r="A3" s="132" t="s">
        <v>157</v>
      </c>
      <c r="B3" s="133" t="n">
        <f aca="false">rideData!$B$71</f>
        <v>43.2</v>
      </c>
      <c r="C3" s="130"/>
      <c r="D3" s="130"/>
      <c r="E3" s="131"/>
      <c r="AMJ3" s="0"/>
    </row>
    <row r="4" customFormat="false" ht="22.05" hidden="false" customHeight="false" outlineLevel="0" collapsed="false">
      <c r="A4" s="134" t="s">
        <v>158</v>
      </c>
      <c r="B4" s="133" t="n">
        <f aca="false">userFee!$A$1</f>
        <v>40.45</v>
      </c>
      <c r="C4" s="130"/>
      <c r="D4" s="130"/>
    </row>
    <row r="5" customFormat="false" ht="22.05" hidden="false" customHeight="false" outlineLevel="0" collapsed="false">
      <c r="A5" s="134" t="s">
        <v>159</v>
      </c>
      <c r="B5" s="133" t="n">
        <f aca="false">orgFee!$A$1</f>
        <v>2.75</v>
      </c>
      <c r="C5" s="130"/>
      <c r="D5" s="130"/>
    </row>
    <row r="6" customFormat="false" ht="22.05" hidden="false" customHeight="false" outlineLevel="0" collapsed="false">
      <c r="A6" s="134" t="s">
        <v>138</v>
      </c>
      <c r="B6" s="133" t="n">
        <f aca="false">ecosystemFee!$A$1</f>
        <v>2.15</v>
      </c>
      <c r="C6" s="130"/>
      <c r="D6" s="130"/>
    </row>
    <row r="7" s="135" customFormat="true" ht="22.05" hidden="false" customHeight="false" outlineLevel="0" collapsed="false">
      <c r="A7" s="134" t="s">
        <v>160</v>
      </c>
      <c r="B7" s="133" t="n">
        <f aca="false">serviceFee!$A$1</f>
        <v>1.55</v>
      </c>
      <c r="C7" s="130"/>
      <c r="D7" s="130"/>
      <c r="AMJ7" s="0"/>
    </row>
    <row r="8" customFormat="false" ht="12.8" hidden="false" customHeight="false" outlineLevel="0" collapsed="false">
      <c r="D8" s="0"/>
    </row>
  </sheetData>
  <sheetProtection sheet="true" password="d7bd" objects="true" scenarios="true"/>
  <mergeCells count="1">
    <mergeCell ref="A1:D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19065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2023-10-27T09:26:32Z</dcterms:created>
  <dc:creator/>
  <dc:description>Workbook is part of beam payment system.
When the meter sends up the fare data after closing the ride,
the splitting of the income between the user, org, ecosystem and payment service
is done using this workboook.
The rideData sheet content is generated by the system , the structure must not change.
The result sheet is also fix - to deliver the requered splittings.
All other sheets might be modified.
The current solution contains to levels of modifications:
1. Admin level - where only the unprotected setup values of the service, ecosystem, org tables can be modified
2. High level admin - where the protected sheets formulas and sheet structure can be modified except the rideData and the result Sheets.
</dc:description>
  <cp:keywords>calculation</cp:keywords>
  <dc:language>en-US</dc:language>
  <cp:lastModifiedBy/>
  <dcterms:modified xsi:type="dcterms:W3CDTF">2024-05-16T12:23:44Z</dcterms:modified>
  <cp:revision>105</cp:revision>
  <dc:subject>spreadsheet:payment:calculation:ride</dc:subject>
  <dc:title>meter-split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ame">
    <vt:lpwstr>meter-split.workbook</vt:lpwstr>
  </property>
  <property fmtid="{D5CDD505-2E9C-101B-9397-08002B2CF9AE}" pid="3" name="SubType">
    <vt:lpwstr>payment:calculation:ride</vt:lpwstr>
  </property>
  <property fmtid="{D5CDD505-2E9C-101B-9397-08002B2CF9AE}" pid="4" name="ValidFrom">
    <vt:filetime>1970-01-01T00:00:00Z</vt:filetime>
  </property>
</Properties>
</file>