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modelling\Data\UN Population Data\"/>
    </mc:Choice>
  </mc:AlternateContent>
  <bookViews>
    <workbookView xWindow="0" yWindow="0" windowWidth="28800" windowHeight="12300" activeTab="1"/>
  </bookViews>
  <sheets>
    <sheet name="Instructions" sheetId="1" r:id="rId1"/>
    <sheet name="Data" sheetId="2" r:id="rId2"/>
    <sheet name="Notes" sheetId="3" r:id="rId3"/>
  </sheets>
  <calcPr calcId="162913"/>
</workbook>
</file>

<file path=xl/calcChain.xml><?xml version="1.0" encoding="utf-8"?>
<calcChain xmlns="http://schemas.openxmlformats.org/spreadsheetml/2006/main">
  <c r="P31" i="2" l="1"/>
  <c r="Q31" i="2" s="1"/>
  <c r="P30" i="2"/>
  <c r="Q30" i="2" s="1"/>
  <c r="H28" i="2" l="1"/>
  <c r="G28" i="2"/>
  <c r="H25" i="2"/>
  <c r="G25" i="2"/>
  <c r="K31" i="2" l="1"/>
  <c r="J31" i="2"/>
  <c r="K30" i="2"/>
  <c r="J30" i="2"/>
  <c r="H19" i="2"/>
  <c r="H31" i="2"/>
  <c r="H30" i="2"/>
  <c r="H22" i="2"/>
  <c r="G22" i="2"/>
</calcChain>
</file>

<file path=xl/sharedStrings.xml><?xml version="1.0" encoding="utf-8"?>
<sst xmlns="http://schemas.openxmlformats.org/spreadsheetml/2006/main" count="85" uniqueCount="60">
  <si>
    <t>Please note the following:</t>
  </si>
  <si>
    <t>The information you requested is divided in 3 different sheets: Instructions, Data and Notes.</t>
  </si>
  <si>
    <t>When opening in Microsoft Excel, the names of the respective sheets are displayed at the lower left corner.</t>
  </si>
  <si>
    <t>Suggested citation:</t>
  </si>
  <si>
    <t>United Nations, Department of Economic and Social Affairs, Population Division (2017). World Population Prospects: The 2017 Revision, custom data acquired via website.</t>
  </si>
  <si>
    <t>Population by age and sex (thousands)</t>
  </si>
  <si>
    <t>ISO 3166-1 numeric code</t>
  </si>
  <si>
    <t>Location</t>
  </si>
  <si>
    <t>Time</t>
  </si>
  <si>
    <t>Sex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</si>
  <si>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</si>
  <si>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</si>
  <si>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</si>
  <si>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</si>
  <si>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</si>
  <si>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</si>
  <si>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</si>
  <si>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</si>
  <si>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</si>
  <si>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</si>
  <si>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</si>
  <si>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</si>
  <si>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</si>
  <si>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</si>
  <si>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</si>
  <si>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</si>
  <si>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</si>
  <si>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</si>
  <si>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</si>
  <si>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</si>
  <si>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100+</t>
  </si>
  <si>
    <t xml:space="preserve">         Latvia</t>
  </si>
  <si>
    <t>1995</t>
  </si>
  <si>
    <t>Both sexes combined</t>
  </si>
  <si>
    <t>2000</t>
  </si>
  <si>
    <t>2005</t>
  </si>
  <si>
    <t>2010</t>
  </si>
  <si>
    <t>2015</t>
  </si>
  <si>
    <t>Symbol</t>
  </si>
  <si>
    <t>Description</t>
  </si>
  <si>
    <t>-</t>
  </si>
  <si>
    <t>No notes for the selected data</t>
  </si>
  <si>
    <t>Crude birth rate (births per 1,000 population)</t>
  </si>
  <si>
    <t>1995 - 2000</t>
  </si>
  <si>
    <t>2000 - 2005</t>
  </si>
  <si>
    <t>2005 - 2010</t>
  </si>
  <si>
    <t>2010 - 2015</t>
  </si>
  <si>
    <t>Crude death rate (deaths per 1,000 population)</t>
  </si>
  <si>
    <t>20+</t>
  </si>
  <si>
    <t>39 and under</t>
  </si>
  <si>
    <t>40+</t>
  </si>
  <si>
    <t xml:space="preserve">Total pop : </t>
  </si>
  <si>
    <t>Baseline Population</t>
  </si>
  <si>
    <t>Susceptible</t>
  </si>
  <si>
    <t>Immune</t>
  </si>
  <si>
    <t>Seronegativity Estimate</t>
  </si>
  <si>
    <t>0-19</t>
  </si>
  <si>
    <t>0-14</t>
  </si>
  <si>
    <t>0-39</t>
  </si>
  <si>
    <t>15+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</si>
</sst>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###\ ###\ ###\ ###\ ##0.000"/>
    <numFmt numFmtId="165" formatCode="0.0"/>
  </numFmts>
  <fonts count="3">
    <font>
      <sz val="11"/>
      <name val="Calibri"/>
    </font>
    <font>
      <b/>
      <sz val="1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5B92E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6">
    <xf numFmtId="0" fontId="0" fillId="0" borderId="0" xfId="0" applyNumberFormat="1" applyFont="1"/>
    <xf numFmtId="0" fontId="1" fillId="0" borderId="0" xfId="0" applyNumberFormat="1" applyFont="1"/>
    <xf numFmtId="0" fontId="1" fillId="0" borderId="0" xfId="0" applyNumberFormat="1" applyFont="1" applyAlignment="1">
      <alignment horizontal="center" wrapText="1"/>
    </xf>
    <xf numFmtId="0" fontId="1" fillId="0" borderId="0" xfId="0" applyNumberFormat="1" applyFont="1" applyAlignment="1">
      <alignment horizontal="left" wrapText="1"/>
    </xf>
    <xf numFmtId="0" fontId="1" fillId="0" borderId="0" xfId="0" applyNumberFormat="1" applyFont="1" applyAlignment="1">
      <alignment horizontal="right" wrapText="1"/>
    </xf>
    <xf numFmtId="0" fontId="0" fillId="0" borderId="0" xfId="0" applyNumberFormat="1" applyFont="1" applyAlignment="1">
      <alignment horizontal="center" wrapText="1"/>
    </xf>
    <xf numFmtId="0" fontId="0" fillId="0" borderId="0" xfId="0" applyNumberFormat="1" applyFont="1" applyAlignment="1">
      <alignment horizontal="left" wrapText="1"/>
    </xf>
    <xf numFmtId="164" fontId="0" fillId="0" borderId="0" xfId="0" applyNumberFormat="1" applyFont="1" applyAlignment="1">
      <alignment horizontal="right" wrapText="1"/>
    </xf>
    <xf numFmtId="165" fontId="0" fillId="0" borderId="0" xfId="0" applyNumberFormat="1" applyFont="1" applyAlignment="1">
      <alignment horizontal="right" wrapText="1"/>
    </xf>
    <xf numFmtId="164" fontId="0" fillId="0" borderId="0" xfId="0" applyNumberFormat="1" applyFont="1"/>
    <xf numFmtId="43" fontId="0" fillId="0" borderId="0" xfId="1" applyFont="1"/>
    <xf numFmtId="43" fontId="0" fillId="0" borderId="0" xfId="0" applyNumberFormat="1" applyFont="1"/>
    <xf numFmtId="0" fontId="0" fillId="2" borderId="0" xfId="0" applyNumberFormat="1" applyFont="1" applyFill="1"/>
    <xf numFmtId="0" fontId="0" fillId="0" borderId="0" xfId="0" applyNumberFormat="1" applyFont="1"/>
    <xf numFmtId="0" fontId="0" fillId="0" borderId="0" xfId="0" applyNumberFormat="1" applyFont="1" applyAlignment="1">
      <alignment horizontal="center"/>
    </xf>
    <xf numFmtId="0" fontId="0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defaultRowHeight="15"/>
  <cols>
    <col min="1" max="1" width="150.7109375" customWidth="1"/>
  </cols>
  <sheetData>
    <row r="1" spans="1:1">
      <c r="A1" s="1" t="s">
        <v>0</v>
      </c>
    </row>
    <row r="2" spans="1:1">
      <c r="A2" t="s">
        <v>1</v>
      </c>
    </row>
    <row r="3" spans="1:1">
      <c r="A3" t="s">
        <v>2</v>
      </c>
    </row>
    <row r="6" spans="1:1">
      <c r="A6" s="1" t="s">
        <v>3</v>
      </c>
    </row>
    <row r="7" spans="1:1">
      <c r="A7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tabSelected="1" topLeftCell="D10" workbookViewId="0">
      <selection activeCell="S29" sqref="S29"/>
    </sheetView>
  </sheetViews>
  <sheetFormatPr defaultRowHeight="15"/>
  <cols>
    <col min="1" max="1" width="13" customWidth="1"/>
    <col min="2" max="2" width="19.42578125" customWidth="1"/>
    <col min="3" max="3" width="5.140625" customWidth="1"/>
    <col min="4" max="4" width="24.7109375" customWidth="1"/>
    <col min="5" max="6" width="10.42578125" customWidth="1"/>
    <col min="7" max="8" width="13" customWidth="1"/>
    <col min="9" max="9" width="14.85546875" customWidth="1"/>
    <col min="10" max="24" width="13" customWidth="1"/>
    <col min="25" max="25" width="11.7109375" customWidth="1"/>
  </cols>
  <sheetData>
    <row r="1" spans="1:25">
      <c r="A1" s="12" t="s">
        <v>5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ht="30">
      <c r="A2" s="2" t="s">
        <v>6</v>
      </c>
      <c r="B2" s="3" t="s">
        <v>7</v>
      </c>
      <c r="C2" s="2" t="s">
        <v>8</v>
      </c>
      <c r="D2" s="2" t="s">
        <v>9</v>
      </c>
      <c r="E2" s="4" t="s">
        <v>10</v>
      </c>
      <c r="F2" s="4" t="s">
        <v>11</v>
      </c>
      <c r="G2" s="4" t="s">
        <v>12</v>
      </c>
      <c r="H2" s="4" t="s">
        <v>13</v>
      </c>
      <c r="I2" s="4" t="s">
        <v>14</v>
      </c>
      <c r="J2" s="4" t="s">
        <v>15</v>
      </c>
      <c r="K2" s="4" t="s">
        <v>16</v>
      </c>
      <c r="L2" s="4" t="s">
        <v>17</v>
      </c>
      <c r="M2" s="4" t="s">
        <v>18</v>
      </c>
      <c r="N2" s="4" t="s">
        <v>19</v>
      </c>
      <c r="O2" s="4" t="s">
        <v>20</v>
      </c>
      <c r="P2" s="4" t="s">
        <v>21</v>
      </c>
      <c r="Q2" s="4" t="s">
        <v>22</v>
      </c>
      <c r="R2" s="4" t="s">
        <v>23</v>
      </c>
      <c r="S2" s="4" t="s">
        <v>24</v>
      </c>
      <c r="T2" s="4" t="s">
        <v>25</v>
      </c>
      <c r="U2" s="4" t="s">
        <v>26</v>
      </c>
      <c r="V2" s="4" t="s">
        <v>27</v>
      </c>
      <c r="W2" s="4" t="s">
        <v>28</v>
      </c>
      <c r="X2" s="4" t="s">
        <v>29</v>
      </c>
      <c r="Y2" s="4" t="s">
        <v>30</v>
      </c>
    </row>
    <row r="3" spans="1:25">
      <c r="A3" s="5">
        <v>428</v>
      </c>
      <c r="B3" s="6" t="s">
        <v>31</v>
      </c>
      <c r="C3" s="5" t="s">
        <v>32</v>
      </c>
      <c r="D3" s="6" t="s">
        <v>33</v>
      </c>
      <c r="E3" s="7">
        <v>142.92699999999999</v>
      </c>
      <c r="F3" s="7">
        <v>193.566</v>
      </c>
      <c r="G3" s="7">
        <v>183.74700000000001</v>
      </c>
      <c r="H3" s="7">
        <v>163.80799999999999</v>
      </c>
      <c r="I3" s="7">
        <v>175.298</v>
      </c>
      <c r="J3" s="7">
        <v>168.64599999999999</v>
      </c>
      <c r="K3" s="7">
        <v>182.18100000000001</v>
      </c>
      <c r="L3" s="7">
        <v>182.27199999999999</v>
      </c>
      <c r="M3" s="7">
        <v>166.46899999999999</v>
      </c>
      <c r="N3" s="7">
        <v>148.15199999999999</v>
      </c>
      <c r="O3" s="7">
        <v>152.994</v>
      </c>
      <c r="P3" s="7">
        <v>165.10400000000001</v>
      </c>
      <c r="Q3" s="7">
        <v>139.12</v>
      </c>
      <c r="R3" s="7">
        <v>131.27600000000001</v>
      </c>
      <c r="S3" s="7">
        <v>92.826999999999998</v>
      </c>
      <c r="T3" s="7">
        <v>46.472999999999999</v>
      </c>
      <c r="U3" s="7">
        <v>43.356999999999999</v>
      </c>
      <c r="V3" s="7">
        <v>21.670999999999999</v>
      </c>
      <c r="W3" s="7">
        <v>7.18</v>
      </c>
      <c r="X3" s="7">
        <v>1.268</v>
      </c>
      <c r="Y3" s="7">
        <v>0.13700000000000001</v>
      </c>
    </row>
    <row r="4" spans="1:25">
      <c r="A4" s="5">
        <v>428</v>
      </c>
      <c r="B4" s="6" t="s">
        <v>31</v>
      </c>
      <c r="C4" s="5" t="s">
        <v>34</v>
      </c>
      <c r="D4" s="6" t="s">
        <v>33</v>
      </c>
      <c r="E4" s="7">
        <v>96.608999999999995</v>
      </c>
      <c r="F4" s="7">
        <v>142.405</v>
      </c>
      <c r="G4" s="7">
        <v>186.715</v>
      </c>
      <c r="H4" s="7">
        <v>178.57499999999999</v>
      </c>
      <c r="I4" s="7">
        <v>160.37899999999999</v>
      </c>
      <c r="J4" s="7">
        <v>165.23599999999999</v>
      </c>
      <c r="K4" s="7">
        <v>158.19300000000001</v>
      </c>
      <c r="L4" s="7">
        <v>176.79900000000001</v>
      </c>
      <c r="M4" s="7">
        <v>175.691</v>
      </c>
      <c r="N4" s="7">
        <v>157.20500000000001</v>
      </c>
      <c r="O4" s="7">
        <v>139.77000000000001</v>
      </c>
      <c r="P4" s="7">
        <v>141.255</v>
      </c>
      <c r="Q4" s="7">
        <v>147.982</v>
      </c>
      <c r="R4" s="7">
        <v>120.43300000000001</v>
      </c>
      <c r="S4" s="7">
        <v>107.05500000000001</v>
      </c>
      <c r="T4" s="7">
        <v>69.057000000000002</v>
      </c>
      <c r="U4" s="7">
        <v>29.736999999999998</v>
      </c>
      <c r="V4" s="7">
        <v>22.135999999999999</v>
      </c>
      <c r="W4" s="7">
        <v>7.3719999999999999</v>
      </c>
      <c r="X4" s="7">
        <v>1.42</v>
      </c>
      <c r="Y4" s="7">
        <v>0.13900000000000001</v>
      </c>
    </row>
    <row r="5" spans="1:25">
      <c r="A5" s="5">
        <v>428</v>
      </c>
      <c r="B5" s="6" t="s">
        <v>31</v>
      </c>
      <c r="C5" s="5" t="s">
        <v>35</v>
      </c>
      <c r="D5" s="6" t="s">
        <v>33</v>
      </c>
      <c r="E5" s="7">
        <v>100.715</v>
      </c>
      <c r="F5" s="7">
        <v>91.878</v>
      </c>
      <c r="G5" s="7">
        <v>137.99600000000001</v>
      </c>
      <c r="H5" s="7">
        <v>182.14</v>
      </c>
      <c r="I5" s="7">
        <v>170.54</v>
      </c>
      <c r="J5" s="7">
        <v>151.59200000000001</v>
      </c>
      <c r="K5" s="7">
        <v>157.02099999999999</v>
      </c>
      <c r="L5" s="7">
        <v>149.65899999999999</v>
      </c>
      <c r="M5" s="7">
        <v>166.76900000000001</v>
      </c>
      <c r="N5" s="7">
        <v>164.86600000000001</v>
      </c>
      <c r="O5" s="7">
        <v>145.303</v>
      </c>
      <c r="P5" s="7">
        <v>126.97</v>
      </c>
      <c r="Q5" s="7">
        <v>126.907</v>
      </c>
      <c r="R5" s="7">
        <v>128.56899999999999</v>
      </c>
      <c r="S5" s="7">
        <v>99.245000000000005</v>
      </c>
      <c r="T5" s="7">
        <v>81.668999999999997</v>
      </c>
      <c r="U5" s="7">
        <v>45.031999999999996</v>
      </c>
      <c r="V5" s="7">
        <v>15.528</v>
      </c>
      <c r="W5" s="7">
        <v>7.8810000000000002</v>
      </c>
      <c r="X5" s="7">
        <v>1.55</v>
      </c>
      <c r="Y5" s="7">
        <v>0.153</v>
      </c>
    </row>
    <row r="6" spans="1:25">
      <c r="A6" s="5">
        <v>428</v>
      </c>
      <c r="B6" s="6" t="s">
        <v>31</v>
      </c>
      <c r="C6" s="5" t="s">
        <v>36</v>
      </c>
      <c r="D6" s="6" t="s">
        <v>33</v>
      </c>
      <c r="E6" s="7">
        <v>112.517</v>
      </c>
      <c r="F6" s="7">
        <v>97.846999999999994</v>
      </c>
      <c r="G6" s="7">
        <v>88.167000000000002</v>
      </c>
      <c r="H6" s="7">
        <v>132.34800000000001</v>
      </c>
      <c r="I6" s="7">
        <v>164.77199999999999</v>
      </c>
      <c r="J6" s="7">
        <v>152.822</v>
      </c>
      <c r="K6" s="7">
        <v>139.596</v>
      </c>
      <c r="L6" s="7">
        <v>147.59399999999999</v>
      </c>
      <c r="M6" s="7">
        <v>140.65299999999999</v>
      </c>
      <c r="N6" s="7">
        <v>156.124</v>
      </c>
      <c r="O6" s="7">
        <v>153.67599999999999</v>
      </c>
      <c r="P6" s="7">
        <v>133.084</v>
      </c>
      <c r="Q6" s="7">
        <v>114.48099999999999</v>
      </c>
      <c r="R6" s="7">
        <v>112.375</v>
      </c>
      <c r="S6" s="7">
        <v>108.92100000000001</v>
      </c>
      <c r="T6" s="7">
        <v>77.147999999999996</v>
      </c>
      <c r="U6" s="7">
        <v>55.015999999999998</v>
      </c>
      <c r="V6" s="7">
        <v>24.055</v>
      </c>
      <c r="W6" s="7">
        <v>5.7359999999999998</v>
      </c>
      <c r="X6" s="7">
        <v>1.7410000000000001</v>
      </c>
      <c r="Y6" s="7">
        <v>0.17499999999999999</v>
      </c>
    </row>
    <row r="7" spans="1:25">
      <c r="A7" s="5">
        <v>428</v>
      </c>
      <c r="B7" s="6" t="s">
        <v>31</v>
      </c>
      <c r="C7" s="5" t="s">
        <v>37</v>
      </c>
      <c r="D7" s="6" t="s">
        <v>33</v>
      </c>
      <c r="E7" s="7">
        <v>100.81100000000001</v>
      </c>
      <c r="F7" s="7">
        <v>106.792</v>
      </c>
      <c r="G7" s="7">
        <v>93.906000000000006</v>
      </c>
      <c r="H7" s="7">
        <v>87.254000000000005</v>
      </c>
      <c r="I7" s="7">
        <v>124.539</v>
      </c>
      <c r="J7" s="7">
        <v>145.953</v>
      </c>
      <c r="K7" s="7">
        <v>137.12200000000001</v>
      </c>
      <c r="L7" s="7">
        <v>129.90799999999999</v>
      </c>
      <c r="M7" s="7">
        <v>137.97499999999999</v>
      </c>
      <c r="N7" s="7">
        <v>133.27500000000001</v>
      </c>
      <c r="O7" s="7">
        <v>146.32499999999999</v>
      </c>
      <c r="P7" s="7">
        <v>142.48500000000001</v>
      </c>
      <c r="Q7" s="7">
        <v>122.06</v>
      </c>
      <c r="R7" s="7">
        <v>102.568</v>
      </c>
      <c r="S7" s="7">
        <v>96.897000000000006</v>
      </c>
      <c r="T7" s="7">
        <v>88.081000000000003</v>
      </c>
      <c r="U7" s="7">
        <v>55.23</v>
      </c>
      <c r="V7" s="7">
        <v>30.844000000000001</v>
      </c>
      <c r="W7" s="7">
        <v>9.2319999999999993</v>
      </c>
      <c r="X7" s="7">
        <v>1.2210000000000001</v>
      </c>
      <c r="Y7" s="7">
        <v>0.185</v>
      </c>
    </row>
    <row r="9" spans="1:25">
      <c r="A9" s="12" t="s">
        <v>42</v>
      </c>
      <c r="B9" s="13"/>
      <c r="C9" s="13"/>
      <c r="D9" s="13"/>
      <c r="E9" s="13"/>
      <c r="F9" s="13"/>
    </row>
    <row r="10" spans="1:25" ht="45">
      <c r="A10" s="2" t="s">
        <v>6</v>
      </c>
      <c r="B10" s="3" t="s">
        <v>7</v>
      </c>
      <c r="C10" s="4" t="s">
        <v>43</v>
      </c>
      <c r="D10" s="4" t="s">
        <v>44</v>
      </c>
      <c r="E10" s="4" t="s">
        <v>45</v>
      </c>
      <c r="F10" s="4" t="s">
        <v>46</v>
      </c>
    </row>
    <row r="11" spans="1:25">
      <c r="A11" s="5">
        <v>428</v>
      </c>
      <c r="B11" s="6" t="s">
        <v>31</v>
      </c>
      <c r="C11" s="8">
        <v>8</v>
      </c>
      <c r="D11" s="8">
        <v>9</v>
      </c>
      <c r="E11" s="8">
        <v>10.5</v>
      </c>
      <c r="F11" s="8">
        <v>10.199999999999999</v>
      </c>
    </row>
    <row r="13" spans="1:25">
      <c r="A13" s="12" t="s">
        <v>47</v>
      </c>
      <c r="B13" s="13"/>
      <c r="C13" s="13"/>
      <c r="D13" s="13"/>
      <c r="E13" s="13"/>
      <c r="F13" s="13"/>
    </row>
    <row r="14" spans="1:25" ht="45">
      <c r="A14" s="2" t="s">
        <v>6</v>
      </c>
      <c r="B14" s="3" t="s">
        <v>7</v>
      </c>
      <c r="C14" s="4" t="s">
        <v>43</v>
      </c>
      <c r="D14" s="4" t="s">
        <v>44</v>
      </c>
      <c r="E14" s="4" t="s">
        <v>45</v>
      </c>
      <c r="F14" s="4" t="s">
        <v>46</v>
      </c>
    </row>
    <row r="15" spans="1:25">
      <c r="A15" s="5">
        <v>428</v>
      </c>
      <c r="B15" s="6" t="s">
        <v>31</v>
      </c>
      <c r="C15" s="8">
        <v>14.4</v>
      </c>
      <c r="D15" s="8">
        <v>14.1</v>
      </c>
      <c r="E15" s="8">
        <v>14.7</v>
      </c>
      <c r="F15" s="8">
        <v>14.3</v>
      </c>
    </row>
    <row r="19" spans="7:17">
      <c r="G19" t="s">
        <v>51</v>
      </c>
      <c r="H19" s="10">
        <f>SUM(E7:Y7)*1000</f>
        <v>1992663</v>
      </c>
    </row>
    <row r="21" spans="7:17">
      <c r="G21" t="s">
        <v>56</v>
      </c>
      <c r="H21" t="s">
        <v>48</v>
      </c>
    </row>
    <row r="22" spans="7:17">
      <c r="G22" s="9">
        <f>SUM(E7:H7)*1000</f>
        <v>388763.00000000006</v>
      </c>
      <c r="H22" s="10">
        <f>SUM(I7:Y7)*1000</f>
        <v>1603899.9999999995</v>
      </c>
    </row>
    <row r="24" spans="7:17">
      <c r="G24" t="s">
        <v>57</v>
      </c>
      <c r="H24" t="s">
        <v>59</v>
      </c>
    </row>
    <row r="25" spans="7:17">
      <c r="G25" s="10">
        <f>SUM(E7:G7)*1000</f>
        <v>301509</v>
      </c>
      <c r="H25" s="10">
        <f>SUM(H7:Y7)*1000</f>
        <v>1691153.9999999995</v>
      </c>
    </row>
    <row r="27" spans="7:17">
      <c r="G27" s="11" t="s">
        <v>58</v>
      </c>
      <c r="H27" t="s">
        <v>50</v>
      </c>
    </row>
    <row r="28" spans="7:17">
      <c r="G28" s="10">
        <f>SUM(E7:L7)*1000</f>
        <v>926285</v>
      </c>
      <c r="H28" s="10">
        <f>SUM(M7:Y7)*1000</f>
        <v>1066378</v>
      </c>
    </row>
    <row r="29" spans="7:17" ht="30">
      <c r="G29" s="14" t="s">
        <v>52</v>
      </c>
      <c r="H29" s="14"/>
      <c r="I29" s="5" t="s">
        <v>55</v>
      </c>
      <c r="J29" t="s">
        <v>53</v>
      </c>
      <c r="K29" t="s">
        <v>54</v>
      </c>
      <c r="M29" s="15" t="s">
        <v>52</v>
      </c>
      <c r="N29" s="15"/>
      <c r="O29" s="15" t="s">
        <v>55</v>
      </c>
      <c r="P29" s="15" t="s">
        <v>53</v>
      </c>
      <c r="Q29" s="15" t="s">
        <v>54</v>
      </c>
    </row>
    <row r="30" spans="7:17">
      <c r="G30" t="s">
        <v>49</v>
      </c>
      <c r="H30" s="10">
        <f>SUM(E7:L7)*1000</f>
        <v>926285</v>
      </c>
      <c r="I30">
        <v>0.35</v>
      </c>
      <c r="J30" s="11">
        <f>ROUND(H30*I30,0)</f>
        <v>324200</v>
      </c>
      <c r="K30" s="10">
        <f>ROUND(H30*(1-I30),0)</f>
        <v>602085</v>
      </c>
      <c r="M30" s="15" t="s">
        <v>49</v>
      </c>
      <c r="N30" s="11">
        <v>926285</v>
      </c>
      <c r="O30" s="15">
        <v>0.42899999999999999</v>
      </c>
      <c r="P30" s="11">
        <f>ROUND(N30*O30,0)</f>
        <v>397376</v>
      </c>
      <c r="Q30" s="11">
        <f>N30-P30</f>
        <v>528909</v>
      </c>
    </row>
    <row r="31" spans="7:17">
      <c r="G31" t="s">
        <v>50</v>
      </c>
      <c r="H31" s="10">
        <f>SUM(M7:Y7)*1000</f>
        <v>1066378</v>
      </c>
      <c r="I31">
        <v>3.5000000000000003E-2</v>
      </c>
      <c r="J31" s="11">
        <f>ROUND(H31*I31,0)</f>
        <v>37323</v>
      </c>
      <c r="K31" s="10">
        <f>ROUND(H31*(1-I31),0)</f>
        <v>1029055</v>
      </c>
      <c r="M31" s="15" t="s">
        <v>50</v>
      </c>
      <c r="N31" s="11">
        <v>1066378</v>
      </c>
      <c r="O31" s="15">
        <v>3.5000000000000003E-2</v>
      </c>
      <c r="P31" s="11">
        <f>ROUND(N31*O31,0)</f>
        <v>37323</v>
      </c>
      <c r="Q31" s="11">
        <f>N31-P31</f>
        <v>1029055</v>
      </c>
    </row>
  </sheetData>
  <mergeCells count="4">
    <mergeCell ref="A1:Y1"/>
    <mergeCell ref="A9:F9"/>
    <mergeCell ref="A13:F13"/>
    <mergeCell ref="G29:H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5"/>
  <cols>
    <col min="1" max="1" width="7.85546875" customWidth="1"/>
    <col min="2" max="2" width="39" customWidth="1"/>
  </cols>
  <sheetData>
    <row r="1" spans="1:2">
      <c r="A1" s="2" t="s">
        <v>38</v>
      </c>
      <c r="B1" s="3" t="s">
        <v>39</v>
      </c>
    </row>
    <row r="2" spans="1:2">
      <c r="A2" s="5" t="s">
        <v>40</v>
      </c>
      <c r="B2" s="6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Data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Browning</dc:creator>
  <cp:lastModifiedBy>Sean Browning</cp:lastModifiedBy>
  <dcterms:created xsi:type="dcterms:W3CDTF">2017-08-28T20:44:53Z</dcterms:created>
  <dcterms:modified xsi:type="dcterms:W3CDTF">2017-08-31T22:49:46Z</dcterms:modified>
</cp:coreProperties>
</file>