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kone\OneDrive - 한국폴리텍대학\Attachments\00. 업무\01. 강의자료\18. CJ용\1. 빅데이터 이해 및 파이썬 프로그래밍\2차-cj - ai\2. 데이터베이스 이해 및 전처리 모듈\"/>
    </mc:Choice>
  </mc:AlternateContent>
  <xr:revisionPtr revIDLastSave="60" documentId="13_ncr:1_{3236B421-C3A2-4A22-987D-62457899862B}" xr6:coauthVersionLast="43" xr6:coauthVersionMax="43" xr10:uidLastSave="{6A11BCB4-9850-4B54-B83B-3761E4C31D1B}"/>
  <bookViews>
    <workbookView xWindow="-108" yWindow="-108" windowWidth="23256" windowHeight="12576" xr2:uid="{00000000-000D-0000-FFFF-FFFF00000000}"/>
  </bookViews>
  <sheets>
    <sheet name="계절성 지수산출" sheetId="1" r:id="rId1"/>
    <sheet name="Sheet1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2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4" i="1"/>
  <c r="J3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2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4" i="1"/>
  <c r="F3" i="1"/>
  <c r="F2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8" i="1"/>
  <c r="E3" i="1"/>
  <c r="E4" i="1"/>
  <c r="E5" i="1"/>
  <c r="E6" i="1"/>
  <c r="E7" i="1"/>
  <c r="E2" i="1"/>
  <c r="F13" i="3" l="1"/>
  <c r="F9" i="3"/>
  <c r="D4" i="3"/>
  <c r="D5" i="3"/>
  <c r="E5" i="3" s="1"/>
  <c r="F5" i="3" s="1"/>
  <c r="G5" i="3" s="1"/>
  <c r="H5" i="3" s="1"/>
  <c r="D6" i="3"/>
  <c r="D7" i="3"/>
  <c r="D3" i="3"/>
</calcChain>
</file>

<file path=xl/sharedStrings.xml><?xml version="1.0" encoding="utf-8"?>
<sst xmlns="http://schemas.openxmlformats.org/spreadsheetml/2006/main" count="238" uniqueCount="28">
  <si>
    <t>REGIONID</t>
  </si>
  <si>
    <t>PRODUCTGROUP</t>
  </si>
  <si>
    <t>YEARWEEK</t>
  </si>
  <si>
    <t>A01</t>
  </si>
  <si>
    <t>ST0001</t>
  </si>
  <si>
    <t>QTY (실제판매량)</t>
    <phoneticPr fontId="18" type="noConversion"/>
  </si>
  <si>
    <t>MA</t>
    <phoneticPr fontId="18" type="noConversion"/>
  </si>
  <si>
    <t>scope5</t>
    <phoneticPr fontId="18" type="noConversion"/>
  </si>
  <si>
    <t>gap</t>
    <phoneticPr fontId="18" type="noConversion"/>
  </si>
  <si>
    <t>coount</t>
    <phoneticPr fontId="18" type="noConversion"/>
  </si>
  <si>
    <t>center</t>
    <phoneticPr fontId="18" type="noConversion"/>
  </si>
  <si>
    <t>sqrt</t>
    <phoneticPr fontId="18" type="noConversion"/>
  </si>
  <si>
    <t>devide</t>
    <phoneticPr fontId="18" type="noConversion"/>
  </si>
  <si>
    <t>pow^2</t>
    <phoneticPr fontId="18" type="noConversion"/>
  </si>
  <si>
    <t>sumGap</t>
    <phoneticPr fontId="18" type="noConversion"/>
  </si>
  <si>
    <t>blank</t>
    <phoneticPr fontId="18" type="noConversion"/>
  </si>
  <si>
    <t xml:space="preserve"> </t>
    <phoneticPr fontId="18" type="noConversion"/>
  </si>
  <si>
    <t>totalMA</t>
    <phoneticPr fontId="18" type="noConversion"/>
  </si>
  <si>
    <t>stdDev</t>
    <phoneticPr fontId="18" type="noConversion"/>
  </si>
  <si>
    <t>MA.sliding(5)</t>
    <phoneticPr fontId="18" type="noConversion"/>
  </si>
  <si>
    <t>qunatitiy</t>
    <phoneticPr fontId="18" type="noConversion"/>
  </si>
  <si>
    <t>추세거래량(13)</t>
    <phoneticPr fontId="18" type="noConversion"/>
  </si>
  <si>
    <t>변동률</t>
    <phoneticPr fontId="18" type="noConversion"/>
  </si>
  <si>
    <t>상한선</t>
    <phoneticPr fontId="18" type="noConversion"/>
  </si>
  <si>
    <t>하한선</t>
    <phoneticPr fontId="18" type="noConversion"/>
  </si>
  <si>
    <t>정제된 거래량</t>
    <phoneticPr fontId="18" type="noConversion"/>
  </si>
  <si>
    <t>최종스무딩</t>
    <phoneticPr fontId="18" type="noConversion"/>
  </si>
  <si>
    <t>계절성지수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</si>
</sst>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9" fillId="33" borderId="0" xfId="0" applyFont="1" applyFill="1" applyAlignment="1">
      <alignment horizontal="center" vertical="center"/>
    </xf>
    <xf numFmtId="0" fontId="19" fillId="34" borderId="0" xfId="0" applyFont="1" applyFill="1" applyAlignment="1">
      <alignment horizontal="center" vertical="center"/>
    </xf>
    <xf numFmtId="0" fontId="0" fillId="35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6"/>
  <sheetViews>
    <sheetView tabSelected="1" zoomScale="130" zoomScaleNormal="13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F3" sqref="F3"/>
    </sheetView>
  </sheetViews>
  <sheetFormatPr defaultRowHeight="17.399999999999999" x14ac:dyDescent="0.4"/>
  <cols>
    <col min="1" max="1" width="9.69921875" bestFit="1" customWidth="1"/>
    <col min="2" max="2" width="16.19921875" bestFit="1" customWidth="1"/>
    <col min="3" max="3" width="10.19921875" bestFit="1" customWidth="1"/>
    <col min="4" max="4" width="17.69921875" customWidth="1"/>
    <col min="5" max="5" width="14.296875" bestFit="1" customWidth="1"/>
    <col min="9" max="9" width="13.19921875" bestFit="1" customWidth="1"/>
    <col min="10" max="11" width="12.59765625" bestFit="1" customWidth="1"/>
  </cols>
  <sheetData>
    <row r="1" spans="1:11" x14ac:dyDescent="0.4">
      <c r="A1" s="3" t="s">
        <v>0</v>
      </c>
      <c r="B1" s="3" t="s">
        <v>1</v>
      </c>
      <c r="C1" s="3" t="s">
        <v>2</v>
      </c>
      <c r="D1" s="2" t="s">
        <v>5</v>
      </c>
      <c r="E1" s="3" t="s">
        <v>21</v>
      </c>
      <c r="F1" s="3" t="s">
        <v>22</v>
      </c>
      <c r="G1" s="3" t="s">
        <v>23</v>
      </c>
      <c r="H1" s="3" t="s">
        <v>24</v>
      </c>
      <c r="I1" s="3" t="s">
        <v>25</v>
      </c>
      <c r="J1" s="3" t="s">
        <v>26</v>
      </c>
      <c r="K1" s="3" t="s">
        <v>27</v>
      </c>
    </row>
    <row r="2" spans="1:11" x14ac:dyDescent="0.4">
      <c r="A2" s="1" t="s">
        <v>3</v>
      </c>
      <c r="B2" s="1" t="s">
        <v>4</v>
      </c>
      <c r="C2" s="1">
        <v>201501</v>
      </c>
      <c r="D2" s="1">
        <v>513598</v>
      </c>
      <c r="E2">
        <f>AVERAGE($D$2:D8)</f>
        <v>500536.42857142858</v>
      </c>
      <c r="F2">
        <f>_xlfn.STDEV.P($D$2:D4)</f>
        <v>40422.973107985134</v>
      </c>
      <c r="G2">
        <f>E2+F2</f>
        <v>540959.40167941374</v>
      </c>
      <c r="H2">
        <f>E2-F2</f>
        <v>460113.45546344342</v>
      </c>
      <c r="I2">
        <f>IF(D2&gt;G2,G2,IF(D2&lt;H2,H2,D2))</f>
        <v>513598</v>
      </c>
      <c r="J2">
        <f>AVERAGE($I$2:I4)</f>
        <v>490436.46173429792</v>
      </c>
      <c r="K2">
        <f>D2/J2</f>
        <v>1.0472263790987266</v>
      </c>
    </row>
    <row r="3" spans="1:11" x14ac:dyDescent="0.4">
      <c r="A3" s="1" t="s">
        <v>3</v>
      </c>
      <c r="B3" s="1" t="s">
        <v>4</v>
      </c>
      <c r="C3" s="1">
        <v>201502</v>
      </c>
      <c r="D3" s="1">
        <v>438251</v>
      </c>
      <c r="E3">
        <f>AVERAGE($D$2:D9)</f>
        <v>509442</v>
      </c>
      <c r="F3">
        <f>_xlfn.STDEV.P($D$2:D5)</f>
        <v>35010.281493441325</v>
      </c>
      <c r="G3">
        <f t="shared" ref="G3:G66" si="0">E3+F3</f>
        <v>544452.28149344132</v>
      </c>
      <c r="H3">
        <f t="shared" ref="H3:H66" si="1">E3-F3</f>
        <v>474431.71850655868</v>
      </c>
      <c r="I3">
        <f t="shared" ref="I3:I66" si="2">IF(D3&gt;G3,G3,IF(D3&lt;H3,H3,D3))</f>
        <v>474431.71850655868</v>
      </c>
      <c r="J3">
        <f>AVERAGE($I$2:I5)</f>
        <v>483626.39359406324</v>
      </c>
      <c r="K3">
        <f t="shared" ref="K3:K66" si="3">D3/J3</f>
        <v>0.90617676331339858</v>
      </c>
    </row>
    <row r="4" spans="1:11" x14ac:dyDescent="0.4">
      <c r="A4" s="1" t="s">
        <v>3</v>
      </c>
      <c r="B4" s="1" t="s">
        <v>4</v>
      </c>
      <c r="C4" s="1">
        <v>201503</v>
      </c>
      <c r="D4" s="1">
        <v>420290</v>
      </c>
      <c r="E4">
        <f>AVERAGE($D$2:D10)</f>
        <v>516120.11111111112</v>
      </c>
      <c r="F4">
        <f>_xlfn.STDEV.P(D2:D6)</f>
        <v>32840.444414776124</v>
      </c>
      <c r="G4">
        <f t="shared" si="0"/>
        <v>548960.55552588729</v>
      </c>
      <c r="H4">
        <f t="shared" si="1"/>
        <v>483279.66669633501</v>
      </c>
      <c r="I4">
        <f t="shared" si="2"/>
        <v>483279.66669633501</v>
      </c>
      <c r="J4">
        <f>AVERAGE(I2:I6)</f>
        <v>483377.31487525057</v>
      </c>
      <c r="K4">
        <f t="shared" si="3"/>
        <v>0.86948639720187937</v>
      </c>
    </row>
    <row r="5" spans="1:11" x14ac:dyDescent="0.4">
      <c r="A5" s="1" t="s">
        <v>3</v>
      </c>
      <c r="B5" s="1" t="s">
        <v>4</v>
      </c>
      <c r="C5" s="1">
        <v>201504</v>
      </c>
      <c r="D5" s="1">
        <v>458431</v>
      </c>
      <c r="E5">
        <f>AVERAGE($D$2:D11)</f>
        <v>515676</v>
      </c>
      <c r="F5">
        <f t="shared" ref="F5:F68" si="4">_xlfn.STDEV.P(D3:D7)</f>
        <v>52479.810826640751</v>
      </c>
      <c r="G5">
        <f t="shared" si="0"/>
        <v>568155.81082664081</v>
      </c>
      <c r="H5">
        <f t="shared" si="1"/>
        <v>463196.18917335925</v>
      </c>
      <c r="I5">
        <f t="shared" si="2"/>
        <v>463196.18917335925</v>
      </c>
      <c r="J5">
        <f t="shared" ref="J5:J68" si="5">AVERAGE(I3:I7)</f>
        <v>494740.11487525061</v>
      </c>
      <c r="K5">
        <f t="shared" si="3"/>
        <v>0.9266097213798683</v>
      </c>
    </row>
    <row r="6" spans="1:11" x14ac:dyDescent="0.4">
      <c r="A6" s="1" t="s">
        <v>3</v>
      </c>
      <c r="B6" s="1" t="s">
        <v>4</v>
      </c>
      <c r="C6" s="1">
        <v>201505</v>
      </c>
      <c r="D6" s="1">
        <v>482381</v>
      </c>
      <c r="E6">
        <f>AVERAGE($D$2:D12)</f>
        <v>516504.27272727271</v>
      </c>
      <c r="F6">
        <f t="shared" si="4"/>
        <v>73899.028224733789</v>
      </c>
      <c r="G6">
        <f t="shared" si="0"/>
        <v>590403.30095200648</v>
      </c>
      <c r="H6">
        <f t="shared" si="1"/>
        <v>442605.24450253893</v>
      </c>
      <c r="I6">
        <f t="shared" si="2"/>
        <v>482381</v>
      </c>
      <c r="J6">
        <f t="shared" si="5"/>
        <v>510908.31840454711</v>
      </c>
      <c r="K6">
        <f t="shared" si="3"/>
        <v>0.94416352723785835</v>
      </c>
    </row>
    <row r="7" spans="1:11" x14ac:dyDescent="0.4">
      <c r="A7" s="1" t="s">
        <v>3</v>
      </c>
      <c r="B7" s="1" t="s">
        <v>4</v>
      </c>
      <c r="C7" s="1">
        <v>201506</v>
      </c>
      <c r="D7" s="1">
        <v>570412</v>
      </c>
      <c r="E7">
        <f>AVERAGE($D$2:D13)</f>
        <v>514004.66666666669</v>
      </c>
      <c r="F7">
        <f t="shared" si="4"/>
        <v>60611.778342497098</v>
      </c>
      <c r="G7">
        <f t="shared" si="0"/>
        <v>574616.44500916381</v>
      </c>
      <c r="H7">
        <f t="shared" si="1"/>
        <v>453392.88832416956</v>
      </c>
      <c r="I7">
        <f t="shared" si="2"/>
        <v>570412</v>
      </c>
      <c r="J7">
        <f t="shared" si="5"/>
        <v>521954.53453527001</v>
      </c>
      <c r="K7">
        <f t="shared" si="3"/>
        <v>1.0928384797114079</v>
      </c>
    </row>
    <row r="8" spans="1:11" x14ac:dyDescent="0.4">
      <c r="A8" s="1" t="s">
        <v>3</v>
      </c>
      <c r="B8" s="1" t="s">
        <v>4</v>
      </c>
      <c r="C8" s="1">
        <v>201507</v>
      </c>
      <c r="D8" s="4">
        <v>620392</v>
      </c>
      <c r="E8">
        <f>AVERAGE(D2:D14)</f>
        <v>510622.76923076925</v>
      </c>
      <c r="F8">
        <f t="shared" si="4"/>
        <v>44649.966922272179</v>
      </c>
      <c r="G8">
        <f t="shared" si="0"/>
        <v>555272.73615304148</v>
      </c>
      <c r="H8">
        <f t="shared" si="1"/>
        <v>465972.80230849708</v>
      </c>
      <c r="I8">
        <f t="shared" si="2"/>
        <v>555272.73615304148</v>
      </c>
      <c r="J8">
        <f t="shared" si="5"/>
        <v>543224.29670059809</v>
      </c>
      <c r="K8">
        <f t="shared" si="3"/>
        <v>1.1420549555093509</v>
      </c>
    </row>
    <row r="9" spans="1:11" x14ac:dyDescent="0.4">
      <c r="A9" s="1" t="s">
        <v>3</v>
      </c>
      <c r="B9" s="1" t="s">
        <v>4</v>
      </c>
      <c r="C9" s="1">
        <v>201508</v>
      </c>
      <c r="D9" s="5">
        <v>571781</v>
      </c>
      <c r="E9">
        <f t="shared" ref="E9:E72" si="6">AVERAGE(D3:D15)</f>
        <v>504053.30769230769</v>
      </c>
      <c r="F9">
        <f t="shared" si="4"/>
        <v>34457.439657641422</v>
      </c>
      <c r="G9">
        <f t="shared" si="0"/>
        <v>538510.74734994909</v>
      </c>
      <c r="H9">
        <f t="shared" si="1"/>
        <v>469595.86803466629</v>
      </c>
      <c r="I9">
        <f t="shared" si="2"/>
        <v>538510.74734994909</v>
      </c>
      <c r="J9">
        <f t="shared" si="5"/>
        <v>551935.27826716495</v>
      </c>
      <c r="K9">
        <f t="shared" si="3"/>
        <v>1.0359566103387012</v>
      </c>
    </row>
    <row r="10" spans="1:11" x14ac:dyDescent="0.4">
      <c r="A10" s="1" t="s">
        <v>3</v>
      </c>
      <c r="B10" s="1" t="s">
        <v>4</v>
      </c>
      <c r="C10" s="1">
        <v>201509</v>
      </c>
      <c r="D10" s="1">
        <v>569545</v>
      </c>
      <c r="E10">
        <f t="shared" si="6"/>
        <v>532660.4615384615</v>
      </c>
      <c r="F10">
        <f t="shared" si="4"/>
        <v>38603.905213851096</v>
      </c>
      <c r="G10">
        <f t="shared" si="0"/>
        <v>571264.36675231264</v>
      </c>
      <c r="H10">
        <f t="shared" si="1"/>
        <v>494056.55632461043</v>
      </c>
      <c r="I10">
        <f t="shared" si="2"/>
        <v>569545</v>
      </c>
      <c r="J10">
        <f t="shared" si="5"/>
        <v>546504.0969918191</v>
      </c>
      <c r="K10">
        <f t="shared" si="3"/>
        <v>1.0421605311561384</v>
      </c>
    </row>
    <row r="11" spans="1:11" x14ac:dyDescent="0.4">
      <c r="A11" s="1" t="s">
        <v>3</v>
      </c>
      <c r="B11" s="1" t="s">
        <v>4</v>
      </c>
      <c r="C11" s="1">
        <v>201510</v>
      </c>
      <c r="D11" s="1">
        <v>511679</v>
      </c>
      <c r="E11">
        <f t="shared" si="6"/>
        <v>559171</v>
      </c>
      <c r="F11">
        <f t="shared" si="4"/>
        <v>33235.09216716572</v>
      </c>
      <c r="G11">
        <f t="shared" si="0"/>
        <v>592406.09216716571</v>
      </c>
      <c r="H11">
        <f t="shared" si="1"/>
        <v>525935.90783283429</v>
      </c>
      <c r="I11">
        <f t="shared" si="2"/>
        <v>525935.90783283429</v>
      </c>
      <c r="J11">
        <f t="shared" si="5"/>
        <v>547091.47878560307</v>
      </c>
      <c r="K11">
        <f t="shared" si="3"/>
        <v>0.93527137570446295</v>
      </c>
    </row>
    <row r="12" spans="1:11" x14ac:dyDescent="0.4">
      <c r="A12" s="1" t="s">
        <v>3</v>
      </c>
      <c r="B12" s="1" t="s">
        <v>4</v>
      </c>
      <c r="C12" s="1">
        <v>201511</v>
      </c>
      <c r="D12" s="1">
        <v>524787</v>
      </c>
      <c r="E12">
        <f t="shared" si="6"/>
        <v>577561.07692307688</v>
      </c>
      <c r="F12">
        <f t="shared" si="4"/>
        <v>34304.983299806459</v>
      </c>
      <c r="G12">
        <f t="shared" si="0"/>
        <v>611866.06022288336</v>
      </c>
      <c r="H12">
        <f t="shared" si="1"/>
        <v>543256.0936232704</v>
      </c>
      <c r="I12">
        <f t="shared" si="2"/>
        <v>543256.0936232704</v>
      </c>
      <c r="J12">
        <f t="shared" si="5"/>
        <v>533397.32931561326</v>
      </c>
      <c r="K12">
        <f t="shared" si="3"/>
        <v>0.98385756950328018</v>
      </c>
    </row>
    <row r="13" spans="1:11" x14ac:dyDescent="0.4">
      <c r="A13" s="1" t="s">
        <v>3</v>
      </c>
      <c r="B13" s="1" t="s">
        <v>4</v>
      </c>
      <c r="C13" s="1">
        <v>201512</v>
      </c>
      <c r="D13" s="1">
        <v>486509</v>
      </c>
      <c r="E13">
        <f t="shared" si="6"/>
        <v>592105.92307692312</v>
      </c>
      <c r="F13">
        <f t="shared" si="4"/>
        <v>33896.27795496137</v>
      </c>
      <c r="G13">
        <f t="shared" si="0"/>
        <v>626002.20103188453</v>
      </c>
      <c r="H13">
        <f t="shared" si="1"/>
        <v>558209.64512196172</v>
      </c>
      <c r="I13">
        <f t="shared" si="2"/>
        <v>558209.64512196172</v>
      </c>
      <c r="J13">
        <f t="shared" si="5"/>
        <v>507736.77006327582</v>
      </c>
      <c r="K13">
        <f t="shared" si="3"/>
        <v>0.95819138712244467</v>
      </c>
    </row>
    <row r="14" spans="1:11" x14ac:dyDescent="0.4">
      <c r="A14" s="1" t="s">
        <v>3</v>
      </c>
      <c r="B14" s="1" t="s">
        <v>4</v>
      </c>
      <c r="C14" s="1">
        <v>201513</v>
      </c>
      <c r="D14" s="1">
        <v>470040</v>
      </c>
      <c r="E14">
        <f t="shared" si="6"/>
        <v>600747.84615384613</v>
      </c>
      <c r="F14">
        <f t="shared" si="4"/>
        <v>136665.90041850234</v>
      </c>
      <c r="G14">
        <f t="shared" si="0"/>
        <v>737413.74657234852</v>
      </c>
      <c r="H14">
        <f t="shared" si="1"/>
        <v>464081.94573534379</v>
      </c>
      <c r="I14">
        <f t="shared" si="2"/>
        <v>470040</v>
      </c>
      <c r="J14">
        <f t="shared" si="5"/>
        <v>555002.8221130555</v>
      </c>
      <c r="K14">
        <f t="shared" si="3"/>
        <v>0.84691461245264021</v>
      </c>
    </row>
    <row r="15" spans="1:11" x14ac:dyDescent="0.4">
      <c r="A15" s="1" t="s">
        <v>3</v>
      </c>
      <c r="B15" s="1" t="s">
        <v>4</v>
      </c>
      <c r="C15" s="1">
        <v>201514</v>
      </c>
      <c r="D15" s="1">
        <v>428195</v>
      </c>
      <c r="E15">
        <f t="shared" si="6"/>
        <v>602688.92307692312</v>
      </c>
      <c r="F15">
        <f t="shared" si="4"/>
        <v>161446.71933861027</v>
      </c>
      <c r="G15">
        <f t="shared" si="0"/>
        <v>764135.64241553342</v>
      </c>
      <c r="H15">
        <f t="shared" si="1"/>
        <v>441242.20373831282</v>
      </c>
      <c r="I15">
        <f t="shared" si="2"/>
        <v>441242.20373831282</v>
      </c>
      <c r="J15">
        <f t="shared" si="5"/>
        <v>594651.90243420226</v>
      </c>
      <c r="K15">
        <f t="shared" si="3"/>
        <v>0.72007673438391029</v>
      </c>
    </row>
    <row r="16" spans="1:11" x14ac:dyDescent="0.4">
      <c r="A16" s="1" t="s">
        <v>3</v>
      </c>
      <c r="B16" s="1" t="s">
        <v>4</v>
      </c>
      <c r="C16" s="1">
        <v>201515</v>
      </c>
      <c r="D16" s="1">
        <v>810144</v>
      </c>
      <c r="E16">
        <f t="shared" si="6"/>
        <v>606420.38461538462</v>
      </c>
      <c r="F16">
        <f t="shared" si="4"/>
        <v>155845.78346634857</v>
      </c>
      <c r="G16">
        <f t="shared" si="0"/>
        <v>762266.16808173317</v>
      </c>
      <c r="H16">
        <f t="shared" si="1"/>
        <v>450574.60114903608</v>
      </c>
      <c r="I16">
        <f t="shared" si="2"/>
        <v>762266.16808173317</v>
      </c>
      <c r="J16">
        <f t="shared" si="5"/>
        <v>617007.32226097747</v>
      </c>
      <c r="K16">
        <f t="shared" si="3"/>
        <v>1.3130216948338433</v>
      </c>
    </row>
    <row r="17" spans="1:11" x14ac:dyDescent="0.4">
      <c r="A17" s="1" t="s">
        <v>3</v>
      </c>
      <c r="B17" s="1" t="s">
        <v>4</v>
      </c>
      <c r="C17" s="1">
        <v>201516</v>
      </c>
      <c r="D17" s="1">
        <v>764927</v>
      </c>
      <c r="E17">
        <f t="shared" si="6"/>
        <v>609001.84615384613</v>
      </c>
      <c r="F17">
        <f t="shared" si="4"/>
        <v>132499.64907515794</v>
      </c>
      <c r="G17">
        <f t="shared" si="0"/>
        <v>741501.49522900407</v>
      </c>
      <c r="H17">
        <f t="shared" si="1"/>
        <v>476502.19707868819</v>
      </c>
      <c r="I17">
        <f t="shared" si="2"/>
        <v>741501.49522900407</v>
      </c>
      <c r="J17">
        <f t="shared" si="5"/>
        <v>655319.65989071177</v>
      </c>
      <c r="K17">
        <f t="shared" si="3"/>
        <v>1.167257823651388</v>
      </c>
    </row>
    <row r="18" spans="1:11" x14ac:dyDescent="0.4">
      <c r="A18" s="1" t="s">
        <v>3</v>
      </c>
      <c r="B18" s="1" t="s">
        <v>4</v>
      </c>
      <c r="C18" s="1">
        <v>201517</v>
      </c>
      <c r="D18" s="1">
        <v>697502</v>
      </c>
      <c r="E18">
        <f t="shared" si="6"/>
        <v>616601.84615384613</v>
      </c>
      <c r="F18">
        <f t="shared" si="4"/>
        <v>53384.898101991355</v>
      </c>
      <c r="G18">
        <f t="shared" si="0"/>
        <v>669986.74425583752</v>
      </c>
      <c r="H18">
        <f t="shared" si="1"/>
        <v>563216.94805185474</v>
      </c>
      <c r="I18">
        <f t="shared" si="2"/>
        <v>669986.74425583752</v>
      </c>
      <c r="J18">
        <f t="shared" si="5"/>
        <v>698919.4926682082</v>
      </c>
      <c r="K18">
        <f t="shared" si="3"/>
        <v>0.99797187990451264</v>
      </c>
    </row>
    <row r="19" spans="1:11" x14ac:dyDescent="0.4">
      <c r="A19" s="1" t="s">
        <v>3</v>
      </c>
      <c r="B19" s="1" t="s">
        <v>4</v>
      </c>
      <c r="C19" s="1">
        <v>201518</v>
      </c>
      <c r="D19" s="1">
        <v>671464</v>
      </c>
      <c r="E19">
        <f t="shared" si="6"/>
        <v>621588.4615384615</v>
      </c>
      <c r="F19">
        <f t="shared" si="4"/>
        <v>40013.226610209778</v>
      </c>
      <c r="G19">
        <f t="shared" si="0"/>
        <v>661601.6881486713</v>
      </c>
      <c r="H19">
        <f t="shared" si="1"/>
        <v>581575.23492825171</v>
      </c>
      <c r="I19">
        <f t="shared" si="2"/>
        <v>661601.6881486713</v>
      </c>
      <c r="J19">
        <f t="shared" si="5"/>
        <v>675591.45905186154</v>
      </c>
      <c r="K19">
        <f t="shared" si="3"/>
        <v>0.99389059912383426</v>
      </c>
    </row>
    <row r="20" spans="1:11" x14ac:dyDescent="0.4">
      <c r="A20" s="1" t="s">
        <v>3</v>
      </c>
      <c r="B20" s="1" t="s">
        <v>4</v>
      </c>
      <c r="C20" s="1">
        <v>201519</v>
      </c>
      <c r="D20" s="1">
        <v>682757</v>
      </c>
      <c r="E20">
        <f t="shared" si="6"/>
        <v>631756.92307692312</v>
      </c>
      <c r="F20">
        <f t="shared" si="4"/>
        <v>27484.444548871641</v>
      </c>
      <c r="G20">
        <f t="shared" si="0"/>
        <v>659241.36762579472</v>
      </c>
      <c r="H20">
        <f t="shared" si="1"/>
        <v>604272.47852805152</v>
      </c>
      <c r="I20">
        <f t="shared" si="2"/>
        <v>659241.36762579472</v>
      </c>
      <c r="J20">
        <f t="shared" si="5"/>
        <v>652272.15408161504</v>
      </c>
      <c r="K20">
        <f t="shared" si="3"/>
        <v>1.0467363902132338</v>
      </c>
    </row>
    <row r="21" spans="1:11" x14ac:dyDescent="0.4">
      <c r="A21" s="1" t="s">
        <v>3</v>
      </c>
      <c r="B21" s="1" t="s">
        <v>4</v>
      </c>
      <c r="C21" s="1">
        <v>201520</v>
      </c>
      <c r="D21" s="1">
        <v>645626</v>
      </c>
      <c r="E21">
        <f t="shared" si="6"/>
        <v>640732.38461538462</v>
      </c>
      <c r="F21">
        <f t="shared" si="4"/>
        <v>29971.874551986235</v>
      </c>
      <c r="G21">
        <f t="shared" si="0"/>
        <v>670704.25916737085</v>
      </c>
      <c r="H21">
        <f t="shared" si="1"/>
        <v>610760.5100633984</v>
      </c>
      <c r="I21">
        <f t="shared" si="2"/>
        <v>645626</v>
      </c>
      <c r="J21">
        <f t="shared" si="5"/>
        <v>641866.72223395575</v>
      </c>
      <c r="K21">
        <f t="shared" si="3"/>
        <v>1.0058567887005583</v>
      </c>
    </row>
    <row r="22" spans="1:11" x14ac:dyDescent="0.4">
      <c r="A22" s="1" t="s">
        <v>3</v>
      </c>
      <c r="B22" s="1" t="s">
        <v>4</v>
      </c>
      <c r="C22" s="1">
        <v>201521</v>
      </c>
      <c r="D22" s="1">
        <v>620290</v>
      </c>
      <c r="E22">
        <f t="shared" si="6"/>
        <v>653874.5384615385</v>
      </c>
      <c r="F22">
        <f t="shared" si="4"/>
        <v>28969.568083766797</v>
      </c>
      <c r="G22">
        <f t="shared" si="0"/>
        <v>682844.10654530535</v>
      </c>
      <c r="H22">
        <f t="shared" si="1"/>
        <v>624904.97037777165</v>
      </c>
      <c r="I22">
        <f t="shared" si="2"/>
        <v>624904.97037777165</v>
      </c>
      <c r="J22">
        <f t="shared" si="5"/>
        <v>632430.46987607982</v>
      </c>
      <c r="K22">
        <f t="shared" si="3"/>
        <v>0.98080347096739562</v>
      </c>
    </row>
    <row r="23" spans="1:11" x14ac:dyDescent="0.4">
      <c r="A23" s="1" t="s">
        <v>3</v>
      </c>
      <c r="B23" s="1" t="s">
        <v>4</v>
      </c>
      <c r="C23" s="1">
        <v>201522</v>
      </c>
      <c r="D23" s="1">
        <v>603104</v>
      </c>
      <c r="E23">
        <f t="shared" si="6"/>
        <v>636750.30769230775</v>
      </c>
      <c r="F23">
        <f t="shared" si="4"/>
        <v>18790.72267476693</v>
      </c>
      <c r="G23">
        <f t="shared" si="0"/>
        <v>655541.03036707465</v>
      </c>
      <c r="H23">
        <f t="shared" si="1"/>
        <v>617959.58501754084</v>
      </c>
      <c r="I23">
        <f t="shared" si="2"/>
        <v>617959.58501754084</v>
      </c>
      <c r="J23">
        <f t="shared" si="5"/>
        <v>622462.23644823662</v>
      </c>
      <c r="K23">
        <f t="shared" si="3"/>
        <v>0.96890054478052434</v>
      </c>
    </row>
    <row r="24" spans="1:11" x14ac:dyDescent="0.4">
      <c r="A24" s="1" t="s">
        <v>3</v>
      </c>
      <c r="B24" s="1" t="s">
        <v>4</v>
      </c>
      <c r="C24" s="1">
        <v>201523</v>
      </c>
      <c r="D24" s="1">
        <v>610479</v>
      </c>
      <c r="E24">
        <f t="shared" si="6"/>
        <v>625669.92307692312</v>
      </c>
      <c r="F24">
        <f t="shared" si="4"/>
        <v>11249.496717631417</v>
      </c>
      <c r="G24">
        <f t="shared" si="0"/>
        <v>636919.41979455459</v>
      </c>
      <c r="H24">
        <f t="shared" si="1"/>
        <v>614420.42635929165</v>
      </c>
      <c r="I24">
        <f t="shared" si="2"/>
        <v>614420.42635929165</v>
      </c>
      <c r="J24">
        <f t="shared" si="5"/>
        <v>617076.8364482366</v>
      </c>
      <c r="K24">
        <f t="shared" si="3"/>
        <v>0.989307917493367</v>
      </c>
    </row>
    <row r="25" spans="1:11" x14ac:dyDescent="0.4">
      <c r="A25" s="1" t="s">
        <v>3</v>
      </c>
      <c r="B25" s="1" t="s">
        <v>4</v>
      </c>
      <c r="C25" s="1">
        <v>201524</v>
      </c>
      <c r="D25" s="1">
        <v>589613</v>
      </c>
      <c r="E25">
        <f t="shared" si="6"/>
        <v>621553.15384615387</v>
      </c>
      <c r="F25">
        <f t="shared" si="4"/>
        <v>12152.953359574782</v>
      </c>
      <c r="G25">
        <f t="shared" si="0"/>
        <v>633706.10720572865</v>
      </c>
      <c r="H25">
        <f t="shared" si="1"/>
        <v>609400.2004865791</v>
      </c>
      <c r="I25">
        <f t="shared" si="2"/>
        <v>609400.2004865791</v>
      </c>
      <c r="J25">
        <f t="shared" si="5"/>
        <v>613916.3221638361</v>
      </c>
      <c r="K25">
        <f t="shared" si="3"/>
        <v>0.96041264699043094</v>
      </c>
    </row>
    <row r="26" spans="1:11" x14ac:dyDescent="0.4">
      <c r="A26" s="1" t="s">
        <v>3</v>
      </c>
      <c r="B26" s="1" t="s">
        <v>4</v>
      </c>
      <c r="C26" s="1">
        <v>201525</v>
      </c>
      <c r="D26" s="1">
        <v>618699</v>
      </c>
      <c r="E26">
        <f t="shared" si="6"/>
        <v>621528.07692307688</v>
      </c>
      <c r="F26">
        <f t="shared" si="4"/>
        <v>12169.222621022263</v>
      </c>
      <c r="G26">
        <f t="shared" si="0"/>
        <v>633697.29954409914</v>
      </c>
      <c r="H26">
        <f t="shared" si="1"/>
        <v>609358.85430205462</v>
      </c>
      <c r="I26">
        <f t="shared" si="2"/>
        <v>618699</v>
      </c>
      <c r="J26">
        <f t="shared" si="5"/>
        <v>612121.19569933042</v>
      </c>
      <c r="K26">
        <f t="shared" si="3"/>
        <v>1.0107459182052252</v>
      </c>
    </row>
    <row r="27" spans="1:11" x14ac:dyDescent="0.4">
      <c r="A27" s="1" t="s">
        <v>3</v>
      </c>
      <c r="B27" s="1" t="s">
        <v>4</v>
      </c>
      <c r="C27" s="1">
        <v>201526</v>
      </c>
      <c r="D27" s="1">
        <v>586721</v>
      </c>
      <c r="E27">
        <f t="shared" si="6"/>
        <v>621124.38461538462</v>
      </c>
      <c r="F27">
        <f t="shared" si="4"/>
        <v>12021.98565961547</v>
      </c>
      <c r="G27">
        <f t="shared" si="0"/>
        <v>633146.37027500011</v>
      </c>
      <c r="H27">
        <f t="shared" si="1"/>
        <v>609102.39895576914</v>
      </c>
      <c r="I27">
        <f t="shared" si="2"/>
        <v>609102.39895576914</v>
      </c>
      <c r="J27">
        <f t="shared" si="5"/>
        <v>613061.98998601793</v>
      </c>
      <c r="K27">
        <f t="shared" si="3"/>
        <v>0.95703372511054108</v>
      </c>
    </row>
    <row r="28" spans="1:11" x14ac:dyDescent="0.4">
      <c r="A28" s="1" t="s">
        <v>3</v>
      </c>
      <c r="B28" s="1" t="s">
        <v>4</v>
      </c>
      <c r="C28" s="1">
        <v>201527</v>
      </c>
      <c r="D28" s="1">
        <v>599043</v>
      </c>
      <c r="E28">
        <f t="shared" si="6"/>
        <v>623717.15384615387</v>
      </c>
      <c r="F28">
        <f t="shared" si="4"/>
        <v>14733.201151141595</v>
      </c>
      <c r="G28">
        <f t="shared" si="0"/>
        <v>638450.35499729542</v>
      </c>
      <c r="H28">
        <f t="shared" si="1"/>
        <v>608983.95269501233</v>
      </c>
      <c r="I28">
        <f t="shared" si="2"/>
        <v>608983.95269501233</v>
      </c>
      <c r="J28">
        <f t="shared" si="5"/>
        <v>616887.00042675924</v>
      </c>
      <c r="K28">
        <f t="shared" si="3"/>
        <v>0.97107411825113055</v>
      </c>
    </row>
    <row r="29" spans="1:11" x14ac:dyDescent="0.4">
      <c r="A29" s="1" t="s">
        <v>3</v>
      </c>
      <c r="B29" s="1" t="s">
        <v>4</v>
      </c>
      <c r="C29" s="1">
        <v>201528</v>
      </c>
      <c r="D29" s="1">
        <v>587529</v>
      </c>
      <c r="E29">
        <f t="shared" si="6"/>
        <v>641088.92307692312</v>
      </c>
      <c r="F29">
        <f t="shared" si="4"/>
        <v>21964.525284194056</v>
      </c>
      <c r="G29">
        <f t="shared" si="0"/>
        <v>663053.44836111716</v>
      </c>
      <c r="H29">
        <f t="shared" si="1"/>
        <v>619124.39779272908</v>
      </c>
      <c r="I29">
        <f t="shared" si="2"/>
        <v>619124.39779272908</v>
      </c>
      <c r="J29">
        <f t="shared" si="5"/>
        <v>621944.00042675924</v>
      </c>
      <c r="K29">
        <f t="shared" si="3"/>
        <v>0.94466543546823389</v>
      </c>
    </row>
    <row r="30" spans="1:11" x14ac:dyDescent="0.4">
      <c r="A30" s="1" t="s">
        <v>3</v>
      </c>
      <c r="B30" s="1" t="s">
        <v>4</v>
      </c>
      <c r="C30" s="1">
        <v>201529</v>
      </c>
      <c r="D30" s="1">
        <v>620882</v>
      </c>
      <c r="E30">
        <f t="shared" si="6"/>
        <v>658799.76923076925</v>
      </c>
      <c r="F30">
        <f t="shared" si="4"/>
        <v>30274.51654048335</v>
      </c>
      <c r="G30">
        <f t="shared" si="0"/>
        <v>689074.28577125259</v>
      </c>
      <c r="H30">
        <f t="shared" si="1"/>
        <v>628525.25269028591</v>
      </c>
      <c r="I30">
        <f t="shared" si="2"/>
        <v>628525.25269028591</v>
      </c>
      <c r="J30">
        <f t="shared" si="5"/>
        <v>634351.12063560542</v>
      </c>
      <c r="K30">
        <f t="shared" si="3"/>
        <v>0.97876708939662682</v>
      </c>
    </row>
    <row r="31" spans="1:11" x14ac:dyDescent="0.4">
      <c r="A31" s="1" t="s">
        <v>3</v>
      </c>
      <c r="B31" s="1" t="s">
        <v>4</v>
      </c>
      <c r="C31" s="1">
        <v>201530</v>
      </c>
      <c r="D31" s="1">
        <v>643984</v>
      </c>
      <c r="E31">
        <f t="shared" si="6"/>
        <v>675453.76923076925</v>
      </c>
      <c r="F31">
        <f t="shared" si="4"/>
        <v>33198.972855195381</v>
      </c>
      <c r="G31">
        <f t="shared" si="0"/>
        <v>708652.74208596465</v>
      </c>
      <c r="H31">
        <f t="shared" si="1"/>
        <v>642254.79637557385</v>
      </c>
      <c r="I31">
        <f t="shared" si="2"/>
        <v>643984</v>
      </c>
      <c r="J31">
        <f t="shared" si="5"/>
        <v>648056.13009660295</v>
      </c>
      <c r="K31">
        <f t="shared" si="3"/>
        <v>0.99371639290566405</v>
      </c>
    </row>
    <row r="32" spans="1:11" x14ac:dyDescent="0.4">
      <c r="A32" s="1" t="s">
        <v>3</v>
      </c>
      <c r="B32" s="1" t="s">
        <v>4</v>
      </c>
      <c r="C32" s="1">
        <v>201531</v>
      </c>
      <c r="D32" s="1">
        <v>671138</v>
      </c>
      <c r="E32">
        <f t="shared" si="6"/>
        <v>685274.38461538462</v>
      </c>
      <c r="F32">
        <f t="shared" si="4"/>
        <v>22719.320958162461</v>
      </c>
      <c r="G32">
        <f t="shared" si="0"/>
        <v>707993.70557354705</v>
      </c>
      <c r="H32">
        <f t="shared" si="1"/>
        <v>662555.0636572222</v>
      </c>
      <c r="I32">
        <f t="shared" si="2"/>
        <v>671138</v>
      </c>
      <c r="J32">
        <f t="shared" si="5"/>
        <v>660097.65053805721</v>
      </c>
      <c r="K32">
        <f t="shared" si="3"/>
        <v>1.0167253276131851</v>
      </c>
    </row>
    <row r="33" spans="1:11" x14ac:dyDescent="0.4">
      <c r="A33" s="1" t="s">
        <v>3</v>
      </c>
      <c r="B33" s="1" t="s">
        <v>4</v>
      </c>
      <c r="C33" s="1">
        <v>201532</v>
      </c>
      <c r="D33" s="1">
        <v>677509</v>
      </c>
      <c r="E33">
        <f t="shared" si="6"/>
        <v>691024.38461538462</v>
      </c>
      <c r="F33">
        <f t="shared" si="4"/>
        <v>72374.483148137224</v>
      </c>
      <c r="G33">
        <f t="shared" si="0"/>
        <v>763398.86776352185</v>
      </c>
      <c r="H33">
        <f t="shared" si="1"/>
        <v>618649.9014672474</v>
      </c>
      <c r="I33">
        <f t="shared" si="2"/>
        <v>677509</v>
      </c>
      <c r="J33">
        <f t="shared" si="5"/>
        <v>689536.76608493109</v>
      </c>
      <c r="K33">
        <f t="shared" si="3"/>
        <v>0.98255674435864726</v>
      </c>
    </row>
    <row r="34" spans="1:11" x14ac:dyDescent="0.4">
      <c r="A34" s="1" t="s">
        <v>3</v>
      </c>
      <c r="B34" s="1" t="s">
        <v>4</v>
      </c>
      <c r="C34" s="1">
        <v>201533</v>
      </c>
      <c r="D34" s="1">
        <v>679332</v>
      </c>
      <c r="E34">
        <f t="shared" si="6"/>
        <v>694828.07692307688</v>
      </c>
      <c r="F34">
        <f t="shared" si="4"/>
        <v>80364.164826370223</v>
      </c>
      <c r="G34">
        <f t="shared" si="0"/>
        <v>775192.24174944707</v>
      </c>
      <c r="H34">
        <f t="shared" si="1"/>
        <v>614463.91209670668</v>
      </c>
      <c r="I34">
        <f t="shared" si="2"/>
        <v>679332</v>
      </c>
      <c r="J34">
        <f t="shared" si="5"/>
        <v>714726.54134357092</v>
      </c>
      <c r="K34">
        <f t="shared" si="3"/>
        <v>0.95047820488513712</v>
      </c>
    </row>
    <row r="35" spans="1:11" x14ac:dyDescent="0.4">
      <c r="A35" s="1" t="s">
        <v>3</v>
      </c>
      <c r="B35" s="1" t="s">
        <v>4</v>
      </c>
      <c r="C35" s="1">
        <v>201534</v>
      </c>
      <c r="D35" s="1">
        <v>846123</v>
      </c>
      <c r="E35">
        <f t="shared" si="6"/>
        <v>698527.4615384615</v>
      </c>
      <c r="F35">
        <f t="shared" si="4"/>
        <v>77193.368886193843</v>
      </c>
      <c r="G35">
        <f t="shared" si="0"/>
        <v>775720.83042465535</v>
      </c>
      <c r="H35">
        <f t="shared" si="1"/>
        <v>621334.09265226766</v>
      </c>
      <c r="I35">
        <f t="shared" si="2"/>
        <v>775720.83042465535</v>
      </c>
      <c r="J35">
        <f t="shared" si="5"/>
        <v>733955.10988947086</v>
      </c>
      <c r="K35">
        <f t="shared" si="3"/>
        <v>1.1528266355791446</v>
      </c>
    </row>
    <row r="36" spans="1:11" x14ac:dyDescent="0.4">
      <c r="A36" s="1" t="s">
        <v>3</v>
      </c>
      <c r="B36" s="1" t="s">
        <v>4</v>
      </c>
      <c r="C36" s="1">
        <v>201535</v>
      </c>
      <c r="D36" s="1">
        <v>833345</v>
      </c>
      <c r="E36">
        <f t="shared" si="6"/>
        <v>701389.4615384615</v>
      </c>
      <c r="F36">
        <f t="shared" si="4"/>
        <v>68543.414754737736</v>
      </c>
      <c r="G36">
        <f t="shared" si="0"/>
        <v>769932.87629319925</v>
      </c>
      <c r="H36">
        <f t="shared" si="1"/>
        <v>632846.04678372375</v>
      </c>
      <c r="I36">
        <f t="shared" si="2"/>
        <v>769932.87629319925</v>
      </c>
      <c r="J36">
        <f t="shared" si="5"/>
        <v>741909.50988947088</v>
      </c>
      <c r="K36">
        <f t="shared" si="3"/>
        <v>1.1232434534019535</v>
      </c>
    </row>
    <row r="37" spans="1:11" x14ac:dyDescent="0.4">
      <c r="A37" s="1" t="s">
        <v>3</v>
      </c>
      <c r="B37" s="1" t="s">
        <v>4</v>
      </c>
      <c r="C37" s="1">
        <v>201536</v>
      </c>
      <c r="D37" s="1">
        <v>826981</v>
      </c>
      <c r="E37">
        <f t="shared" si="6"/>
        <v>702796.92307692312</v>
      </c>
      <c r="F37">
        <f t="shared" si="4"/>
        <v>64483.919652576958</v>
      </c>
      <c r="G37">
        <f t="shared" si="0"/>
        <v>767280.84272950003</v>
      </c>
      <c r="H37">
        <f t="shared" si="1"/>
        <v>638313.00342434621</v>
      </c>
      <c r="I37">
        <f t="shared" si="2"/>
        <v>767280.84272950003</v>
      </c>
      <c r="J37">
        <f t="shared" si="5"/>
        <v>744732.90988947102</v>
      </c>
      <c r="K37">
        <f t="shared" si="3"/>
        <v>1.1104397147196514</v>
      </c>
    </row>
    <row r="38" spans="1:11" x14ac:dyDescent="0.4">
      <c r="A38" s="1" t="s">
        <v>3</v>
      </c>
      <c r="B38" s="1" t="s">
        <v>4</v>
      </c>
      <c r="C38" s="1">
        <v>201537</v>
      </c>
      <c r="D38" s="1">
        <v>717281</v>
      </c>
      <c r="E38">
        <f t="shared" si="6"/>
        <v>701560.15384615387</v>
      </c>
      <c r="F38">
        <f t="shared" si="4"/>
        <v>77113.641314620851</v>
      </c>
      <c r="G38">
        <f t="shared" si="0"/>
        <v>778673.79516077472</v>
      </c>
      <c r="H38">
        <f t="shared" si="1"/>
        <v>624446.51253153302</v>
      </c>
      <c r="I38">
        <f t="shared" si="2"/>
        <v>717281</v>
      </c>
      <c r="J38">
        <f t="shared" si="5"/>
        <v>721198.98037696665</v>
      </c>
      <c r="K38">
        <f t="shared" si="3"/>
        <v>0.99456740721552495</v>
      </c>
    </row>
    <row r="39" spans="1:11" x14ac:dyDescent="0.4">
      <c r="A39" s="1" t="s">
        <v>3</v>
      </c>
      <c r="B39" s="1" t="s">
        <v>4</v>
      </c>
      <c r="C39" s="1">
        <v>201538</v>
      </c>
      <c r="D39" s="1">
        <v>693449</v>
      </c>
      <c r="E39">
        <f t="shared" si="6"/>
        <v>697867.38461538462</v>
      </c>
      <c r="F39">
        <f t="shared" si="4"/>
        <v>68185.778083116427</v>
      </c>
      <c r="G39">
        <f t="shared" si="0"/>
        <v>766053.16269850102</v>
      </c>
      <c r="H39">
        <f t="shared" si="1"/>
        <v>629681.60653226823</v>
      </c>
      <c r="I39">
        <f t="shared" si="2"/>
        <v>693449</v>
      </c>
      <c r="J39">
        <f t="shared" si="5"/>
        <v>700642.44162160007</v>
      </c>
      <c r="K39">
        <f t="shared" si="3"/>
        <v>0.98973307753816453</v>
      </c>
    </row>
    <row r="40" spans="1:11" x14ac:dyDescent="0.4">
      <c r="A40" s="1" t="s">
        <v>3</v>
      </c>
      <c r="B40" s="1" t="s">
        <v>4</v>
      </c>
      <c r="C40" s="1">
        <v>201539</v>
      </c>
      <c r="D40" s="1">
        <v>636169</v>
      </c>
      <c r="E40">
        <f t="shared" si="6"/>
        <v>693566.07692307688</v>
      </c>
      <c r="F40">
        <f t="shared" si="4"/>
        <v>35514.894060942934</v>
      </c>
      <c r="G40">
        <f t="shared" si="0"/>
        <v>729080.9709840198</v>
      </c>
      <c r="H40">
        <f t="shared" si="1"/>
        <v>658051.18286213395</v>
      </c>
      <c r="I40">
        <f t="shared" si="2"/>
        <v>658051.18286213395</v>
      </c>
      <c r="J40">
        <f t="shared" si="5"/>
        <v>681239.15029738215</v>
      </c>
      <c r="K40">
        <f t="shared" si="3"/>
        <v>0.93384092755428449</v>
      </c>
    </row>
    <row r="41" spans="1:11" x14ac:dyDescent="0.4">
      <c r="A41" s="1" t="s">
        <v>3</v>
      </c>
      <c r="B41" s="1" t="s">
        <v>4</v>
      </c>
      <c r="C41" s="1">
        <v>201540</v>
      </c>
      <c r="D41" s="1">
        <v>647135</v>
      </c>
      <c r="E41">
        <f t="shared" si="6"/>
        <v>690921.23076923075</v>
      </c>
      <c r="F41">
        <f t="shared" si="4"/>
        <v>23771.048252864239</v>
      </c>
      <c r="G41">
        <f t="shared" si="0"/>
        <v>714692.27902209503</v>
      </c>
      <c r="H41">
        <f t="shared" si="1"/>
        <v>667150.18251636648</v>
      </c>
      <c r="I41">
        <f t="shared" si="2"/>
        <v>667150.18251636648</v>
      </c>
      <c r="J41">
        <f t="shared" si="5"/>
        <v>675748.81529536354</v>
      </c>
      <c r="K41">
        <f t="shared" si="3"/>
        <v>0.95765613694364127</v>
      </c>
    </row>
    <row r="42" spans="1:11" x14ac:dyDescent="0.4">
      <c r="A42" s="1" t="s">
        <v>3</v>
      </c>
      <c r="B42" s="1" t="s">
        <v>4</v>
      </c>
      <c r="C42" s="1">
        <v>201541</v>
      </c>
      <c r="D42" s="1">
        <v>624735</v>
      </c>
      <c r="E42">
        <f t="shared" si="6"/>
        <v>678286.61538461538</v>
      </c>
      <c r="F42">
        <f t="shared" si="4"/>
        <v>8022.2292762049628</v>
      </c>
      <c r="G42">
        <f t="shared" si="0"/>
        <v>686308.84466082032</v>
      </c>
      <c r="H42">
        <f t="shared" si="1"/>
        <v>670264.38610841043</v>
      </c>
      <c r="I42">
        <f t="shared" si="2"/>
        <v>670264.38610841043</v>
      </c>
      <c r="J42">
        <f t="shared" si="5"/>
        <v>675745.9968667347</v>
      </c>
      <c r="K42">
        <f t="shared" si="3"/>
        <v>0.92451158112181209</v>
      </c>
    </row>
    <row r="43" spans="1:11" x14ac:dyDescent="0.4">
      <c r="A43" s="1" t="s">
        <v>3</v>
      </c>
      <c r="B43" s="1" t="s">
        <v>4</v>
      </c>
      <c r="C43" s="1">
        <v>201542</v>
      </c>
      <c r="D43" s="1">
        <v>639179</v>
      </c>
      <c r="E43">
        <f t="shared" si="6"/>
        <v>699080.4615384615</v>
      </c>
      <c r="F43">
        <f t="shared" si="4"/>
        <v>9251.1365485544538</v>
      </c>
      <c r="G43">
        <f t="shared" si="0"/>
        <v>708331.59808701591</v>
      </c>
      <c r="H43">
        <f t="shared" si="1"/>
        <v>689829.32498990709</v>
      </c>
      <c r="I43">
        <f t="shared" si="2"/>
        <v>689829.32498990709</v>
      </c>
      <c r="J43">
        <f t="shared" si="5"/>
        <v>682790.04901582724</v>
      </c>
      <c r="K43">
        <f t="shared" si="3"/>
        <v>0.9361281713482964</v>
      </c>
    </row>
    <row r="44" spans="1:11" x14ac:dyDescent="0.4">
      <c r="A44" s="1" t="s">
        <v>3</v>
      </c>
      <c r="B44" s="1" t="s">
        <v>4</v>
      </c>
      <c r="C44" s="1">
        <v>201543</v>
      </c>
      <c r="D44" s="1">
        <v>627906</v>
      </c>
      <c r="E44">
        <f t="shared" si="6"/>
        <v>699727.92307692312</v>
      </c>
      <c r="F44">
        <f t="shared" si="4"/>
        <v>6293.0152200674047</v>
      </c>
      <c r="G44">
        <f t="shared" si="0"/>
        <v>706020.93829699047</v>
      </c>
      <c r="H44">
        <f t="shared" si="1"/>
        <v>693434.90785685577</v>
      </c>
      <c r="I44">
        <f t="shared" si="2"/>
        <v>693434.90785685577</v>
      </c>
      <c r="J44">
        <f t="shared" si="5"/>
        <v>687946.19219951553</v>
      </c>
      <c r="K44">
        <f t="shared" si="3"/>
        <v>0.91272545312366105</v>
      </c>
    </row>
    <row r="45" spans="1:11" x14ac:dyDescent="0.4">
      <c r="A45" s="1" t="s">
        <v>3</v>
      </c>
      <c r="B45" s="1" t="s">
        <v>4</v>
      </c>
      <c r="C45" s="1">
        <v>201544</v>
      </c>
      <c r="D45" s="1">
        <v>623132</v>
      </c>
      <c r="E45">
        <f t="shared" si="6"/>
        <v>702445.76923076925</v>
      </c>
      <c r="F45">
        <f t="shared" si="4"/>
        <v>9174.32562317253</v>
      </c>
      <c r="G45">
        <f t="shared" si="0"/>
        <v>711620.09485394182</v>
      </c>
      <c r="H45">
        <f t="shared" si="1"/>
        <v>693271.44360759668</v>
      </c>
      <c r="I45">
        <f t="shared" si="2"/>
        <v>693271.44360759668</v>
      </c>
      <c r="J45">
        <f t="shared" si="5"/>
        <v>682883.11497783347</v>
      </c>
      <c r="K45">
        <f t="shared" si="3"/>
        <v>0.91250169514035651</v>
      </c>
    </row>
    <row r="46" spans="1:11" x14ac:dyDescent="0.4">
      <c r="A46" s="1" t="s">
        <v>3</v>
      </c>
      <c r="B46" s="1" t="s">
        <v>4</v>
      </c>
      <c r="C46" s="1">
        <v>201545</v>
      </c>
      <c r="D46" s="1">
        <v>621592</v>
      </c>
      <c r="E46">
        <f t="shared" si="6"/>
        <v>715502.69230769225</v>
      </c>
      <c r="F46">
        <f t="shared" si="4"/>
        <v>22571.793872884806</v>
      </c>
      <c r="G46">
        <f t="shared" si="0"/>
        <v>738074.48618057708</v>
      </c>
      <c r="H46">
        <f t="shared" si="1"/>
        <v>692930.89843480743</v>
      </c>
      <c r="I46">
        <f t="shared" si="2"/>
        <v>692930.89843480743</v>
      </c>
      <c r="J46">
        <f t="shared" si="5"/>
        <v>681291.84997985198</v>
      </c>
      <c r="K46">
        <f t="shared" si="3"/>
        <v>0.91237257574471575</v>
      </c>
    </row>
    <row r="47" spans="1:11" x14ac:dyDescent="0.4">
      <c r="A47" s="1" t="s">
        <v>3</v>
      </c>
      <c r="B47" s="1" t="s">
        <v>4</v>
      </c>
      <c r="C47" s="1">
        <v>201546</v>
      </c>
      <c r="D47" s="1">
        <v>644949</v>
      </c>
      <c r="E47">
        <f t="shared" si="6"/>
        <v>758656.61538461538</v>
      </c>
      <c r="F47">
        <f t="shared" si="4"/>
        <v>185591.67973742788</v>
      </c>
      <c r="G47">
        <f t="shared" si="0"/>
        <v>944248.29512204323</v>
      </c>
      <c r="H47">
        <f t="shared" si="1"/>
        <v>573064.93564718752</v>
      </c>
      <c r="I47">
        <f t="shared" si="2"/>
        <v>644949</v>
      </c>
      <c r="J47">
        <f t="shared" si="5"/>
        <v>729135.02091053885</v>
      </c>
      <c r="K47">
        <f t="shared" si="3"/>
        <v>0.88453987465118888</v>
      </c>
    </row>
    <row r="48" spans="1:11" x14ac:dyDescent="0.4">
      <c r="A48" s="1" t="s">
        <v>3</v>
      </c>
      <c r="B48" s="1" t="s">
        <v>4</v>
      </c>
      <c r="C48" s="1">
        <v>201547</v>
      </c>
      <c r="D48" s="1">
        <v>681873</v>
      </c>
      <c r="E48">
        <f t="shared" si="6"/>
        <v>767126.30769230775</v>
      </c>
      <c r="F48">
        <f t="shared" si="4"/>
        <v>179308.32703318604</v>
      </c>
      <c r="G48">
        <f t="shared" si="0"/>
        <v>946434.63472549384</v>
      </c>
      <c r="H48">
        <f t="shared" si="1"/>
        <v>587817.98065912165</v>
      </c>
      <c r="I48">
        <f t="shared" si="2"/>
        <v>681873</v>
      </c>
      <c r="J48">
        <f t="shared" si="5"/>
        <v>757560.33218901954</v>
      </c>
      <c r="K48">
        <f t="shared" si="3"/>
        <v>0.90009068720597329</v>
      </c>
    </row>
    <row r="49" spans="1:11" x14ac:dyDescent="0.4">
      <c r="A49" s="1" t="s">
        <v>3</v>
      </c>
      <c r="B49" s="1" t="s">
        <v>4</v>
      </c>
      <c r="C49" s="1">
        <v>201548</v>
      </c>
      <c r="D49" s="1">
        <v>1103665</v>
      </c>
      <c r="E49">
        <f t="shared" si="6"/>
        <v>769165.38461538462</v>
      </c>
      <c r="F49">
        <f t="shared" si="4"/>
        <v>163485.37789490534</v>
      </c>
      <c r="G49">
        <f t="shared" si="0"/>
        <v>932650.7625102899</v>
      </c>
      <c r="H49">
        <f t="shared" si="1"/>
        <v>605680.00672047934</v>
      </c>
      <c r="I49">
        <f t="shared" si="2"/>
        <v>932650.7625102899</v>
      </c>
      <c r="J49">
        <f t="shared" si="5"/>
        <v>769496.75250205793</v>
      </c>
      <c r="K49">
        <f t="shared" si="3"/>
        <v>1.4342685611230677</v>
      </c>
    </row>
    <row r="50" spans="1:11" x14ac:dyDescent="0.4">
      <c r="A50" s="1" t="s">
        <v>3</v>
      </c>
      <c r="B50" s="1" t="s">
        <v>4</v>
      </c>
      <c r="C50" s="1">
        <v>201549</v>
      </c>
      <c r="D50" s="1">
        <v>835398</v>
      </c>
      <c r="E50">
        <f t="shared" si="6"/>
        <v>764089.92307692312</v>
      </c>
      <c r="F50">
        <f t="shared" si="4"/>
        <v>143142.47456237438</v>
      </c>
      <c r="G50">
        <f t="shared" si="0"/>
        <v>907232.39763929753</v>
      </c>
      <c r="H50">
        <f t="shared" si="1"/>
        <v>620947.44851454871</v>
      </c>
      <c r="I50">
        <f t="shared" si="2"/>
        <v>835398</v>
      </c>
      <c r="J50">
        <f t="shared" si="5"/>
        <v>813144.75250205793</v>
      </c>
      <c r="K50">
        <f t="shared" si="3"/>
        <v>1.027366895536703</v>
      </c>
    </row>
    <row r="51" spans="1:11" x14ac:dyDescent="0.4">
      <c r="A51" s="1" t="s">
        <v>3</v>
      </c>
      <c r="B51" s="1" t="s">
        <v>4</v>
      </c>
      <c r="C51" s="1">
        <v>201550</v>
      </c>
      <c r="D51" s="1">
        <v>752613</v>
      </c>
      <c r="E51">
        <f t="shared" si="6"/>
        <v>756664.23076923075</v>
      </c>
      <c r="F51">
        <f t="shared" si="4"/>
        <v>169903.80147248029</v>
      </c>
      <c r="G51">
        <f t="shared" si="0"/>
        <v>926568.03224171104</v>
      </c>
      <c r="H51">
        <f t="shared" si="1"/>
        <v>586760.42929675046</v>
      </c>
      <c r="I51">
        <f t="shared" si="2"/>
        <v>752613</v>
      </c>
      <c r="J51">
        <f t="shared" si="5"/>
        <v>865873.55586306343</v>
      </c>
      <c r="K51">
        <f t="shared" si="3"/>
        <v>0.86919503997304726</v>
      </c>
    </row>
    <row r="52" spans="1:11" x14ac:dyDescent="0.4">
      <c r="A52" s="1" t="s">
        <v>3</v>
      </c>
      <c r="B52" s="1" t="s">
        <v>4</v>
      </c>
      <c r="C52" s="1">
        <v>201551</v>
      </c>
      <c r="D52" s="1">
        <v>863189</v>
      </c>
      <c r="E52">
        <f t="shared" si="6"/>
        <v>753732.92307692312</v>
      </c>
      <c r="F52">
        <f t="shared" si="4"/>
        <v>163804.56660960341</v>
      </c>
      <c r="G52">
        <f t="shared" si="0"/>
        <v>917537.48968652659</v>
      </c>
      <c r="H52">
        <f t="shared" si="1"/>
        <v>589928.35646731965</v>
      </c>
      <c r="I52">
        <f t="shared" si="2"/>
        <v>863189</v>
      </c>
      <c r="J52">
        <f t="shared" si="5"/>
        <v>830791.60336100531</v>
      </c>
      <c r="K52">
        <f t="shared" si="3"/>
        <v>1.0389958161684947</v>
      </c>
    </row>
    <row r="53" spans="1:11" x14ac:dyDescent="0.4">
      <c r="A53" s="1" t="s">
        <v>3</v>
      </c>
      <c r="B53" s="1" t="s">
        <v>4</v>
      </c>
      <c r="C53" s="1">
        <v>201552</v>
      </c>
      <c r="D53" s="1">
        <v>1197170</v>
      </c>
      <c r="E53">
        <f t="shared" si="6"/>
        <v>756768.07692307688</v>
      </c>
      <c r="F53">
        <f t="shared" si="4"/>
        <v>188748.93988195006</v>
      </c>
      <c r="G53">
        <f t="shared" si="0"/>
        <v>945517.01680502691</v>
      </c>
      <c r="H53">
        <f t="shared" si="1"/>
        <v>568019.13704112684</v>
      </c>
      <c r="I53">
        <f t="shared" si="2"/>
        <v>945517.01680502691</v>
      </c>
      <c r="J53">
        <f t="shared" si="5"/>
        <v>793960.60336100531</v>
      </c>
      <c r="K53">
        <f t="shared" si="3"/>
        <v>1.5078455970385973</v>
      </c>
    </row>
    <row r="54" spans="1:11" x14ac:dyDescent="0.4">
      <c r="A54" s="1" t="s">
        <v>3</v>
      </c>
      <c r="B54" s="1" t="s">
        <v>4</v>
      </c>
      <c r="C54" s="1">
        <v>201553</v>
      </c>
      <c r="D54" s="1">
        <v>757241</v>
      </c>
      <c r="E54">
        <f t="shared" si="6"/>
        <v>774967.07692307688</v>
      </c>
      <c r="F54">
        <f t="shared" si="4"/>
        <v>217614.10515809862</v>
      </c>
      <c r="G54">
        <f t="shared" si="0"/>
        <v>992581.1820811755</v>
      </c>
      <c r="H54">
        <f t="shared" si="1"/>
        <v>557352.97176497825</v>
      </c>
      <c r="I54">
        <f t="shared" si="2"/>
        <v>757241</v>
      </c>
      <c r="J54">
        <f t="shared" si="5"/>
        <v>777678.83732229995</v>
      </c>
      <c r="K54">
        <f t="shared" si="3"/>
        <v>0.97371943745740674</v>
      </c>
    </row>
    <row r="55" spans="1:11" x14ac:dyDescent="0.4">
      <c r="A55" s="1" t="s">
        <v>3</v>
      </c>
      <c r="B55" s="1" t="s">
        <v>4</v>
      </c>
      <c r="C55" s="1">
        <v>201601</v>
      </c>
      <c r="D55" s="1">
        <v>651243</v>
      </c>
      <c r="E55">
        <f t="shared" si="6"/>
        <v>783317.61538461538</v>
      </c>
      <c r="F55">
        <f t="shared" si="4"/>
        <v>240211.20272909838</v>
      </c>
      <c r="G55">
        <f t="shared" si="0"/>
        <v>1023528.8181137138</v>
      </c>
      <c r="H55">
        <f t="shared" si="1"/>
        <v>543106.41265551699</v>
      </c>
      <c r="I55">
        <f t="shared" si="2"/>
        <v>651243</v>
      </c>
      <c r="J55">
        <f t="shared" si="5"/>
        <v>742173.45127660059</v>
      </c>
      <c r="K55">
        <f t="shared" si="3"/>
        <v>0.8774808622968221</v>
      </c>
    </row>
    <row r="56" spans="1:11" x14ac:dyDescent="0.4">
      <c r="A56" s="1" t="s">
        <v>3</v>
      </c>
      <c r="B56" s="1" t="s">
        <v>4</v>
      </c>
      <c r="C56" s="1">
        <v>201602</v>
      </c>
      <c r="D56" s="1">
        <v>573198</v>
      </c>
      <c r="E56">
        <f t="shared" si="6"/>
        <v>750044.61538461538</v>
      </c>
      <c r="F56">
        <f t="shared" si="4"/>
        <v>78840.445578142186</v>
      </c>
      <c r="G56">
        <f t="shared" si="0"/>
        <v>828885.06096275756</v>
      </c>
      <c r="H56">
        <f t="shared" si="1"/>
        <v>671204.16980647319</v>
      </c>
      <c r="I56">
        <f t="shared" si="2"/>
        <v>671204.16980647319</v>
      </c>
      <c r="J56">
        <f t="shared" si="5"/>
        <v>682207.42151723756</v>
      </c>
      <c r="K56">
        <f t="shared" si="3"/>
        <v>0.84021073638454524</v>
      </c>
    </row>
    <row r="57" spans="1:11" x14ac:dyDescent="0.4">
      <c r="A57" s="1" t="s">
        <v>3</v>
      </c>
      <c r="B57" s="1" t="s">
        <v>4</v>
      </c>
      <c r="C57" s="1">
        <v>201603</v>
      </c>
      <c r="D57" s="1">
        <v>531372</v>
      </c>
      <c r="E57">
        <f t="shared" si="6"/>
        <v>734661.07692307688</v>
      </c>
      <c r="F57">
        <f t="shared" si="4"/>
        <v>48999.007151573998</v>
      </c>
      <c r="G57">
        <f t="shared" si="0"/>
        <v>783660.08407465089</v>
      </c>
      <c r="H57">
        <f t="shared" si="1"/>
        <v>685662.06977150287</v>
      </c>
      <c r="I57">
        <f t="shared" si="2"/>
        <v>685662.06977150287</v>
      </c>
      <c r="J57">
        <f t="shared" si="5"/>
        <v>662969.02151723753</v>
      </c>
      <c r="K57">
        <f t="shared" si="3"/>
        <v>0.80150351336768166</v>
      </c>
    </row>
    <row r="58" spans="1:11" x14ac:dyDescent="0.4">
      <c r="A58" s="1" t="s">
        <v>3</v>
      </c>
      <c r="B58" s="1" t="s">
        <v>4</v>
      </c>
      <c r="C58" s="1">
        <v>201604</v>
      </c>
      <c r="D58" s="1">
        <v>585025</v>
      </c>
      <c r="E58">
        <f t="shared" si="6"/>
        <v>770475</v>
      </c>
      <c r="F58">
        <f t="shared" si="4"/>
        <v>124788.13199178838</v>
      </c>
      <c r="G58">
        <f t="shared" si="0"/>
        <v>895263.1319917884</v>
      </c>
      <c r="H58">
        <f t="shared" si="1"/>
        <v>645686.8680082116</v>
      </c>
      <c r="I58">
        <f t="shared" si="2"/>
        <v>645686.8680082116</v>
      </c>
      <c r="J58">
        <f t="shared" si="5"/>
        <v>703899.99223410257</v>
      </c>
      <c r="K58">
        <f t="shared" si="3"/>
        <v>0.83111948636793387</v>
      </c>
    </row>
    <row r="59" spans="1:11" x14ac:dyDescent="0.4">
      <c r="A59" s="1" t="s">
        <v>3</v>
      </c>
      <c r="B59" s="1" t="s">
        <v>4</v>
      </c>
      <c r="C59" s="1">
        <v>201605</v>
      </c>
      <c r="D59" s="1">
        <v>661049</v>
      </c>
      <c r="E59">
        <f t="shared" si="6"/>
        <v>781889.76923076925</v>
      </c>
      <c r="F59">
        <f t="shared" si="4"/>
        <v>129454.94077647249</v>
      </c>
      <c r="G59">
        <f t="shared" si="0"/>
        <v>911344.71000724169</v>
      </c>
      <c r="H59">
        <f t="shared" si="1"/>
        <v>652434.8284542968</v>
      </c>
      <c r="I59">
        <f t="shared" si="2"/>
        <v>661049</v>
      </c>
      <c r="J59">
        <f t="shared" si="5"/>
        <v>727745.15827280784</v>
      </c>
      <c r="K59">
        <f t="shared" si="3"/>
        <v>0.90835231603450173</v>
      </c>
    </row>
    <row r="60" spans="1:11" x14ac:dyDescent="0.4">
      <c r="A60" s="1" t="s">
        <v>3</v>
      </c>
      <c r="B60" s="1" t="s">
        <v>4</v>
      </c>
      <c r="C60" s="1">
        <v>201606</v>
      </c>
      <c r="D60" s="1">
        <v>881536</v>
      </c>
      <c r="E60">
        <f t="shared" si="6"/>
        <v>750908.4615384615</v>
      </c>
      <c r="F60">
        <f t="shared" si="4"/>
        <v>104989.39204586338</v>
      </c>
      <c r="G60">
        <f t="shared" si="0"/>
        <v>855897.85358432494</v>
      </c>
      <c r="H60">
        <f t="shared" si="1"/>
        <v>645919.06949259806</v>
      </c>
      <c r="I60">
        <f t="shared" si="2"/>
        <v>855897.85358432494</v>
      </c>
      <c r="J60">
        <f t="shared" si="5"/>
        <v>724835.94431850733</v>
      </c>
      <c r="K60">
        <f t="shared" si="3"/>
        <v>1.2161869274140682</v>
      </c>
    </row>
    <row r="61" spans="1:11" x14ac:dyDescent="0.4">
      <c r="A61" s="1" t="s">
        <v>3</v>
      </c>
      <c r="B61" s="1" t="s">
        <v>4</v>
      </c>
      <c r="C61" s="1">
        <v>201607</v>
      </c>
      <c r="D61" s="1">
        <v>790430</v>
      </c>
      <c r="E61">
        <f t="shared" si="6"/>
        <v>760845.84615384613</v>
      </c>
      <c r="F61">
        <f t="shared" si="4"/>
        <v>93553.75997489359</v>
      </c>
      <c r="G61">
        <f t="shared" si="0"/>
        <v>854399.60612873966</v>
      </c>
      <c r="H61">
        <f t="shared" si="1"/>
        <v>667292.0861789526</v>
      </c>
      <c r="I61">
        <f t="shared" si="2"/>
        <v>790430</v>
      </c>
      <c r="J61">
        <f t="shared" si="5"/>
        <v>722780.97071686503</v>
      </c>
      <c r="K61">
        <f t="shared" si="3"/>
        <v>1.093595476394515</v>
      </c>
    </row>
    <row r="62" spans="1:11" x14ac:dyDescent="0.4">
      <c r="A62" s="1" t="s">
        <v>3</v>
      </c>
      <c r="B62" s="1" t="s">
        <v>4</v>
      </c>
      <c r="C62" s="1">
        <v>201608</v>
      </c>
      <c r="D62" s="1">
        <v>671116</v>
      </c>
      <c r="E62">
        <f t="shared" si="6"/>
        <v>767671.5384615385</v>
      </c>
      <c r="F62">
        <f t="shared" si="4"/>
        <v>208609.197862031</v>
      </c>
      <c r="G62">
        <f t="shared" si="0"/>
        <v>976280.73632356944</v>
      </c>
      <c r="H62">
        <f t="shared" si="1"/>
        <v>559062.34059950756</v>
      </c>
      <c r="I62">
        <f t="shared" si="2"/>
        <v>671116</v>
      </c>
      <c r="J62">
        <f t="shared" si="5"/>
        <v>791632.67729802825</v>
      </c>
      <c r="K62">
        <f t="shared" si="3"/>
        <v>0.8477618714409676</v>
      </c>
    </row>
    <row r="63" spans="1:11" x14ac:dyDescent="0.4">
      <c r="A63" s="1" t="s">
        <v>3</v>
      </c>
      <c r="B63" s="1" t="s">
        <v>4</v>
      </c>
      <c r="C63" s="1">
        <v>201609</v>
      </c>
      <c r="D63" s="1">
        <v>635412</v>
      </c>
      <c r="E63">
        <f t="shared" si="6"/>
        <v>775769.15384615387</v>
      </c>
      <c r="F63">
        <f t="shared" si="4"/>
        <v>220042.60071140769</v>
      </c>
      <c r="G63">
        <f t="shared" si="0"/>
        <v>995811.75455756159</v>
      </c>
      <c r="H63">
        <f t="shared" si="1"/>
        <v>555726.55313474615</v>
      </c>
      <c r="I63">
        <f t="shared" si="2"/>
        <v>635412</v>
      </c>
      <c r="J63">
        <f t="shared" si="5"/>
        <v>818707.59986327996</v>
      </c>
      <c r="K63">
        <f t="shared" si="3"/>
        <v>0.77611591746077668</v>
      </c>
    </row>
    <row r="64" spans="1:11" x14ac:dyDescent="0.4">
      <c r="A64" s="1" t="s">
        <v>3</v>
      </c>
      <c r="B64" s="1" t="s">
        <v>4</v>
      </c>
      <c r="C64" s="1">
        <v>201610</v>
      </c>
      <c r="D64" s="1">
        <v>1218194</v>
      </c>
      <c r="E64">
        <f t="shared" si="6"/>
        <v>785530.5384615385</v>
      </c>
      <c r="F64">
        <f t="shared" si="4"/>
        <v>219776.99444427754</v>
      </c>
      <c r="G64">
        <f t="shared" si="0"/>
        <v>1005307.5329058161</v>
      </c>
      <c r="H64">
        <f t="shared" si="1"/>
        <v>565753.54401726089</v>
      </c>
      <c r="I64">
        <f t="shared" si="2"/>
        <v>1005307.5329058161</v>
      </c>
      <c r="J64">
        <f t="shared" si="5"/>
        <v>819504.19986327994</v>
      </c>
      <c r="K64">
        <f t="shared" si="3"/>
        <v>1.4865012286736718</v>
      </c>
    </row>
    <row r="65" spans="1:11" x14ac:dyDescent="0.4">
      <c r="A65" s="1" t="s">
        <v>3</v>
      </c>
      <c r="B65" s="1" t="s">
        <v>4</v>
      </c>
      <c r="C65" s="1">
        <v>201611</v>
      </c>
      <c r="D65" s="1">
        <v>1011581</v>
      </c>
      <c r="E65">
        <f t="shared" si="6"/>
        <v>793984</v>
      </c>
      <c r="F65">
        <f t="shared" si="4"/>
        <v>197288.46641058367</v>
      </c>
      <c r="G65">
        <f t="shared" si="0"/>
        <v>991272.4664105837</v>
      </c>
      <c r="H65">
        <f t="shared" si="1"/>
        <v>596695.5335894163</v>
      </c>
      <c r="I65">
        <f t="shared" si="2"/>
        <v>991272.4664105837</v>
      </c>
      <c r="J65">
        <f t="shared" si="5"/>
        <v>862566.39986328001</v>
      </c>
      <c r="K65">
        <f t="shared" si="3"/>
        <v>1.1727572511059314</v>
      </c>
    </row>
    <row r="66" spans="1:11" x14ac:dyDescent="0.4">
      <c r="A66" s="1" t="s">
        <v>3</v>
      </c>
      <c r="B66" s="1" t="s">
        <v>4</v>
      </c>
      <c r="C66" s="1">
        <v>201612</v>
      </c>
      <c r="D66" s="1">
        <v>794413</v>
      </c>
      <c r="E66">
        <f t="shared" si="6"/>
        <v>797955</v>
      </c>
      <c r="F66">
        <f t="shared" si="4"/>
        <v>170939.96170070942</v>
      </c>
      <c r="G66">
        <f t="shared" si="0"/>
        <v>968894.96170070942</v>
      </c>
      <c r="H66">
        <f t="shared" si="1"/>
        <v>627015.03829929058</v>
      </c>
      <c r="I66">
        <f t="shared" si="2"/>
        <v>794413</v>
      </c>
      <c r="J66">
        <f t="shared" si="5"/>
        <v>883479.39986328001</v>
      </c>
      <c r="K66">
        <f t="shared" si="3"/>
        <v>0.89918678366800264</v>
      </c>
    </row>
    <row r="67" spans="1:11" x14ac:dyDescent="0.4">
      <c r="A67" s="1" t="s">
        <v>3</v>
      </c>
      <c r="B67" s="1" t="s">
        <v>4</v>
      </c>
      <c r="C67" s="1">
        <v>201613</v>
      </c>
      <c r="D67" s="1">
        <v>886427</v>
      </c>
      <c r="E67">
        <f t="shared" si="6"/>
        <v>783483.15384615387</v>
      </c>
      <c r="F67">
        <f t="shared" si="4"/>
        <v>116775.15269268544</v>
      </c>
      <c r="G67">
        <f t="shared" ref="G67:G106" si="7">E67+F67</f>
        <v>900258.30653883936</v>
      </c>
      <c r="H67">
        <f t="shared" ref="H67:H106" si="8">E67-F67</f>
        <v>666708.00115346839</v>
      </c>
      <c r="I67">
        <f t="shared" ref="I67:I106" si="9">IF(D67&gt;G67,G67,IF(D67&lt;H67,H67,D67))</f>
        <v>886427</v>
      </c>
      <c r="J67">
        <f t="shared" si="5"/>
        <v>822050.23097155592</v>
      </c>
      <c r="K67">
        <f t="shared" ref="K67:K106" si="10">D67/J67</f>
        <v>1.07831245172495</v>
      </c>
    </row>
    <row r="68" spans="1:11" x14ac:dyDescent="0.4">
      <c r="A68" s="1" t="s">
        <v>3</v>
      </c>
      <c r="B68" s="1" t="s">
        <v>4</v>
      </c>
      <c r="C68" s="1">
        <v>201614</v>
      </c>
      <c r="D68" s="1">
        <v>739977</v>
      </c>
      <c r="E68">
        <f t="shared" si="6"/>
        <v>776208.4615384615</v>
      </c>
      <c r="F68">
        <f t="shared" si="4"/>
        <v>82710.642402051264</v>
      </c>
      <c r="G68">
        <f t="shared" si="7"/>
        <v>858919.10394051275</v>
      </c>
      <c r="H68">
        <f t="shared" si="8"/>
        <v>693497.81913641025</v>
      </c>
      <c r="I68">
        <f t="shared" si="9"/>
        <v>739977</v>
      </c>
      <c r="J68">
        <f t="shared" si="5"/>
        <v>777012.77522531303</v>
      </c>
      <c r="K68">
        <f t="shared" si="10"/>
        <v>0.95233569330366075</v>
      </c>
    </row>
    <row r="69" spans="1:11" x14ac:dyDescent="0.4">
      <c r="A69" s="1" t="s">
        <v>3</v>
      </c>
      <c r="B69" s="1" t="s">
        <v>4</v>
      </c>
      <c r="C69" s="1">
        <v>201615</v>
      </c>
      <c r="D69" s="1">
        <v>678467</v>
      </c>
      <c r="E69">
        <f t="shared" si="6"/>
        <v>780121.92307692312</v>
      </c>
      <c r="F69">
        <f t="shared" ref="F69:F106" si="11">_xlfn.STDEV.P(D67:D71)</f>
        <v>81960.234629727609</v>
      </c>
      <c r="G69">
        <f t="shared" si="7"/>
        <v>862082.15770665067</v>
      </c>
      <c r="H69">
        <f t="shared" si="8"/>
        <v>698161.68844719557</v>
      </c>
      <c r="I69">
        <f t="shared" si="9"/>
        <v>698161.68844719557</v>
      </c>
      <c r="J69">
        <f t="shared" ref="J69:J106" si="12">AVERAGE(I67:I71)</f>
        <v>766393.954054225</v>
      </c>
      <c r="K69">
        <f t="shared" si="10"/>
        <v>0.88527185843639389</v>
      </c>
    </row>
    <row r="70" spans="1:11" x14ac:dyDescent="0.4">
      <c r="A70" s="1" t="s">
        <v>3</v>
      </c>
      <c r="B70" s="1" t="s">
        <v>4</v>
      </c>
      <c r="C70" s="1">
        <v>201616</v>
      </c>
      <c r="D70" s="1">
        <v>658270</v>
      </c>
      <c r="E70">
        <f t="shared" si="6"/>
        <v>794157.76923076925</v>
      </c>
      <c r="F70">
        <f t="shared" si="11"/>
        <v>28072.581551399933</v>
      </c>
      <c r="G70">
        <f t="shared" si="7"/>
        <v>822230.35078216915</v>
      </c>
      <c r="H70">
        <f t="shared" si="8"/>
        <v>766085.18767936935</v>
      </c>
      <c r="I70">
        <f t="shared" si="9"/>
        <v>766085.18767936935</v>
      </c>
      <c r="J70">
        <f t="shared" si="12"/>
        <v>733779.30124329578</v>
      </c>
      <c r="K70">
        <f t="shared" si="10"/>
        <v>0.89709535126521711</v>
      </c>
    </row>
    <row r="71" spans="1:11" x14ac:dyDescent="0.4">
      <c r="A71" s="1" t="s">
        <v>3</v>
      </c>
      <c r="B71" s="1" t="s">
        <v>4</v>
      </c>
      <c r="C71" s="1">
        <v>201617</v>
      </c>
      <c r="D71" s="1">
        <v>694920</v>
      </c>
      <c r="E71">
        <f t="shared" si="6"/>
        <v>759537</v>
      </c>
      <c r="F71">
        <f t="shared" si="11"/>
        <v>18218.105855439528</v>
      </c>
      <c r="G71">
        <f t="shared" si="7"/>
        <v>777755.10585543956</v>
      </c>
      <c r="H71">
        <f t="shared" si="8"/>
        <v>741318.89414456044</v>
      </c>
      <c r="I71">
        <f t="shared" si="9"/>
        <v>741318.89414456044</v>
      </c>
      <c r="J71">
        <f t="shared" si="12"/>
        <v>731593.00463930028</v>
      </c>
      <c r="K71">
        <f t="shared" si="10"/>
        <v>0.94987239570807369</v>
      </c>
    </row>
    <row r="72" spans="1:11" x14ac:dyDescent="0.4">
      <c r="A72" s="1" t="s">
        <v>3</v>
      </c>
      <c r="B72" s="1" t="s">
        <v>4</v>
      </c>
      <c r="C72" s="1">
        <v>201618</v>
      </c>
      <c r="D72" s="1">
        <v>712672</v>
      </c>
      <c r="E72">
        <f t="shared" si="6"/>
        <v>741162</v>
      </c>
      <c r="F72">
        <f t="shared" si="11"/>
        <v>17808.26405464609</v>
      </c>
      <c r="G72">
        <f t="shared" si="7"/>
        <v>758970.26405464613</v>
      </c>
      <c r="H72">
        <f t="shared" si="8"/>
        <v>723353.73594535387</v>
      </c>
      <c r="I72">
        <f t="shared" si="9"/>
        <v>723353.73594535387</v>
      </c>
      <c r="J72">
        <f t="shared" si="12"/>
        <v>731132.46694986115</v>
      </c>
      <c r="K72">
        <f t="shared" si="10"/>
        <v>0.97475085872348888</v>
      </c>
    </row>
    <row r="73" spans="1:11" x14ac:dyDescent="0.4">
      <c r="A73" s="1" t="s">
        <v>3</v>
      </c>
      <c r="B73" s="1" t="s">
        <v>4</v>
      </c>
      <c r="C73" s="1">
        <v>201619</v>
      </c>
      <c r="D73" s="1">
        <v>693402</v>
      </c>
      <c r="E73">
        <f t="shared" ref="E73:E106" si="13">AVERAGE(D67:D79)</f>
        <v>740531.61538461538</v>
      </c>
      <c r="F73">
        <f t="shared" si="11"/>
        <v>11486.098404593267</v>
      </c>
      <c r="G73">
        <f t="shared" si="7"/>
        <v>752017.71378920868</v>
      </c>
      <c r="H73">
        <f t="shared" si="8"/>
        <v>729045.51698002208</v>
      </c>
      <c r="I73">
        <f t="shared" si="9"/>
        <v>729045.51698002208</v>
      </c>
      <c r="J73">
        <f t="shared" si="12"/>
        <v>722313.62941398728</v>
      </c>
      <c r="K73">
        <f t="shared" si="10"/>
        <v>0.9599735790151942</v>
      </c>
    </row>
    <row r="74" spans="1:11" x14ac:dyDescent="0.4">
      <c r="A74" s="1" t="s">
        <v>3</v>
      </c>
      <c r="B74" s="1" t="s">
        <v>4</v>
      </c>
      <c r="C74" s="1">
        <v>201620</v>
      </c>
      <c r="D74" s="1">
        <v>695859</v>
      </c>
      <c r="E74">
        <f t="shared" si="13"/>
        <v>739363.92307692312</v>
      </c>
      <c r="F74">
        <f t="shared" si="11"/>
        <v>45996.796830214167</v>
      </c>
      <c r="G74">
        <f t="shared" si="7"/>
        <v>785360.71990713733</v>
      </c>
      <c r="H74">
        <f t="shared" si="8"/>
        <v>693367.12624670891</v>
      </c>
      <c r="I74">
        <f t="shared" si="9"/>
        <v>695859</v>
      </c>
      <c r="J74">
        <f t="shared" si="12"/>
        <v>734160.69695790089</v>
      </c>
      <c r="K74">
        <f t="shared" si="10"/>
        <v>0.94782927345932655</v>
      </c>
    </row>
    <row r="75" spans="1:11" x14ac:dyDescent="0.4">
      <c r="A75" s="1" t="s">
        <v>3</v>
      </c>
      <c r="B75" s="1" t="s">
        <v>4</v>
      </c>
      <c r="C75" s="1">
        <v>201621</v>
      </c>
      <c r="D75" s="1">
        <v>721991</v>
      </c>
      <c r="E75">
        <f t="shared" si="13"/>
        <v>743848.92307692312</v>
      </c>
      <c r="F75">
        <f t="shared" si="11"/>
        <v>47536.427553614078</v>
      </c>
      <c r="G75">
        <f t="shared" si="7"/>
        <v>791385.35063053714</v>
      </c>
      <c r="H75">
        <f t="shared" si="8"/>
        <v>696312.4955233091</v>
      </c>
      <c r="I75">
        <f t="shared" si="9"/>
        <v>721991</v>
      </c>
      <c r="J75">
        <f t="shared" si="12"/>
        <v>743114.74976883014</v>
      </c>
      <c r="K75">
        <f t="shared" si="10"/>
        <v>0.97157404051608265</v>
      </c>
    </row>
    <row r="76" spans="1:11" x14ac:dyDescent="0.4">
      <c r="A76" s="1" t="s">
        <v>3</v>
      </c>
      <c r="B76" s="1" t="s">
        <v>4</v>
      </c>
      <c r="C76" s="1">
        <v>201622</v>
      </c>
      <c r="D76" s="1">
        <v>817878</v>
      </c>
      <c r="E76">
        <f t="shared" si="13"/>
        <v>758066.23076923075</v>
      </c>
      <c r="F76">
        <f t="shared" si="11"/>
        <v>42488.001094897372</v>
      </c>
      <c r="G76">
        <f t="shared" si="7"/>
        <v>800554.23186412815</v>
      </c>
      <c r="H76">
        <f t="shared" si="8"/>
        <v>715578.22967433336</v>
      </c>
      <c r="I76">
        <f t="shared" si="9"/>
        <v>800554.23186412815</v>
      </c>
      <c r="J76">
        <f t="shared" si="12"/>
        <v>751846.84637282568</v>
      </c>
      <c r="K76">
        <f t="shared" si="10"/>
        <v>1.0878252717900352</v>
      </c>
    </row>
    <row r="77" spans="1:11" x14ac:dyDescent="0.4">
      <c r="A77" s="1" t="s">
        <v>3</v>
      </c>
      <c r="B77" s="1" t="s">
        <v>4</v>
      </c>
      <c r="C77" s="1">
        <v>201623</v>
      </c>
      <c r="D77" s="1">
        <v>768124</v>
      </c>
      <c r="E77">
        <f t="shared" si="13"/>
        <v>769703.4615384615</v>
      </c>
      <c r="F77">
        <f t="shared" si="11"/>
        <v>31028.359038789018</v>
      </c>
      <c r="G77">
        <f t="shared" si="7"/>
        <v>800731.82057725056</v>
      </c>
      <c r="H77">
        <f t="shared" si="8"/>
        <v>738675.10249967244</v>
      </c>
      <c r="I77">
        <f t="shared" si="9"/>
        <v>768124</v>
      </c>
      <c r="J77">
        <f t="shared" si="12"/>
        <v>769918.64637282561</v>
      </c>
      <c r="K77">
        <f t="shared" si="10"/>
        <v>0.99766904414994961</v>
      </c>
    </row>
    <row r="78" spans="1:11" x14ac:dyDescent="0.4">
      <c r="A78" s="1" t="s">
        <v>3</v>
      </c>
      <c r="B78" s="1" t="s">
        <v>4</v>
      </c>
      <c r="C78" s="1">
        <v>201624</v>
      </c>
      <c r="D78" s="1">
        <v>772706</v>
      </c>
      <c r="E78">
        <f t="shared" si="13"/>
        <v>777357.38461538462</v>
      </c>
      <c r="F78">
        <f t="shared" si="11"/>
        <v>38195.366324202208</v>
      </c>
      <c r="G78">
        <f t="shared" si="7"/>
        <v>815552.75093958678</v>
      </c>
      <c r="H78">
        <f t="shared" si="8"/>
        <v>739162.01829118247</v>
      </c>
      <c r="I78">
        <f t="shared" si="9"/>
        <v>772706</v>
      </c>
      <c r="J78">
        <f t="shared" si="12"/>
        <v>792249.88820439891</v>
      </c>
      <c r="K78">
        <f t="shared" si="10"/>
        <v>0.97533115687943572</v>
      </c>
    </row>
    <row r="79" spans="1:11" x14ac:dyDescent="0.4">
      <c r="A79" s="1" t="s">
        <v>3</v>
      </c>
      <c r="B79" s="1" t="s">
        <v>4</v>
      </c>
      <c r="C79" s="1">
        <v>201625</v>
      </c>
      <c r="D79" s="1">
        <v>786218</v>
      </c>
      <c r="E79">
        <f t="shared" si="13"/>
        <v>786567.23076923075</v>
      </c>
      <c r="F79">
        <f t="shared" si="11"/>
        <v>37490.608112432637</v>
      </c>
      <c r="G79">
        <f t="shared" si="7"/>
        <v>824057.8388816634</v>
      </c>
      <c r="H79">
        <f t="shared" si="8"/>
        <v>749076.62265679811</v>
      </c>
      <c r="I79">
        <f t="shared" si="9"/>
        <v>786218</v>
      </c>
      <c r="J79">
        <f t="shared" si="12"/>
        <v>791795.44183157326</v>
      </c>
      <c r="K79">
        <f t="shared" si="10"/>
        <v>0.99295595612590093</v>
      </c>
    </row>
    <row r="80" spans="1:11" x14ac:dyDescent="0.4">
      <c r="A80" s="1" t="s">
        <v>3</v>
      </c>
      <c r="B80" s="1" t="s">
        <v>4</v>
      </c>
      <c r="C80" s="1">
        <v>201626</v>
      </c>
      <c r="D80" s="1">
        <v>871247</v>
      </c>
      <c r="E80">
        <f t="shared" si="13"/>
        <v>792814.76923076925</v>
      </c>
      <c r="F80">
        <f t="shared" si="11"/>
        <v>40832.439927097184</v>
      </c>
      <c r="G80">
        <f t="shared" si="7"/>
        <v>833647.20915786643</v>
      </c>
      <c r="H80">
        <f t="shared" si="8"/>
        <v>751982.32930367207</v>
      </c>
      <c r="I80">
        <f t="shared" si="9"/>
        <v>833647.20915786643</v>
      </c>
      <c r="J80">
        <f t="shared" si="12"/>
        <v>803985.05547560845</v>
      </c>
      <c r="K80">
        <f t="shared" si="10"/>
        <v>1.0836606900418091</v>
      </c>
    </row>
    <row r="81" spans="1:11" x14ac:dyDescent="0.4">
      <c r="A81" s="1" t="s">
        <v>3</v>
      </c>
      <c r="B81" s="1" t="s">
        <v>4</v>
      </c>
      <c r="C81" s="1">
        <v>201627</v>
      </c>
      <c r="D81" s="1">
        <v>798282</v>
      </c>
      <c r="E81">
        <f t="shared" si="13"/>
        <v>796828.5384615385</v>
      </c>
      <c r="F81">
        <f t="shared" si="11"/>
        <v>34810.786567384544</v>
      </c>
      <c r="G81">
        <f t="shared" si="7"/>
        <v>831639.32502892299</v>
      </c>
      <c r="H81">
        <f t="shared" si="8"/>
        <v>762017.751894154</v>
      </c>
      <c r="I81">
        <f t="shared" si="9"/>
        <v>798282</v>
      </c>
      <c r="J81">
        <f t="shared" si="12"/>
        <v>811354.65547560842</v>
      </c>
      <c r="K81">
        <f t="shared" si="10"/>
        <v>0.98388786532820793</v>
      </c>
    </row>
    <row r="82" spans="1:11" x14ac:dyDescent="0.4">
      <c r="A82" s="1" t="s">
        <v>3</v>
      </c>
      <c r="B82" s="1" t="s">
        <v>4</v>
      </c>
      <c r="C82" s="1">
        <v>201628</v>
      </c>
      <c r="D82" s="1">
        <v>863292</v>
      </c>
      <c r="E82">
        <f t="shared" si="13"/>
        <v>796012.30769230775</v>
      </c>
      <c r="F82">
        <f t="shared" si="11"/>
        <v>33059.760527868311</v>
      </c>
      <c r="G82">
        <f t="shared" si="7"/>
        <v>829072.06822017604</v>
      </c>
      <c r="H82">
        <f t="shared" si="8"/>
        <v>762952.54716443946</v>
      </c>
      <c r="I82">
        <f t="shared" si="9"/>
        <v>829072.06822017604</v>
      </c>
      <c r="J82">
        <f t="shared" si="12"/>
        <v>812995.2554756084</v>
      </c>
      <c r="K82">
        <f t="shared" si="10"/>
        <v>1.0618659754600506</v>
      </c>
    </row>
    <row r="83" spans="1:11" x14ac:dyDescent="0.4">
      <c r="A83" s="1" t="s">
        <v>3</v>
      </c>
      <c r="B83" s="1" t="s">
        <v>4</v>
      </c>
      <c r="C83" s="1">
        <v>201629</v>
      </c>
      <c r="D83" s="1">
        <v>809554</v>
      </c>
      <c r="E83">
        <f t="shared" si="13"/>
        <v>789452.30769230775</v>
      </c>
      <c r="F83">
        <f t="shared" si="11"/>
        <v>25542.872292676875</v>
      </c>
      <c r="G83">
        <f t="shared" si="7"/>
        <v>814995.17998498457</v>
      </c>
      <c r="H83">
        <f t="shared" si="8"/>
        <v>763909.43539963092</v>
      </c>
      <c r="I83">
        <f t="shared" si="9"/>
        <v>809554</v>
      </c>
      <c r="J83">
        <f t="shared" si="12"/>
        <v>807918.16850007244</v>
      </c>
      <c r="K83">
        <f t="shared" si="10"/>
        <v>1.0020247489952658</v>
      </c>
    </row>
    <row r="84" spans="1:11" x14ac:dyDescent="0.4">
      <c r="A84" s="1" t="s">
        <v>3</v>
      </c>
      <c r="B84" s="1" t="s">
        <v>4</v>
      </c>
      <c r="C84" s="1">
        <v>201630</v>
      </c>
      <c r="D84" s="1">
        <v>794421</v>
      </c>
      <c r="E84">
        <f t="shared" si="13"/>
        <v>784318.92307692312</v>
      </c>
      <c r="F84">
        <f t="shared" si="11"/>
        <v>30719.616362187862</v>
      </c>
      <c r="G84">
        <f t="shared" si="7"/>
        <v>815038.53943911102</v>
      </c>
      <c r="H84">
        <f t="shared" si="8"/>
        <v>753599.30671473523</v>
      </c>
      <c r="I84">
        <f t="shared" si="9"/>
        <v>794421</v>
      </c>
      <c r="J84">
        <f t="shared" si="12"/>
        <v>803185.76850007242</v>
      </c>
      <c r="K84">
        <f t="shared" si="10"/>
        <v>0.98908749526720274</v>
      </c>
    </row>
    <row r="85" spans="1:11" x14ac:dyDescent="0.4">
      <c r="A85" s="1" t="s">
        <v>3</v>
      </c>
      <c r="B85" s="1" t="s">
        <v>4</v>
      </c>
      <c r="C85" s="1">
        <v>201631</v>
      </c>
      <c r="D85" s="1">
        <v>832400</v>
      </c>
      <c r="E85">
        <f t="shared" si="13"/>
        <v>779345.69230769225</v>
      </c>
      <c r="F85">
        <f t="shared" si="11"/>
        <v>28916.081972494128</v>
      </c>
      <c r="G85">
        <f t="shared" si="7"/>
        <v>808261.77428018639</v>
      </c>
      <c r="H85">
        <f t="shared" si="8"/>
        <v>750429.61033519811</v>
      </c>
      <c r="I85">
        <f t="shared" si="9"/>
        <v>808261.77428018639</v>
      </c>
      <c r="J85">
        <f t="shared" si="12"/>
        <v>786978.95485603728</v>
      </c>
      <c r="K85">
        <f t="shared" si="10"/>
        <v>1.0577157049292019</v>
      </c>
    </row>
    <row r="86" spans="1:11" x14ac:dyDescent="0.4">
      <c r="A86" s="1" t="s">
        <v>3</v>
      </c>
      <c r="B86" s="1" t="s">
        <v>4</v>
      </c>
      <c r="C86" s="1">
        <v>201632</v>
      </c>
      <c r="D86" s="1">
        <v>774620</v>
      </c>
      <c r="E86">
        <f t="shared" si="13"/>
        <v>796395.92307692312</v>
      </c>
      <c r="F86">
        <f t="shared" si="11"/>
        <v>41003.755703106028</v>
      </c>
      <c r="G86">
        <f t="shared" si="7"/>
        <v>837399.67878002918</v>
      </c>
      <c r="H86">
        <f t="shared" si="8"/>
        <v>755392.16737381706</v>
      </c>
      <c r="I86">
        <f t="shared" si="9"/>
        <v>774620</v>
      </c>
      <c r="J86">
        <f t="shared" si="12"/>
        <v>775508.75890320411</v>
      </c>
      <c r="K86">
        <f t="shared" si="10"/>
        <v>0.99885396664705495</v>
      </c>
    </row>
    <row r="87" spans="1:11" x14ac:dyDescent="0.4">
      <c r="A87" s="1" t="s">
        <v>3</v>
      </c>
      <c r="B87" s="1" t="s">
        <v>4</v>
      </c>
      <c r="C87" s="1">
        <v>201633</v>
      </c>
      <c r="D87" s="1">
        <v>748038</v>
      </c>
      <c r="E87">
        <f t="shared" si="13"/>
        <v>786655.15384615387</v>
      </c>
      <c r="F87">
        <f t="shared" si="11"/>
        <v>41744.896667257424</v>
      </c>
      <c r="G87">
        <f t="shared" si="7"/>
        <v>828400.05051341129</v>
      </c>
      <c r="H87">
        <f t="shared" si="8"/>
        <v>744910.25717889646</v>
      </c>
      <c r="I87">
        <f t="shared" si="9"/>
        <v>748038</v>
      </c>
      <c r="J87">
        <f t="shared" si="12"/>
        <v>767021.774350408</v>
      </c>
      <c r="K87">
        <f t="shared" si="10"/>
        <v>0.97525001898872377</v>
      </c>
    </row>
    <row r="88" spans="1:11" x14ac:dyDescent="0.4">
      <c r="A88" s="1" t="s">
        <v>3</v>
      </c>
      <c r="B88" s="1" t="s">
        <v>4</v>
      </c>
      <c r="C88" s="1">
        <v>201634</v>
      </c>
      <c r="D88" s="1">
        <v>711380</v>
      </c>
      <c r="E88">
        <f t="shared" si="13"/>
        <v>778369.07692307688</v>
      </c>
      <c r="F88">
        <f t="shared" si="11"/>
        <v>26166.05668724273</v>
      </c>
      <c r="G88">
        <f t="shared" si="7"/>
        <v>804535.13361031958</v>
      </c>
      <c r="H88">
        <f t="shared" si="8"/>
        <v>752203.02023583418</v>
      </c>
      <c r="I88">
        <f t="shared" si="9"/>
        <v>752203.02023583418</v>
      </c>
      <c r="J88">
        <f t="shared" si="12"/>
        <v>745647.4194943707</v>
      </c>
      <c r="K88">
        <f t="shared" si="10"/>
        <v>0.95404340094463458</v>
      </c>
    </row>
    <row r="89" spans="1:11" x14ac:dyDescent="0.4">
      <c r="A89" s="1" t="s">
        <v>3</v>
      </c>
      <c r="B89" s="1" t="s">
        <v>4</v>
      </c>
      <c r="C89" s="1">
        <v>201635</v>
      </c>
      <c r="D89" s="1">
        <v>732598</v>
      </c>
      <c r="E89">
        <f t="shared" si="13"/>
        <v>769351.30769230775</v>
      </c>
      <c r="F89">
        <f t="shared" si="11"/>
        <v>17365.23045628822</v>
      </c>
      <c r="G89">
        <f t="shared" si="7"/>
        <v>786716.53814859595</v>
      </c>
      <c r="H89">
        <f t="shared" si="8"/>
        <v>751986.07723601954</v>
      </c>
      <c r="I89">
        <f t="shared" si="9"/>
        <v>751986.07723601954</v>
      </c>
      <c r="J89">
        <f t="shared" si="12"/>
        <v>732334.21949437074</v>
      </c>
      <c r="K89">
        <f t="shared" si="10"/>
        <v>1.0003601914243627</v>
      </c>
    </row>
    <row r="90" spans="1:11" x14ac:dyDescent="0.4">
      <c r="A90" s="1" t="s">
        <v>3</v>
      </c>
      <c r="B90" s="1" t="s">
        <v>4</v>
      </c>
      <c r="C90" s="1">
        <v>201636</v>
      </c>
      <c r="D90" s="1">
        <v>701390</v>
      </c>
      <c r="E90">
        <f t="shared" si="13"/>
        <v>758315.76923076925</v>
      </c>
      <c r="F90">
        <f t="shared" si="11"/>
        <v>118268.30453777546</v>
      </c>
      <c r="G90">
        <f t="shared" si="7"/>
        <v>876584.07376854471</v>
      </c>
      <c r="H90">
        <f t="shared" si="8"/>
        <v>640047.46469299379</v>
      </c>
      <c r="I90">
        <f t="shared" si="9"/>
        <v>701390</v>
      </c>
      <c r="J90">
        <f t="shared" si="12"/>
        <v>751101.02374295215</v>
      </c>
      <c r="K90">
        <f t="shared" si="10"/>
        <v>0.93381579551678973</v>
      </c>
    </row>
    <row r="91" spans="1:11" x14ac:dyDescent="0.4">
      <c r="A91" s="1" t="s">
        <v>3</v>
      </c>
      <c r="B91" s="1" t="s">
        <v>4</v>
      </c>
      <c r="C91" s="1">
        <v>201637</v>
      </c>
      <c r="D91" s="1">
        <v>708054</v>
      </c>
      <c r="E91">
        <f t="shared" si="13"/>
        <v>739594</v>
      </c>
      <c r="F91">
        <f t="shared" si="11"/>
        <v>115562.86061706849</v>
      </c>
      <c r="G91">
        <f t="shared" si="7"/>
        <v>855156.86061706848</v>
      </c>
      <c r="H91">
        <f t="shared" si="8"/>
        <v>624031.13938293152</v>
      </c>
      <c r="I91">
        <f t="shared" si="9"/>
        <v>708054</v>
      </c>
      <c r="J91">
        <f t="shared" si="12"/>
        <v>749583.81969578529</v>
      </c>
      <c r="K91">
        <f t="shared" si="10"/>
        <v>0.94459616309135386</v>
      </c>
    </row>
    <row r="92" spans="1:11" x14ac:dyDescent="0.4">
      <c r="A92" s="1" t="s">
        <v>3</v>
      </c>
      <c r="B92" s="1" t="s">
        <v>4</v>
      </c>
      <c r="C92" s="1">
        <v>201638</v>
      </c>
      <c r="D92" s="1">
        <v>1007871</v>
      </c>
      <c r="E92">
        <f t="shared" si="13"/>
        <v>721804.92307692312</v>
      </c>
      <c r="F92">
        <f t="shared" si="11"/>
        <v>120067.09816598384</v>
      </c>
      <c r="G92">
        <f t="shared" si="7"/>
        <v>841872.02124290692</v>
      </c>
      <c r="H92">
        <f t="shared" si="8"/>
        <v>601737.82491093932</v>
      </c>
      <c r="I92">
        <f t="shared" si="9"/>
        <v>841872.02124290692</v>
      </c>
      <c r="J92">
        <f t="shared" si="12"/>
        <v>737299.20424858131</v>
      </c>
      <c r="K92">
        <f t="shared" si="10"/>
        <v>1.3669769263174127</v>
      </c>
    </row>
    <row r="93" spans="1:11" x14ac:dyDescent="0.4">
      <c r="A93" s="1" t="s">
        <v>3</v>
      </c>
      <c r="B93" s="1" t="s">
        <v>4</v>
      </c>
      <c r="C93" s="1">
        <v>201639</v>
      </c>
      <c r="D93" s="1">
        <v>744617</v>
      </c>
      <c r="E93">
        <f t="shared" si="13"/>
        <v>707226.30769230775</v>
      </c>
      <c r="F93">
        <f t="shared" si="11"/>
        <v>116191.74034741023</v>
      </c>
      <c r="G93">
        <f t="shared" si="7"/>
        <v>823418.04803971795</v>
      </c>
      <c r="H93">
        <f t="shared" si="8"/>
        <v>591034.56734489754</v>
      </c>
      <c r="I93">
        <f t="shared" si="9"/>
        <v>744617</v>
      </c>
      <c r="J93">
        <f t="shared" si="12"/>
        <v>746233.40424858138</v>
      </c>
      <c r="K93">
        <f t="shared" si="10"/>
        <v>0.99783391598475946</v>
      </c>
    </row>
    <row r="94" spans="1:11" x14ac:dyDescent="0.4">
      <c r="A94" s="1" t="s">
        <v>3</v>
      </c>
      <c r="B94" s="1" t="s">
        <v>4</v>
      </c>
      <c r="C94" s="1">
        <v>201640</v>
      </c>
      <c r="D94" s="1">
        <v>690563</v>
      </c>
      <c r="E94">
        <f t="shared" si="13"/>
        <v>698149.5384615385</v>
      </c>
      <c r="F94">
        <f t="shared" si="11"/>
        <v>122394.18136561885</v>
      </c>
      <c r="G94">
        <f t="shared" si="7"/>
        <v>820543.71982715733</v>
      </c>
      <c r="H94">
        <f t="shared" si="8"/>
        <v>575755.35709591967</v>
      </c>
      <c r="I94">
        <f t="shared" si="9"/>
        <v>690563</v>
      </c>
      <c r="J94">
        <f t="shared" si="12"/>
        <v>737841.00424858136</v>
      </c>
      <c r="K94">
        <f t="shared" si="10"/>
        <v>0.93592385896643226</v>
      </c>
    </row>
    <row r="95" spans="1:11" x14ac:dyDescent="0.4">
      <c r="A95" s="1" t="s">
        <v>3</v>
      </c>
      <c r="B95" s="1" t="s">
        <v>4</v>
      </c>
      <c r="C95" s="1">
        <v>201641</v>
      </c>
      <c r="D95" s="1">
        <v>746061</v>
      </c>
      <c r="E95">
        <f t="shared" si="13"/>
        <v>723262.84615384613</v>
      </c>
      <c r="F95">
        <f t="shared" si="11"/>
        <v>71379.39276682031</v>
      </c>
      <c r="G95">
        <f t="shared" si="7"/>
        <v>794642.23892066639</v>
      </c>
      <c r="H95">
        <f t="shared" si="8"/>
        <v>651883.45338702586</v>
      </c>
      <c r="I95">
        <f t="shared" si="9"/>
        <v>746061</v>
      </c>
      <c r="J95">
        <f t="shared" si="12"/>
        <v>703212.68570936937</v>
      </c>
      <c r="K95">
        <f t="shared" si="10"/>
        <v>1.0609322259984648</v>
      </c>
    </row>
    <row r="96" spans="1:11" x14ac:dyDescent="0.4">
      <c r="A96" s="1" t="s">
        <v>3</v>
      </c>
      <c r="B96" s="1" t="s">
        <v>4</v>
      </c>
      <c r="C96" s="1">
        <v>201642</v>
      </c>
      <c r="D96" s="1">
        <v>666092</v>
      </c>
      <c r="E96">
        <f t="shared" si="13"/>
        <v>734089.23076923075</v>
      </c>
      <c r="F96">
        <f t="shared" si="11"/>
        <v>68275.636355584415</v>
      </c>
      <c r="G96">
        <f t="shared" si="7"/>
        <v>802364.86712481512</v>
      </c>
      <c r="H96">
        <f t="shared" si="8"/>
        <v>665813.59441364638</v>
      </c>
      <c r="I96">
        <f t="shared" si="9"/>
        <v>666092</v>
      </c>
      <c r="J96">
        <f t="shared" si="12"/>
        <v>695223.14217793918</v>
      </c>
      <c r="K96">
        <f t="shared" si="10"/>
        <v>0.95809814085492107</v>
      </c>
    </row>
    <row r="97" spans="1:11" x14ac:dyDescent="0.4">
      <c r="A97" s="1" t="s">
        <v>3</v>
      </c>
      <c r="B97" s="1" t="s">
        <v>4</v>
      </c>
      <c r="C97" s="1">
        <v>201643</v>
      </c>
      <c r="D97" s="1">
        <v>551038</v>
      </c>
      <c r="E97">
        <f t="shared" si="13"/>
        <v>737805.30769230775</v>
      </c>
      <c r="F97">
        <f t="shared" si="11"/>
        <v>69074.879145460684</v>
      </c>
      <c r="G97">
        <f t="shared" si="7"/>
        <v>806880.18683776841</v>
      </c>
      <c r="H97">
        <f t="shared" si="8"/>
        <v>668730.42854684708</v>
      </c>
      <c r="I97">
        <f t="shared" si="9"/>
        <v>668730.42854684708</v>
      </c>
      <c r="J97">
        <f t="shared" si="12"/>
        <v>674130.14217793918</v>
      </c>
      <c r="K97">
        <f t="shared" si="10"/>
        <v>0.8174059658862598</v>
      </c>
    </row>
    <row r="98" spans="1:11" x14ac:dyDescent="0.4">
      <c r="A98" s="1" t="s">
        <v>3</v>
      </c>
      <c r="B98" s="1" t="s">
        <v>4</v>
      </c>
      <c r="C98" s="1">
        <v>201644</v>
      </c>
      <c r="D98" s="1">
        <v>601142</v>
      </c>
      <c r="E98">
        <f t="shared" si="13"/>
        <v>743830.38461538462</v>
      </c>
      <c r="F98">
        <f t="shared" si="11"/>
        <v>39161.102272535689</v>
      </c>
      <c r="G98">
        <f t="shared" si="7"/>
        <v>782991.4868879203</v>
      </c>
      <c r="H98">
        <f t="shared" si="8"/>
        <v>704669.28234284895</v>
      </c>
      <c r="I98">
        <f t="shared" si="9"/>
        <v>704669.28234284895</v>
      </c>
      <c r="J98">
        <f t="shared" si="12"/>
        <v>650925.94217793923</v>
      </c>
      <c r="K98">
        <f t="shared" si="10"/>
        <v>0.9235182699719009</v>
      </c>
    </row>
    <row r="99" spans="1:11" x14ac:dyDescent="0.4">
      <c r="A99" s="1" t="s">
        <v>3</v>
      </c>
      <c r="B99" s="1" t="s">
        <v>4</v>
      </c>
      <c r="C99" s="1">
        <v>201645</v>
      </c>
      <c r="D99" s="1">
        <v>585098</v>
      </c>
      <c r="E99">
        <f t="shared" si="13"/>
        <v>756733</v>
      </c>
      <c r="F99">
        <f t="shared" si="11"/>
        <v>180225.18945630215</v>
      </c>
      <c r="G99">
        <f t="shared" si="7"/>
        <v>936958.18945630221</v>
      </c>
      <c r="H99">
        <f t="shared" si="8"/>
        <v>576507.81054369779</v>
      </c>
      <c r="I99">
        <f t="shared" si="9"/>
        <v>585098</v>
      </c>
      <c r="J99">
        <f t="shared" si="12"/>
        <v>704352.02661135769</v>
      </c>
      <c r="K99">
        <f t="shared" si="10"/>
        <v>0.8306897373674218</v>
      </c>
    </row>
    <row r="100" spans="1:11" x14ac:dyDescent="0.4">
      <c r="A100" s="1" t="s">
        <v>3</v>
      </c>
      <c r="B100" s="1" t="s">
        <v>4</v>
      </c>
      <c r="C100" s="1">
        <v>201646</v>
      </c>
      <c r="D100" s="1">
        <v>630040</v>
      </c>
      <c r="E100">
        <f t="shared" si="13"/>
        <v>762050.84615384613</v>
      </c>
      <c r="F100">
        <f t="shared" si="11"/>
        <v>179840.28643371319</v>
      </c>
      <c r="G100">
        <f t="shared" si="7"/>
        <v>941891.13258755929</v>
      </c>
      <c r="H100">
        <f t="shared" si="8"/>
        <v>582210.55972013297</v>
      </c>
      <c r="I100">
        <f t="shared" si="9"/>
        <v>630040</v>
      </c>
      <c r="J100">
        <f t="shared" si="12"/>
        <v>745274.14090198826</v>
      </c>
      <c r="K100">
        <f t="shared" si="10"/>
        <v>0.84538019692656585</v>
      </c>
    </row>
    <row r="101" spans="1:11" x14ac:dyDescent="0.4">
      <c r="A101" s="1" t="s">
        <v>3</v>
      </c>
      <c r="B101" s="1" t="s">
        <v>4</v>
      </c>
      <c r="C101" s="1">
        <v>201647</v>
      </c>
      <c r="D101" s="1">
        <v>1037853</v>
      </c>
      <c r="E101">
        <f t="shared" si="13"/>
        <v>768008.16666666663</v>
      </c>
      <c r="F101">
        <f t="shared" si="11"/>
        <v>165214.25550042588</v>
      </c>
      <c r="G101">
        <f t="shared" si="7"/>
        <v>933222.42216709256</v>
      </c>
      <c r="H101">
        <f t="shared" si="8"/>
        <v>602793.91116624069</v>
      </c>
      <c r="I101">
        <f t="shared" si="9"/>
        <v>933222.42216709256</v>
      </c>
      <c r="J101">
        <f t="shared" si="12"/>
        <v>754280.08443341847</v>
      </c>
      <c r="K101">
        <f t="shared" si="10"/>
        <v>1.3759517471279767</v>
      </c>
    </row>
    <row r="102" spans="1:11" x14ac:dyDescent="0.4">
      <c r="A102" s="1" t="s">
        <v>3</v>
      </c>
      <c r="B102" s="1" t="s">
        <v>4</v>
      </c>
      <c r="C102" s="1">
        <v>201648</v>
      </c>
      <c r="D102" s="1">
        <v>873341</v>
      </c>
      <c r="E102">
        <f t="shared" si="13"/>
        <v>770003.36363636365</v>
      </c>
      <c r="F102">
        <f t="shared" si="11"/>
        <v>135911.43329183164</v>
      </c>
      <c r="G102">
        <f t="shared" si="7"/>
        <v>905914.79692819528</v>
      </c>
      <c r="H102">
        <f t="shared" si="8"/>
        <v>634091.93034453201</v>
      </c>
      <c r="I102">
        <f t="shared" si="9"/>
        <v>873341</v>
      </c>
      <c r="J102">
        <f t="shared" si="12"/>
        <v>794536.48443341849</v>
      </c>
      <c r="K102">
        <f t="shared" si="10"/>
        <v>1.0991830043182684</v>
      </c>
    </row>
    <row r="103" spans="1:11" x14ac:dyDescent="0.4">
      <c r="A103" s="1" t="s">
        <v>3</v>
      </c>
      <c r="B103" s="1" t="s">
        <v>4</v>
      </c>
      <c r="C103" s="1">
        <v>201649</v>
      </c>
      <c r="D103" s="1">
        <v>749699</v>
      </c>
      <c r="E103">
        <f t="shared" si="13"/>
        <v>780394.5</v>
      </c>
      <c r="F103">
        <f t="shared" si="11"/>
        <v>160095.19814110603</v>
      </c>
      <c r="G103">
        <f t="shared" si="7"/>
        <v>940489.69814110606</v>
      </c>
      <c r="H103">
        <f t="shared" si="8"/>
        <v>620299.30185889394</v>
      </c>
      <c r="I103">
        <f t="shared" si="9"/>
        <v>749699</v>
      </c>
      <c r="J103">
        <f t="shared" si="12"/>
        <v>869101.93070072925</v>
      </c>
      <c r="K103">
        <f t="shared" si="10"/>
        <v>0.86261343292097115</v>
      </c>
    </row>
    <row r="104" spans="1:11" x14ac:dyDescent="0.4">
      <c r="A104" s="1" t="s">
        <v>3</v>
      </c>
      <c r="B104" s="1" t="s">
        <v>4</v>
      </c>
      <c r="C104" s="1">
        <v>201650</v>
      </c>
      <c r="D104" s="1">
        <v>786380</v>
      </c>
      <c r="E104">
        <f t="shared" si="13"/>
        <v>805878.5555555555</v>
      </c>
      <c r="F104">
        <f t="shared" si="11"/>
        <v>153335.32384470318</v>
      </c>
      <c r="G104">
        <f t="shared" si="7"/>
        <v>959213.87940025865</v>
      </c>
      <c r="H104">
        <f t="shared" si="8"/>
        <v>652543.23171085236</v>
      </c>
      <c r="I104">
        <f t="shared" si="9"/>
        <v>786380</v>
      </c>
      <c r="J104">
        <f t="shared" si="12"/>
        <v>845207.24626731069</v>
      </c>
      <c r="K104">
        <f t="shared" si="10"/>
        <v>0.93039902754370662</v>
      </c>
    </row>
    <row r="105" spans="1:11" x14ac:dyDescent="0.4">
      <c r="A105" s="1" t="s">
        <v>3</v>
      </c>
      <c r="B105" s="1" t="s">
        <v>4</v>
      </c>
      <c r="C105" s="1">
        <v>201651</v>
      </c>
      <c r="D105" s="1">
        <v>1175605</v>
      </c>
      <c r="E105">
        <f t="shared" si="13"/>
        <v>831470.625</v>
      </c>
      <c r="F105">
        <f t="shared" si="11"/>
        <v>171396.60633655352</v>
      </c>
      <c r="G105">
        <f t="shared" si="7"/>
        <v>1002867.2313365536</v>
      </c>
      <c r="H105">
        <f t="shared" si="8"/>
        <v>660074.01866344642</v>
      </c>
      <c r="I105">
        <f t="shared" si="9"/>
        <v>1002867.2313365536</v>
      </c>
      <c r="J105">
        <f t="shared" si="12"/>
        <v>838173.8078341384</v>
      </c>
      <c r="K105">
        <f t="shared" si="10"/>
        <v>1.4025790224080039</v>
      </c>
    </row>
    <row r="106" spans="1:11" x14ac:dyDescent="0.4">
      <c r="A106" s="1" t="s">
        <v>3</v>
      </c>
      <c r="B106" s="1" t="s">
        <v>4</v>
      </c>
      <c r="C106" s="1">
        <v>201652</v>
      </c>
      <c r="D106" s="1">
        <v>813749</v>
      </c>
      <c r="E106">
        <f t="shared" si="13"/>
        <v>866666.71428571432</v>
      </c>
      <c r="F106">
        <f t="shared" si="11"/>
        <v>177383.74205909879</v>
      </c>
      <c r="G106">
        <f t="shared" si="7"/>
        <v>1044050.4563448131</v>
      </c>
      <c r="H106">
        <f t="shared" si="8"/>
        <v>689282.97222661553</v>
      </c>
      <c r="I106">
        <f t="shared" si="9"/>
        <v>813749</v>
      </c>
      <c r="J106">
        <f t="shared" si="12"/>
        <v>867665.41044551786</v>
      </c>
      <c r="K106">
        <f t="shared" si="10"/>
        <v>0.93786036668462613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H16"/>
  <sheetViews>
    <sheetView workbookViewId="0">
      <selection activeCell="A14" sqref="A14"/>
    </sheetView>
  </sheetViews>
  <sheetFormatPr defaultRowHeight="17.399999999999999" x14ac:dyDescent="0.4"/>
  <cols>
    <col min="3" max="3" width="11.8984375" customWidth="1"/>
  </cols>
  <sheetData>
    <row r="2" spans="1:8" x14ac:dyDescent="0.4">
      <c r="B2" t="s">
        <v>6</v>
      </c>
      <c r="C2" t="s">
        <v>7</v>
      </c>
      <c r="D2" t="s">
        <v>8</v>
      </c>
      <c r="E2" t="s">
        <v>14</v>
      </c>
      <c r="F2" t="s">
        <v>13</v>
      </c>
      <c r="G2" t="s">
        <v>12</v>
      </c>
      <c r="H2" t="s">
        <v>11</v>
      </c>
    </row>
    <row r="3" spans="1:8" x14ac:dyDescent="0.4">
      <c r="B3">
        <v>7.1764700000000001</v>
      </c>
      <c r="C3">
        <v>7.4352900000000002</v>
      </c>
      <c r="D3">
        <f>B3-C3</f>
        <v>-0.25882000000000005</v>
      </c>
    </row>
    <row r="4" spans="1:8" x14ac:dyDescent="0.4">
      <c r="B4">
        <v>7.47058</v>
      </c>
      <c r="C4">
        <v>7.2941099999999999</v>
      </c>
      <c r="D4">
        <f t="shared" ref="D4:D7" si="0">B4-C4</f>
        <v>0.17647000000000013</v>
      </c>
    </row>
    <row r="5" spans="1:8" x14ac:dyDescent="0.4">
      <c r="A5" t="s">
        <v>10</v>
      </c>
      <c r="B5">
        <v>7.7647000000000004</v>
      </c>
      <c r="C5">
        <v>7.0823499999999999</v>
      </c>
      <c r="D5">
        <f t="shared" si="0"/>
        <v>0.68235000000000046</v>
      </c>
      <c r="E5">
        <f>SUM(D3:D7)</f>
        <v>1.811770000000001</v>
      </c>
      <c r="F5">
        <f>E5^2</f>
        <v>3.2825105329000035</v>
      </c>
      <c r="G5">
        <f>F5/F9</f>
        <v>0.65650210658000074</v>
      </c>
      <c r="H5">
        <f>SQRT(G5)</f>
        <v>0.81024817591895926</v>
      </c>
    </row>
    <row r="6" spans="1:8" x14ac:dyDescent="0.4">
      <c r="B6">
        <v>8.0588200000000008</v>
      </c>
      <c r="C6">
        <v>6.8470500000000003</v>
      </c>
      <c r="D6">
        <f t="shared" si="0"/>
        <v>1.2117700000000005</v>
      </c>
    </row>
    <row r="7" spans="1:8" x14ac:dyDescent="0.4">
      <c r="B7">
        <v>6.7058799999999996</v>
      </c>
      <c r="C7">
        <v>6.7058799999999996</v>
      </c>
      <c r="D7">
        <f t="shared" si="0"/>
        <v>0</v>
      </c>
    </row>
    <row r="8" spans="1:8" x14ac:dyDescent="0.4">
      <c r="F8" t="s">
        <v>9</v>
      </c>
    </row>
    <row r="9" spans="1:8" x14ac:dyDescent="0.4">
      <c r="F9">
        <f>COUNT(D3:D7)</f>
        <v>5</v>
      </c>
    </row>
    <row r="12" spans="1:8" x14ac:dyDescent="0.4">
      <c r="B12" t="s">
        <v>17</v>
      </c>
      <c r="C12" t="s">
        <v>19</v>
      </c>
      <c r="D12" t="s">
        <v>18</v>
      </c>
      <c r="F12" t="s">
        <v>15</v>
      </c>
    </row>
    <row r="13" spans="1:8" x14ac:dyDescent="0.4">
      <c r="A13" t="s">
        <v>20</v>
      </c>
      <c r="B13">
        <v>156</v>
      </c>
      <c r="C13">
        <v>146</v>
      </c>
      <c r="D13">
        <v>136</v>
      </c>
      <c r="E13" t="s">
        <v>16</v>
      </c>
      <c r="F13">
        <f>C13-D13</f>
        <v>10</v>
      </c>
    </row>
    <row r="14" spans="1:8" x14ac:dyDescent="0.4">
      <c r="C14" t="s">
        <v>16</v>
      </c>
    </row>
    <row r="16" spans="1:8" x14ac:dyDescent="0.4">
      <c r="C16" t="s">
        <v>16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계절성 지수산출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김효관</cp:lastModifiedBy>
  <dcterms:created xsi:type="dcterms:W3CDTF">2018-03-12T03:26:15Z</dcterms:created>
  <dcterms:modified xsi:type="dcterms:W3CDTF">2019-08-16T07:09:27Z</dcterms:modified>
</cp:coreProperties>
</file>