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710" activeTab="1"/>
  </bookViews>
  <sheets>
    <sheet name="Framework" sheetId="9" r:id="rId1"/>
    <sheet name="Shower water" sheetId="6" r:id="rId2"/>
    <sheet name="Constants" sheetId="3" r:id="rId3"/>
  </sheets>
  <calcPr calcId="125725"/>
  <pivotCaches>
    <pivotCache cacheId="3" r:id="rId4"/>
  </pivotCaches>
</workbook>
</file>

<file path=xl/calcChain.xml><?xml version="1.0" encoding="utf-8"?>
<calcChain xmlns="http://schemas.openxmlformats.org/spreadsheetml/2006/main">
  <c r="B9" i="6"/>
  <c r="B6"/>
  <c r="A27" i="3"/>
  <c r="A26"/>
  <c r="A23"/>
  <c r="A21"/>
  <c r="A24" s="1"/>
  <c r="D6"/>
  <c r="D3"/>
  <c r="C9"/>
  <c r="D4" s="1"/>
  <c r="D9" l="1"/>
  <c r="D5"/>
  <c r="D7"/>
  <c r="D8"/>
  <c r="B14" i="6" l="1"/>
  <c r="C14" s="1"/>
  <c r="D14" s="1"/>
  <c r="D16" s="1"/>
  <c r="F18" s="1"/>
  <c r="B15"/>
  <c r="C15" s="1"/>
  <c r="D15" s="1"/>
</calcChain>
</file>

<file path=xl/sharedStrings.xml><?xml version="1.0" encoding="utf-8"?>
<sst xmlns="http://schemas.openxmlformats.org/spreadsheetml/2006/main" count="82" uniqueCount="67">
  <si>
    <t>kg</t>
  </si>
  <si>
    <t>Carbon footprint of 1 lt gasoline</t>
  </si>
  <si>
    <t>lb/yr</t>
  </si>
  <si>
    <t>kg/day</t>
  </si>
  <si>
    <t>days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</si>
  <si>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</si>
  <si>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</si>
  <si>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</si>
  <si>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</si>
  <si>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</si>
  <si>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</si>
  <si>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</si>
  <si>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</si>
  <si>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</si>
  <si>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</si>
  <si>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</si>
  <si>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</si>
  <si>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</si>
  <si>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</si>
  <si>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</si>
  <si>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</si>
  <si>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</si>
  <si>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</si>
  <si>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</si>
  <si>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Cp</t>
  </si>
  <si>
    <t>J/gK</t>
  </si>
  <si>
    <t>m</t>
  </si>
  <si>
    <t>deltaT</t>
  </si>
  <si>
    <t>U</t>
  </si>
  <si>
    <t>g of CO2 per MJ of energy</t>
  </si>
  <si>
    <t>Amount of enegy produced that emits carbon</t>
  </si>
  <si>
    <t>MJ</t>
  </si>
  <si>
    <t>CO2 emmission</t>
  </si>
  <si>
    <t>Total in kg</t>
  </si>
  <si>
    <t>kg/yr</t>
  </si>
  <si>
    <t>In years:</t>
  </si>
  <si>
    <t>In months:</t>
  </si>
  <si>
    <t>lb/month</t>
  </si>
  <si>
    <t>kg/month</t>
  </si>
  <si>
    <t>In days:</t>
  </si>
  <si>
    <t>lb/day</t>
  </si>
  <si>
    <t>Question: What will be the carbon footprint savings if I reduce the temperature of my shower by 1 C?</t>
  </si>
  <si>
    <t>gallon</t>
  </si>
  <si>
    <t>Average shower. It takes about 8 mins, average output of shower is 2.5 gallon per min</t>
  </si>
  <si>
    <t>1 lt of water = 1 kg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</si>
  <si>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</si>
  <si>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</si>
  <si>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</si>
  <si>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</si>
  <si>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</si>
  <si>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</si>
  <si>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</si>
  <si>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</si>
  <si>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</si>
  <si>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</si>
  <si>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</si>
  <si>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Color code:</t>
  </si>
  <si>
    <t>Comments</t>
  </si>
  <si>
    <t>Source: https://cta.ornl.gov/data/chapter11.shtml</t>
  </si>
  <si>
    <t>Final answer</t>
  </si>
  <si>
    <t>User input</t>
  </si>
  <si>
    <t>Formula: U=Cp*m*deltaT</t>
  </si>
  <si>
    <t>Time needed to absorb by a fully grown tree</t>
  </si>
  <si>
    <t>Step1: Calculate energy differential</t>
  </si>
  <si>
    <t>Step2: Calculate the carbon footprint</t>
  </si>
  <si>
    <t>CO2 absorbtion time by a fully grown tree</t>
  </si>
  <si>
    <t>Note: In Ontario ~96% of electricity comes from renewals sources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</si>
</sst>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4" borderId="1" applyNumberFormat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4" fillId="4" borderId="1" xfId="2"/>
    <xf numFmtId="0" fontId="3" fillId="5" borderId="0" xfId="3"/>
    <xf numFmtId="2" fontId="3" fillId="3" borderId="0" xfId="0" applyNumberFormat="1" applyFont="1" applyFill="1" applyAlignment="1">
      <alignment horizontal="left"/>
    </xf>
    <xf numFmtId="10" fontId="0" fillId="2" borderId="0" xfId="1" applyNumberFormat="1" applyFont="1" applyFill="1"/>
    <xf numFmtId="10" fontId="0" fillId="2" borderId="0" xfId="0" applyNumberFormat="1" applyFill="1"/>
    <xf numFmtId="2" fontId="0" fillId="2" borderId="0" xfId="0" applyNumberFormat="1" applyFill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E11" sqref="E11"/>
    </sheetView>
  </sheetViews>
  <sheetFormatPr defaultRowHeight="15"/>
  <cols>
    <col min="1" max="16384" width="9.140625" style="10"/>
  </cols>
  <sheetData>
    <row r="1" spans="1:2">
      <c r="A1" s="10" t="s">
        <v>45</v>
      </c>
    </row>
    <row r="3" spans="1:2">
      <c r="A3" s="10" t="s">
        <v>46</v>
      </c>
      <c r="B3" s="10" t="s">
        <v>50</v>
      </c>
    </row>
    <row r="4" spans="1:2">
      <c r="A4" s="10" t="s">
        <v>48</v>
      </c>
      <c r="B4" s="10" t="s">
        <v>47</v>
      </c>
    </row>
    <row r="5" spans="1:2">
      <c r="A5" s="10" t="s">
        <v>49</v>
      </c>
      <c r="B5" s="10" t="s">
        <v>52</v>
      </c>
    </row>
    <row r="6" spans="1:2">
      <c r="A6" s="10" t="s">
        <v>51</v>
      </c>
      <c r="B6" s="10" t="s">
        <v>53</v>
      </c>
    </row>
    <row r="7" spans="1:2">
      <c r="A7" s="10" t="s">
        <v>54</v>
      </c>
      <c r="B7" s="10" t="s">
        <v>55</v>
      </c>
    </row>
    <row r="10" spans="1:2">
      <c r="A10" s="10" t="s">
        <v>56</v>
      </c>
    </row>
    <row r="11" spans="1:2">
      <c r="A11" s="14"/>
      <c r="B11" s="10" t="s">
        <v>57</v>
      </c>
    </row>
    <row r="12" spans="1:2">
      <c r="A12" s="13"/>
      <c r="B12" s="10" t="s">
        <v>60</v>
      </c>
    </row>
    <row r="13" spans="1:2">
      <c r="A13" s="12"/>
      <c r="B13" s="10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E8" sqref="E8"/>
    </sheetView>
  </sheetViews>
  <sheetFormatPr defaultRowHeight="15"/>
  <cols>
    <col min="1" max="16384" width="9.140625" style="10"/>
  </cols>
  <sheetData>
    <row r="1" spans="1:6">
      <c r="A1" s="10" t="s">
        <v>41</v>
      </c>
    </row>
    <row r="3" spans="1:6">
      <c r="A3" s="14" t="s">
        <v>63</v>
      </c>
      <c r="B3" s="14"/>
      <c r="C3" s="14"/>
      <c r="D3" s="14"/>
    </row>
    <row r="4" spans="1:6">
      <c r="A4" s="10" t="s">
        <v>61</v>
      </c>
    </row>
    <row r="5" spans="1:6">
      <c r="A5" s="10" t="s">
        <v>26</v>
      </c>
      <c r="B5" s="10">
        <v>17.2</v>
      </c>
      <c r="C5" s="10" t="s">
        <v>42</v>
      </c>
      <c r="D5" s="10" t="s">
        <v>43</v>
      </c>
    </row>
    <row r="6" spans="1:6">
      <c r="A6" s="10" t="s">
        <v>26</v>
      </c>
      <c r="B6" s="10">
        <f>B5*3.785*1</f>
        <v>65.102000000000004</v>
      </c>
      <c r="C6" s="10" t="s">
        <v>0</v>
      </c>
      <c r="D6" s="10" t="s">
        <v>44</v>
      </c>
    </row>
    <row r="7" spans="1:6">
      <c r="A7" s="10" t="s">
        <v>24</v>
      </c>
      <c r="B7" s="10">
        <v>4.1859999999999999</v>
      </c>
      <c r="C7" s="10" t="s">
        <v>25</v>
      </c>
    </row>
    <row r="8" spans="1:6">
      <c r="A8" s="13" t="s">
        <v>27</v>
      </c>
      <c r="B8" s="13">
        <v>1</v>
      </c>
    </row>
    <row r="9" spans="1:6">
      <c r="A9" s="10" t="s">
        <v>28</v>
      </c>
      <c r="B9" s="10">
        <f>B7*B6*B8</f>
        <v>272.51697200000001</v>
      </c>
      <c r="C9" s="10" t="s">
        <v>31</v>
      </c>
    </row>
    <row r="11" spans="1:6">
      <c r="A11" s="14" t="s">
        <v>64</v>
      </c>
      <c r="B11" s="14"/>
      <c r="C11" s="14"/>
      <c r="D11" s="14"/>
      <c r="E11" s="14"/>
    </row>
    <row r="12" spans="1:6">
      <c r="A12" s="10" t="s">
        <v>30</v>
      </c>
      <c r="E12" s="16"/>
      <c r="F12" s="10" t="s">
        <v>66</v>
      </c>
    </row>
    <row r="13" spans="1:6">
      <c r="B13" s="10" t="s">
        <v>13</v>
      </c>
      <c r="C13" s="10" t="s">
        <v>31</v>
      </c>
      <c r="D13" s="10" t="s">
        <v>32</v>
      </c>
      <c r="E13" s="16"/>
    </row>
    <row r="14" spans="1:6">
      <c r="A14" s="10" t="s">
        <v>6</v>
      </c>
      <c r="B14" s="17">
        <f>Constants!D5</f>
        <v>4.0887040887040885E-2</v>
      </c>
      <c r="C14" s="18">
        <f>B9*B14</f>
        <v>11.142412576576577</v>
      </c>
      <c r="D14" s="18">
        <f>Constants!B13*'Shower water'!C14</f>
        <v>690.82957974774774</v>
      </c>
    </row>
    <row r="15" spans="1:6">
      <c r="A15" s="10" t="s">
        <v>9</v>
      </c>
      <c r="B15" s="17">
        <f>Constants!D7</f>
        <v>2.772002772002772E-3</v>
      </c>
      <c r="C15" s="18">
        <f>B15*B9</f>
        <v>0.75541780180180185</v>
      </c>
      <c r="D15" s="18">
        <f>Constants!B14*'Shower water'!C15</f>
        <v>40.792561297297297</v>
      </c>
    </row>
    <row r="16" spans="1:6">
      <c r="A16" s="10" t="s">
        <v>33</v>
      </c>
      <c r="D16" s="18">
        <f>(D14+D15)/1000</f>
        <v>0.73162214104504508</v>
      </c>
      <c r="E16" s="10" t="s">
        <v>0</v>
      </c>
    </row>
    <row r="18" spans="1:7">
      <c r="A18" s="10" t="s">
        <v>62</v>
      </c>
      <c r="F18" s="15">
        <f>D16/Constants!A27</f>
        <v>12.267644316494001</v>
      </c>
      <c r="G18" s="1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27"/>
  <sheetViews>
    <sheetView topLeftCell="A7" workbookViewId="0">
      <selection activeCell="E12" sqref="E12"/>
    </sheetView>
  </sheetViews>
  <sheetFormatPr defaultRowHeight="15"/>
  <cols>
    <col min="1" max="1" width="15.28515625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4" t="s">
        <v>19</v>
      </c>
      <c r="B1" s="14"/>
    </row>
    <row r="2" spans="1:9">
      <c r="A2" t="s">
        <v>20</v>
      </c>
      <c r="B2" t="s">
        <v>12</v>
      </c>
      <c r="C2" s="1" t="s">
        <v>21</v>
      </c>
      <c r="D2" t="s">
        <v>13</v>
      </c>
      <c r="G2" s="3" t="s">
        <v>18</v>
      </c>
    </row>
    <row r="3" spans="1:9">
      <c r="A3" t="s">
        <v>16</v>
      </c>
      <c r="B3" t="s">
        <v>5</v>
      </c>
      <c r="C3" s="1">
        <v>90.6</v>
      </c>
      <c r="D3" s="7">
        <f>C3/$C$9</f>
        <v>0.62785862785862778</v>
      </c>
      <c r="F3" s="3" t="s">
        <v>14</v>
      </c>
      <c r="G3" t="s">
        <v>22</v>
      </c>
      <c r="H3" t="s">
        <v>23</v>
      </c>
    </row>
    <row r="4" spans="1:9">
      <c r="A4" t="s">
        <v>16</v>
      </c>
      <c r="B4" t="s">
        <v>7</v>
      </c>
      <c r="C4" s="6">
        <v>37.700000000000003</v>
      </c>
      <c r="D4" s="7">
        <f t="shared" ref="D4:D9" si="0">C4/$C$9</f>
        <v>0.26126126126126126</v>
      </c>
      <c r="F4" s="4" t="s">
        <v>17</v>
      </c>
      <c r="G4" s="5">
        <v>6.3000000000000007</v>
      </c>
      <c r="H4" s="2">
        <v>4.3659043659043655E-2</v>
      </c>
    </row>
    <row r="5" spans="1:9">
      <c r="A5" t="s">
        <v>17</v>
      </c>
      <c r="B5" t="s">
        <v>6</v>
      </c>
      <c r="C5" s="1">
        <v>5.9</v>
      </c>
      <c r="D5" s="7">
        <f t="shared" si="0"/>
        <v>4.0887040887040885E-2</v>
      </c>
      <c r="F5" s="4" t="s">
        <v>16</v>
      </c>
      <c r="G5" s="5">
        <v>138</v>
      </c>
      <c r="H5" s="2">
        <v>0.95634095634095617</v>
      </c>
      <c r="I5" s="5"/>
    </row>
    <row r="6" spans="1:9">
      <c r="A6" t="s">
        <v>16</v>
      </c>
      <c r="B6" t="s">
        <v>8</v>
      </c>
      <c r="C6" s="1">
        <v>9.1999999999999993</v>
      </c>
      <c r="D6" s="7">
        <f t="shared" si="0"/>
        <v>6.3756063756063741E-2</v>
      </c>
      <c r="F6" s="4" t="s">
        <v>15</v>
      </c>
      <c r="G6" s="5">
        <v>144.30000000000001</v>
      </c>
      <c r="H6" s="5">
        <v>0.99999999999999978</v>
      </c>
      <c r="I6" s="5"/>
    </row>
    <row r="7" spans="1:9">
      <c r="A7" t="s">
        <v>17</v>
      </c>
      <c r="B7" t="s">
        <v>9</v>
      </c>
      <c r="C7" s="1">
        <v>0.4</v>
      </c>
      <c r="D7" s="7">
        <f t="shared" si="0"/>
        <v>2.772002772002772E-3</v>
      </c>
      <c r="I7" s="5"/>
    </row>
    <row r="8" spans="1:9">
      <c r="A8" t="s">
        <v>16</v>
      </c>
      <c r="B8" t="s">
        <v>10</v>
      </c>
      <c r="C8" s="1">
        <v>0.5</v>
      </c>
      <c r="D8" s="7">
        <f t="shared" si="0"/>
        <v>3.4650034650034649E-3</v>
      </c>
      <c r="I8" s="5"/>
    </row>
    <row r="9" spans="1:9">
      <c r="B9" t="s">
        <v>11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4" t="s">
        <v>29</v>
      </c>
      <c r="B12" s="14"/>
      <c r="C12" s="1"/>
      <c r="I12" s="5"/>
    </row>
    <row r="13" spans="1:9">
      <c r="A13" t="s">
        <v>6</v>
      </c>
      <c r="B13">
        <v>62</v>
      </c>
      <c r="C13" s="1"/>
      <c r="I13" s="5"/>
    </row>
    <row r="14" spans="1:9">
      <c r="A14" t="s">
        <v>9</v>
      </c>
      <c r="B14">
        <v>54</v>
      </c>
      <c r="C14" s="1"/>
    </row>
    <row r="15" spans="1:9">
      <c r="C15" s="1"/>
    </row>
    <row r="16" spans="1:9">
      <c r="A16" t="s">
        <v>1</v>
      </c>
      <c r="B16" s="1">
        <v>2.2999999999999998</v>
      </c>
      <c r="C16" t="s">
        <v>0</v>
      </c>
      <c r="D16" t="s">
        <v>58</v>
      </c>
    </row>
    <row r="17" spans="1:4">
      <c r="C17" s="1"/>
    </row>
    <row r="18" spans="1:4">
      <c r="A18" s="14" t="s">
        <v>65</v>
      </c>
      <c r="B18" s="14"/>
      <c r="C18" s="14"/>
      <c r="D18" s="14"/>
    </row>
    <row r="19" spans="1:4">
      <c r="A19" s="8" t="s">
        <v>35</v>
      </c>
    </row>
    <row r="20" spans="1:4">
      <c r="A20">
        <v>48</v>
      </c>
      <c r="B20" t="s">
        <v>2</v>
      </c>
      <c r="C20" s="1"/>
    </row>
    <row r="21" spans="1:4">
      <c r="A21">
        <f>A20*0.4535</f>
        <v>21.768000000000001</v>
      </c>
      <c r="B21" t="s">
        <v>34</v>
      </c>
    </row>
    <row r="22" spans="1:4">
      <c r="A22" t="s">
        <v>36</v>
      </c>
    </row>
    <row r="23" spans="1:4">
      <c r="A23">
        <f>A20/12</f>
        <v>4</v>
      </c>
      <c r="B23" t="s">
        <v>37</v>
      </c>
    </row>
    <row r="24" spans="1:4">
      <c r="A24">
        <f>A21/12</f>
        <v>1.8140000000000001</v>
      </c>
      <c r="B24" t="s">
        <v>38</v>
      </c>
    </row>
    <row r="25" spans="1:4">
      <c r="A25" t="s">
        <v>39</v>
      </c>
    </row>
    <row r="26" spans="1:4">
      <c r="A26" s="9">
        <f>A20/365</f>
        <v>0.13150684931506848</v>
      </c>
      <c r="B26" t="s">
        <v>40</v>
      </c>
    </row>
    <row r="27" spans="1:4">
      <c r="A27" s="9">
        <f>A21/365</f>
        <v>5.9638356164383566E-2</v>
      </c>
      <c r="B27" t="s">
        <v>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Shower water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2018-03-31T00:22:26Z</dcterms:modified>
</cp:coreProperties>
</file>