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1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\Desktop\4005Project\SYSC4005-Project\"/>
    </mc:Choice>
  </mc:AlternateContent>
  <xr:revisionPtr revIDLastSave="0" documentId="13_ncr:1_{8D9D076A-CC80-4ADE-BCE8-CDF7A7CA7F3F}" xr6:coauthVersionLast="45" xr6:coauthVersionMax="45" xr10:uidLastSave="{00000000-0000-0000-0000-000000000000}"/>
  <bookViews>
    <workbookView xWindow="-120" yWindow="-120" windowWidth="29040" windowHeight="15840" activeTab="4" xr2:uid="{7B5F03C6-34AE-42E6-9242-DB6FA853DA5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chart.v1.0" hidden="1">Sheet1!$B$1</definedName>
    <definedName name="_xlchart.v1.1" hidden="1">Sheet1!$B$2:$B$302</definedName>
    <definedName name="_xlchart.v1.10" hidden="1">Sheet6!$B$2:$B$303</definedName>
    <definedName name="_xlchart.v1.2" hidden="1">Sheet2!$B$1</definedName>
    <definedName name="_xlchart.v1.3" hidden="1">Sheet2!$B$2:$B$302</definedName>
    <definedName name="_xlchart.v1.4" hidden="1">Sheet3!$B$1</definedName>
    <definedName name="_xlchart.v1.5" hidden="1">Sheet3!$B$2:$B$302</definedName>
    <definedName name="_xlchart.v1.6" hidden="1">Sheet4!$B$2:$B$302</definedName>
    <definedName name="_xlchart.v1.7" hidden="1">Sheet5!$B$1</definedName>
    <definedName name="_xlchart.v1.8" hidden="1">Sheet5!$B$2:$B$303</definedName>
    <definedName name="_xlchart.v1.9" hidden="1">Sheet6!$B$1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8" i="6" l="1"/>
  <c r="I30" i="6"/>
  <c r="H30" i="6"/>
  <c r="H29" i="6"/>
  <c r="I29" i="6" s="1"/>
  <c r="H28" i="6"/>
  <c r="I28" i="6" s="1"/>
  <c r="H27" i="6"/>
  <c r="I26" i="6"/>
  <c r="I27" i="6"/>
  <c r="H26" i="6"/>
  <c r="H25" i="6"/>
  <c r="I21" i="5"/>
  <c r="F21" i="6"/>
  <c r="J26" i="5"/>
  <c r="I26" i="5"/>
  <c r="I25" i="5"/>
  <c r="J25" i="5" s="1"/>
  <c r="I24" i="5"/>
  <c r="J24" i="5" s="1"/>
  <c r="I23" i="5"/>
  <c r="J23" i="5" s="1"/>
  <c r="I22" i="5"/>
  <c r="J22" i="5" s="1"/>
  <c r="G16" i="5"/>
  <c r="J24" i="4"/>
  <c r="K24" i="4" s="1"/>
  <c r="K36" i="4" s="1"/>
  <c r="K30" i="4"/>
  <c r="J30" i="4"/>
  <c r="J29" i="4"/>
  <c r="K29" i="4" s="1"/>
  <c r="J28" i="4"/>
  <c r="K28" i="4" s="1"/>
  <c r="J27" i="4"/>
  <c r="K27" i="4" s="1"/>
  <c r="J26" i="4"/>
  <c r="K26" i="4" s="1"/>
  <c r="J25" i="4"/>
  <c r="K25" i="4" s="1"/>
  <c r="J23" i="4"/>
  <c r="H19" i="4"/>
  <c r="I36" i="3"/>
  <c r="I30" i="3"/>
  <c r="H30" i="3"/>
  <c r="H29" i="3"/>
  <c r="I29" i="3" s="1"/>
  <c r="H28" i="3"/>
  <c r="I28" i="3" s="1"/>
  <c r="H27" i="3"/>
  <c r="I27" i="3" s="1"/>
  <c r="H26" i="3"/>
  <c r="I26" i="3" s="1"/>
  <c r="H25" i="3"/>
  <c r="I25" i="3" s="1"/>
  <c r="H24" i="3"/>
  <c r="F20" i="3"/>
  <c r="L38" i="2"/>
  <c r="K35" i="2"/>
  <c r="K34" i="2"/>
  <c r="L32" i="2"/>
  <c r="K33" i="2"/>
  <c r="K32" i="2"/>
  <c r="K31" i="2"/>
  <c r="K30" i="2"/>
  <c r="L30" i="2" s="1"/>
  <c r="J26" i="2"/>
  <c r="L56" i="1" l="1"/>
  <c r="J55" i="1"/>
  <c r="L45" i="1"/>
  <c r="L41" i="1"/>
  <c r="L42" i="1"/>
  <c r="L43" i="1"/>
  <c r="L44" i="1"/>
  <c r="K45" i="1"/>
  <c r="K44" i="1"/>
  <c r="L40" i="1"/>
  <c r="K43" i="1"/>
  <c r="K42" i="1"/>
  <c r="K41" i="1"/>
  <c r="K40" i="1"/>
  <c r="I35" i="1"/>
  <c r="I54" i="2"/>
  <c r="L31" i="2"/>
  <c r="L33" i="2"/>
  <c r="L34" i="2"/>
  <c r="L35" i="2"/>
  <c r="J34" i="2" l="1"/>
  <c r="J33" i="2"/>
  <c r="J32" i="2"/>
  <c r="J31" i="2"/>
  <c r="J47" i="1"/>
  <c r="J46" i="1"/>
  <c r="J45" i="1"/>
  <c r="J44" i="1"/>
  <c r="J43" i="1"/>
  <c r="J42" i="1"/>
  <c r="J41" i="1"/>
  <c r="G32" i="3"/>
  <c r="G31" i="3"/>
  <c r="G30" i="3"/>
  <c r="G29" i="3"/>
  <c r="G28" i="3"/>
  <c r="G27" i="3"/>
  <c r="G26" i="3"/>
  <c r="G25" i="3"/>
  <c r="G35" i="3" s="1"/>
  <c r="I24" i="3"/>
  <c r="I26" i="4"/>
  <c r="I35" i="4" s="1"/>
  <c r="I27" i="4"/>
  <c r="I31" i="4"/>
  <c r="I30" i="4"/>
  <c r="I29" i="4"/>
  <c r="I28" i="4"/>
  <c r="I25" i="4"/>
  <c r="I24" i="4"/>
  <c r="K23" i="4"/>
  <c r="H28" i="5"/>
  <c r="H27" i="5"/>
  <c r="H26" i="5"/>
  <c r="H25" i="5"/>
  <c r="H24" i="5"/>
  <c r="H23" i="5"/>
  <c r="H22" i="5"/>
  <c r="I25" i="6"/>
  <c r="G28" i="6"/>
  <c r="G27" i="6"/>
  <c r="G25" i="6"/>
  <c r="G29" i="6"/>
  <c r="G30" i="6"/>
  <c r="H31" i="5" l="1"/>
  <c r="J45" i="2"/>
  <c r="J21" i="5"/>
  <c r="J32" i="5" s="1"/>
  <c r="G37" i="6"/>
  <c r="J20" i="6"/>
  <c r="J21" i="6" s="1"/>
  <c r="D18" i="6" l="1"/>
  <c r="D30" i="6"/>
  <c r="D34" i="6"/>
  <c r="D50" i="6"/>
  <c r="D62" i="6"/>
  <c r="D66" i="6"/>
  <c r="D82" i="6"/>
  <c r="D94" i="6"/>
  <c r="D98" i="6"/>
  <c r="D114" i="6"/>
  <c r="D126" i="6"/>
  <c r="D130" i="6"/>
  <c r="D146" i="6"/>
  <c r="D158" i="6"/>
  <c r="D162" i="6"/>
  <c r="D178" i="6"/>
  <c r="D190" i="6"/>
  <c r="D194" i="6"/>
  <c r="D210" i="6"/>
  <c r="D222" i="6"/>
  <c r="D226" i="6"/>
  <c r="D242" i="6"/>
  <c r="D254" i="6"/>
  <c r="D258" i="6"/>
  <c r="D274" i="6"/>
  <c r="D286" i="6"/>
  <c r="D290" i="6"/>
  <c r="C3" i="6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C31" i="6"/>
  <c r="D31" i="6" s="1"/>
  <c r="C32" i="6"/>
  <c r="D32" i="6" s="1"/>
  <c r="C33" i="6"/>
  <c r="D33" i="6" s="1"/>
  <c r="C34" i="6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C63" i="6"/>
  <c r="D63" i="6" s="1"/>
  <c r="C64" i="6"/>
  <c r="D64" i="6" s="1"/>
  <c r="C65" i="6"/>
  <c r="D65" i="6" s="1"/>
  <c r="C66" i="6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C95" i="6"/>
  <c r="D95" i="6" s="1"/>
  <c r="C96" i="6"/>
  <c r="D96" i="6" s="1"/>
  <c r="C97" i="6"/>
  <c r="D97" i="6" s="1"/>
  <c r="C98" i="6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C127" i="6"/>
  <c r="D127" i="6" s="1"/>
  <c r="C128" i="6"/>
  <c r="D128" i="6" s="1"/>
  <c r="C129" i="6"/>
  <c r="D129" i="6" s="1"/>
  <c r="C130" i="6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C147" i="6"/>
  <c r="D147" i="6" s="1"/>
  <c r="C148" i="6"/>
  <c r="D148" i="6" s="1"/>
  <c r="C149" i="6"/>
  <c r="D149" i="6" s="1"/>
  <c r="C150" i="6"/>
  <c r="D150" i="6" s="1"/>
  <c r="C151" i="6"/>
  <c r="D151" i="6" s="1"/>
  <c r="C152" i="6"/>
  <c r="D152" i="6" s="1"/>
  <c r="C153" i="6"/>
  <c r="D153" i="6" s="1"/>
  <c r="C154" i="6"/>
  <c r="D154" i="6" s="1"/>
  <c r="C155" i="6"/>
  <c r="D155" i="6" s="1"/>
  <c r="C156" i="6"/>
  <c r="D156" i="6" s="1"/>
  <c r="C157" i="6"/>
  <c r="D157" i="6" s="1"/>
  <c r="C158" i="6"/>
  <c r="C159" i="6"/>
  <c r="D159" i="6" s="1"/>
  <c r="C160" i="6"/>
  <c r="D160" i="6" s="1"/>
  <c r="C161" i="6"/>
  <c r="D161" i="6" s="1"/>
  <c r="C162" i="6"/>
  <c r="C163" i="6"/>
  <c r="D163" i="6" s="1"/>
  <c r="C164" i="6"/>
  <c r="D164" i="6" s="1"/>
  <c r="C165" i="6"/>
  <c r="D165" i="6" s="1"/>
  <c r="C166" i="6"/>
  <c r="D166" i="6" s="1"/>
  <c r="C167" i="6"/>
  <c r="D167" i="6" s="1"/>
  <c r="C168" i="6"/>
  <c r="D168" i="6" s="1"/>
  <c r="C169" i="6"/>
  <c r="D169" i="6" s="1"/>
  <c r="C170" i="6"/>
  <c r="D170" i="6" s="1"/>
  <c r="C171" i="6"/>
  <c r="D171" i="6" s="1"/>
  <c r="C172" i="6"/>
  <c r="D172" i="6" s="1"/>
  <c r="C173" i="6"/>
  <c r="D173" i="6" s="1"/>
  <c r="C174" i="6"/>
  <c r="D174" i="6" s="1"/>
  <c r="C175" i="6"/>
  <c r="D175" i="6" s="1"/>
  <c r="C176" i="6"/>
  <c r="D176" i="6" s="1"/>
  <c r="C177" i="6"/>
  <c r="D177" i="6" s="1"/>
  <c r="C178" i="6"/>
  <c r="C179" i="6"/>
  <c r="D179" i="6" s="1"/>
  <c r="C180" i="6"/>
  <c r="D180" i="6" s="1"/>
  <c r="C181" i="6"/>
  <c r="D181" i="6" s="1"/>
  <c r="C182" i="6"/>
  <c r="D182" i="6" s="1"/>
  <c r="C183" i="6"/>
  <c r="D183" i="6" s="1"/>
  <c r="C184" i="6"/>
  <c r="D184" i="6" s="1"/>
  <c r="C185" i="6"/>
  <c r="D185" i="6" s="1"/>
  <c r="C186" i="6"/>
  <c r="D186" i="6" s="1"/>
  <c r="C187" i="6"/>
  <c r="D187" i="6" s="1"/>
  <c r="C188" i="6"/>
  <c r="D188" i="6" s="1"/>
  <c r="C189" i="6"/>
  <c r="D189" i="6" s="1"/>
  <c r="C190" i="6"/>
  <c r="C191" i="6"/>
  <c r="D191" i="6" s="1"/>
  <c r="C192" i="6"/>
  <c r="D192" i="6" s="1"/>
  <c r="C193" i="6"/>
  <c r="D193" i="6" s="1"/>
  <c r="C194" i="6"/>
  <c r="C195" i="6"/>
  <c r="D195" i="6" s="1"/>
  <c r="C196" i="6"/>
  <c r="D196" i="6" s="1"/>
  <c r="C197" i="6"/>
  <c r="D197" i="6" s="1"/>
  <c r="C198" i="6"/>
  <c r="D198" i="6" s="1"/>
  <c r="C199" i="6"/>
  <c r="D199" i="6" s="1"/>
  <c r="C200" i="6"/>
  <c r="D200" i="6" s="1"/>
  <c r="C201" i="6"/>
  <c r="D201" i="6" s="1"/>
  <c r="C202" i="6"/>
  <c r="D202" i="6" s="1"/>
  <c r="C203" i="6"/>
  <c r="D203" i="6" s="1"/>
  <c r="C204" i="6"/>
  <c r="D204" i="6" s="1"/>
  <c r="C205" i="6"/>
  <c r="D205" i="6" s="1"/>
  <c r="C206" i="6"/>
  <c r="D206" i="6" s="1"/>
  <c r="C207" i="6"/>
  <c r="D207" i="6" s="1"/>
  <c r="C208" i="6"/>
  <c r="D208" i="6" s="1"/>
  <c r="C209" i="6"/>
  <c r="D209" i="6" s="1"/>
  <c r="C210" i="6"/>
  <c r="C211" i="6"/>
  <c r="D211" i="6" s="1"/>
  <c r="C212" i="6"/>
  <c r="D212" i="6" s="1"/>
  <c r="C213" i="6"/>
  <c r="D213" i="6" s="1"/>
  <c r="C214" i="6"/>
  <c r="D214" i="6" s="1"/>
  <c r="C215" i="6"/>
  <c r="D215" i="6" s="1"/>
  <c r="C216" i="6"/>
  <c r="D216" i="6" s="1"/>
  <c r="C217" i="6"/>
  <c r="D217" i="6" s="1"/>
  <c r="C218" i="6"/>
  <c r="D218" i="6" s="1"/>
  <c r="C219" i="6"/>
  <c r="D219" i="6" s="1"/>
  <c r="C220" i="6"/>
  <c r="D220" i="6" s="1"/>
  <c r="C221" i="6"/>
  <c r="D221" i="6" s="1"/>
  <c r="C222" i="6"/>
  <c r="C223" i="6"/>
  <c r="D223" i="6" s="1"/>
  <c r="C224" i="6"/>
  <c r="D224" i="6" s="1"/>
  <c r="C225" i="6"/>
  <c r="D225" i="6" s="1"/>
  <c r="C226" i="6"/>
  <c r="C227" i="6"/>
  <c r="D227" i="6" s="1"/>
  <c r="C228" i="6"/>
  <c r="D228" i="6" s="1"/>
  <c r="C229" i="6"/>
  <c r="D229" i="6" s="1"/>
  <c r="C230" i="6"/>
  <c r="D230" i="6" s="1"/>
  <c r="C231" i="6"/>
  <c r="D231" i="6" s="1"/>
  <c r="C232" i="6"/>
  <c r="D232" i="6" s="1"/>
  <c r="C233" i="6"/>
  <c r="D233" i="6" s="1"/>
  <c r="C234" i="6"/>
  <c r="D234" i="6" s="1"/>
  <c r="C235" i="6"/>
  <c r="D235" i="6" s="1"/>
  <c r="C236" i="6"/>
  <c r="D236" i="6" s="1"/>
  <c r="C237" i="6"/>
  <c r="D237" i="6" s="1"/>
  <c r="C238" i="6"/>
  <c r="D238" i="6" s="1"/>
  <c r="C239" i="6"/>
  <c r="D239" i="6" s="1"/>
  <c r="C240" i="6"/>
  <c r="D240" i="6" s="1"/>
  <c r="C241" i="6"/>
  <c r="D241" i="6" s="1"/>
  <c r="C242" i="6"/>
  <c r="C243" i="6"/>
  <c r="D243" i="6" s="1"/>
  <c r="C244" i="6"/>
  <c r="D244" i="6" s="1"/>
  <c r="C245" i="6"/>
  <c r="D245" i="6" s="1"/>
  <c r="C246" i="6"/>
  <c r="D246" i="6" s="1"/>
  <c r="C247" i="6"/>
  <c r="D247" i="6" s="1"/>
  <c r="C248" i="6"/>
  <c r="D248" i="6" s="1"/>
  <c r="C249" i="6"/>
  <c r="D249" i="6" s="1"/>
  <c r="C250" i="6"/>
  <c r="D250" i="6" s="1"/>
  <c r="C251" i="6"/>
  <c r="D251" i="6" s="1"/>
  <c r="C252" i="6"/>
  <c r="D252" i="6" s="1"/>
  <c r="C253" i="6"/>
  <c r="D253" i="6" s="1"/>
  <c r="C254" i="6"/>
  <c r="C255" i="6"/>
  <c r="D255" i="6" s="1"/>
  <c r="C256" i="6"/>
  <c r="D256" i="6" s="1"/>
  <c r="C257" i="6"/>
  <c r="D257" i="6" s="1"/>
  <c r="C258" i="6"/>
  <c r="C259" i="6"/>
  <c r="D259" i="6" s="1"/>
  <c r="C260" i="6"/>
  <c r="D260" i="6" s="1"/>
  <c r="C261" i="6"/>
  <c r="D261" i="6" s="1"/>
  <c r="C262" i="6"/>
  <c r="D262" i="6" s="1"/>
  <c r="C263" i="6"/>
  <c r="D263" i="6" s="1"/>
  <c r="C264" i="6"/>
  <c r="D264" i="6" s="1"/>
  <c r="C265" i="6"/>
  <c r="D265" i="6" s="1"/>
  <c r="C266" i="6"/>
  <c r="D266" i="6" s="1"/>
  <c r="C267" i="6"/>
  <c r="D267" i="6" s="1"/>
  <c r="C268" i="6"/>
  <c r="D268" i="6" s="1"/>
  <c r="C269" i="6"/>
  <c r="D269" i="6" s="1"/>
  <c r="C270" i="6"/>
  <c r="D270" i="6" s="1"/>
  <c r="C271" i="6"/>
  <c r="D271" i="6" s="1"/>
  <c r="C272" i="6"/>
  <c r="D272" i="6" s="1"/>
  <c r="C273" i="6"/>
  <c r="D273" i="6" s="1"/>
  <c r="C274" i="6"/>
  <c r="C275" i="6"/>
  <c r="D275" i="6" s="1"/>
  <c r="C276" i="6"/>
  <c r="D276" i="6" s="1"/>
  <c r="C277" i="6"/>
  <c r="D277" i="6" s="1"/>
  <c r="C278" i="6"/>
  <c r="D278" i="6" s="1"/>
  <c r="C279" i="6"/>
  <c r="D279" i="6" s="1"/>
  <c r="C280" i="6"/>
  <c r="D280" i="6" s="1"/>
  <c r="C281" i="6"/>
  <c r="D281" i="6" s="1"/>
  <c r="C282" i="6"/>
  <c r="D282" i="6" s="1"/>
  <c r="C283" i="6"/>
  <c r="D283" i="6" s="1"/>
  <c r="C284" i="6"/>
  <c r="D284" i="6" s="1"/>
  <c r="C285" i="6"/>
  <c r="D285" i="6" s="1"/>
  <c r="C286" i="6"/>
  <c r="C287" i="6"/>
  <c r="D287" i="6" s="1"/>
  <c r="C288" i="6"/>
  <c r="D288" i="6" s="1"/>
  <c r="C289" i="6"/>
  <c r="D289" i="6" s="1"/>
  <c r="C290" i="6"/>
  <c r="C291" i="6"/>
  <c r="D291" i="6" s="1"/>
  <c r="C292" i="6"/>
  <c r="D292" i="6" s="1"/>
  <c r="C293" i="6"/>
  <c r="D293" i="6" s="1"/>
  <c r="C294" i="6"/>
  <c r="D294" i="6" s="1"/>
  <c r="C295" i="6"/>
  <c r="D295" i="6" s="1"/>
  <c r="C296" i="6"/>
  <c r="D296" i="6" s="1"/>
  <c r="C297" i="6"/>
  <c r="D297" i="6" s="1"/>
  <c r="C298" i="6"/>
  <c r="D298" i="6" s="1"/>
  <c r="C299" i="6"/>
  <c r="D299" i="6" s="1"/>
  <c r="C300" i="6"/>
  <c r="D300" i="6" s="1"/>
  <c r="C301" i="6"/>
  <c r="D301" i="6" s="1"/>
  <c r="C2" i="6"/>
  <c r="D2" i="6" s="1"/>
  <c r="D13" i="5"/>
  <c r="D17" i="5"/>
  <c r="D28" i="5"/>
  <c r="D29" i="5"/>
  <c r="D40" i="5"/>
  <c r="D44" i="5"/>
  <c r="D47" i="5"/>
  <c r="D52" i="5"/>
  <c r="D55" i="5"/>
  <c r="D63" i="5"/>
  <c r="D64" i="5"/>
  <c r="D71" i="5"/>
  <c r="D72" i="5"/>
  <c r="D76" i="5"/>
  <c r="D79" i="5"/>
  <c r="D84" i="5"/>
  <c r="D87" i="5"/>
  <c r="D95" i="5"/>
  <c r="D96" i="5"/>
  <c r="D103" i="5"/>
  <c r="D104" i="5"/>
  <c r="D108" i="5"/>
  <c r="D111" i="5"/>
  <c r="D116" i="5"/>
  <c r="D119" i="5"/>
  <c r="D127" i="5"/>
  <c r="D128" i="5"/>
  <c r="D135" i="5"/>
  <c r="D136" i="5"/>
  <c r="D140" i="5"/>
  <c r="D143" i="5"/>
  <c r="D148" i="5"/>
  <c r="D151" i="5"/>
  <c r="D159" i="5"/>
  <c r="D160" i="5"/>
  <c r="D167" i="5"/>
  <c r="D168" i="5"/>
  <c r="D172" i="5"/>
  <c r="D175" i="5"/>
  <c r="D180" i="5"/>
  <c r="D183" i="5"/>
  <c r="D191" i="5"/>
  <c r="D192" i="5"/>
  <c r="D199" i="5"/>
  <c r="D200" i="5"/>
  <c r="D204" i="5"/>
  <c r="D207" i="5"/>
  <c r="D212" i="5"/>
  <c r="D215" i="5"/>
  <c r="D223" i="5"/>
  <c r="D224" i="5"/>
  <c r="D231" i="5"/>
  <c r="D232" i="5"/>
  <c r="D236" i="5"/>
  <c r="D239" i="5"/>
  <c r="D244" i="5"/>
  <c r="D247" i="5"/>
  <c r="D255" i="5"/>
  <c r="D256" i="5"/>
  <c r="D263" i="5"/>
  <c r="D264" i="5"/>
  <c r="D268" i="5"/>
  <c r="D271" i="5"/>
  <c r="D276" i="5"/>
  <c r="D277" i="5"/>
  <c r="D281" i="5"/>
  <c r="D288" i="5"/>
  <c r="D292" i="5"/>
  <c r="D293" i="5"/>
  <c r="D297" i="5"/>
  <c r="C3" i="5"/>
  <c r="D3" i="5" s="1"/>
  <c r="C4" i="5"/>
  <c r="D4" i="5" s="1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C14" i="5"/>
  <c r="D14" i="5" s="1"/>
  <c r="C15" i="5"/>
  <c r="D15" i="5" s="1"/>
  <c r="C16" i="5"/>
  <c r="D16" i="5" s="1"/>
  <c r="C17" i="5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7" i="5"/>
  <c r="D27" i="5" s="1"/>
  <c r="C28" i="5"/>
  <c r="C29" i="5"/>
  <c r="C30" i="5"/>
  <c r="D30" i="5" s="1"/>
  <c r="C31" i="5"/>
  <c r="D31" i="5" s="1"/>
  <c r="C32" i="5"/>
  <c r="D32" i="5" s="1"/>
  <c r="C33" i="5"/>
  <c r="D33" i="5" s="1"/>
  <c r="C34" i="5"/>
  <c r="D34" i="5" s="1"/>
  <c r="C35" i="5"/>
  <c r="D35" i="5" s="1"/>
  <c r="C36" i="5"/>
  <c r="D36" i="5" s="1"/>
  <c r="C37" i="5"/>
  <c r="D37" i="5" s="1"/>
  <c r="C38" i="5"/>
  <c r="D38" i="5" s="1"/>
  <c r="C39" i="5"/>
  <c r="D39" i="5" s="1"/>
  <c r="C40" i="5"/>
  <c r="C41" i="5"/>
  <c r="D41" i="5" s="1"/>
  <c r="C42" i="5"/>
  <c r="D42" i="5" s="1"/>
  <c r="C43" i="5"/>
  <c r="D43" i="5" s="1"/>
  <c r="C44" i="5"/>
  <c r="C45" i="5"/>
  <c r="D45" i="5" s="1"/>
  <c r="C46" i="5"/>
  <c r="D46" i="5" s="1"/>
  <c r="C47" i="5"/>
  <c r="C48" i="5"/>
  <c r="D48" i="5" s="1"/>
  <c r="C49" i="5"/>
  <c r="D49" i="5" s="1"/>
  <c r="C50" i="5"/>
  <c r="D50" i="5" s="1"/>
  <c r="C51" i="5"/>
  <c r="D51" i="5" s="1"/>
  <c r="C52" i="5"/>
  <c r="C53" i="5"/>
  <c r="D53" i="5" s="1"/>
  <c r="C54" i="5"/>
  <c r="D54" i="5" s="1"/>
  <c r="C55" i="5"/>
  <c r="C56" i="5"/>
  <c r="D56" i="5" s="1"/>
  <c r="C57" i="5"/>
  <c r="D57" i="5" s="1"/>
  <c r="C58" i="5"/>
  <c r="D58" i="5" s="1"/>
  <c r="C59" i="5"/>
  <c r="D59" i="5" s="1"/>
  <c r="C60" i="5"/>
  <c r="D60" i="5" s="1"/>
  <c r="C61" i="5"/>
  <c r="D61" i="5" s="1"/>
  <c r="C62" i="5"/>
  <c r="D62" i="5" s="1"/>
  <c r="C63" i="5"/>
  <c r="C64" i="5"/>
  <c r="C65" i="5"/>
  <c r="D65" i="5" s="1"/>
  <c r="C66" i="5"/>
  <c r="D66" i="5" s="1"/>
  <c r="C67" i="5"/>
  <c r="D67" i="5" s="1"/>
  <c r="C68" i="5"/>
  <c r="D68" i="5" s="1"/>
  <c r="C69" i="5"/>
  <c r="D69" i="5" s="1"/>
  <c r="C70" i="5"/>
  <c r="D70" i="5" s="1"/>
  <c r="C71" i="5"/>
  <c r="C72" i="5"/>
  <c r="C73" i="5"/>
  <c r="D73" i="5" s="1"/>
  <c r="C74" i="5"/>
  <c r="D74" i="5" s="1"/>
  <c r="C75" i="5"/>
  <c r="D75" i="5" s="1"/>
  <c r="C76" i="5"/>
  <c r="C77" i="5"/>
  <c r="D77" i="5" s="1"/>
  <c r="C78" i="5"/>
  <c r="D78" i="5" s="1"/>
  <c r="C79" i="5"/>
  <c r="C80" i="5"/>
  <c r="D80" i="5" s="1"/>
  <c r="C81" i="5"/>
  <c r="D81" i="5" s="1"/>
  <c r="C82" i="5"/>
  <c r="D82" i="5" s="1"/>
  <c r="C83" i="5"/>
  <c r="D83" i="5" s="1"/>
  <c r="C84" i="5"/>
  <c r="C85" i="5"/>
  <c r="D85" i="5" s="1"/>
  <c r="C86" i="5"/>
  <c r="D86" i="5" s="1"/>
  <c r="C87" i="5"/>
  <c r="C88" i="5"/>
  <c r="D88" i="5" s="1"/>
  <c r="C89" i="5"/>
  <c r="D89" i="5" s="1"/>
  <c r="C90" i="5"/>
  <c r="D90" i="5" s="1"/>
  <c r="C91" i="5"/>
  <c r="D91" i="5" s="1"/>
  <c r="C92" i="5"/>
  <c r="D92" i="5" s="1"/>
  <c r="C93" i="5"/>
  <c r="D93" i="5" s="1"/>
  <c r="C94" i="5"/>
  <c r="D94" i="5" s="1"/>
  <c r="C95" i="5"/>
  <c r="C96" i="5"/>
  <c r="C97" i="5"/>
  <c r="D97" i="5" s="1"/>
  <c r="C98" i="5"/>
  <c r="D98" i="5" s="1"/>
  <c r="C99" i="5"/>
  <c r="D99" i="5" s="1"/>
  <c r="C100" i="5"/>
  <c r="D100" i="5" s="1"/>
  <c r="C101" i="5"/>
  <c r="D101" i="5" s="1"/>
  <c r="C102" i="5"/>
  <c r="D102" i="5" s="1"/>
  <c r="C103" i="5"/>
  <c r="C104" i="5"/>
  <c r="C105" i="5"/>
  <c r="D105" i="5" s="1"/>
  <c r="C106" i="5"/>
  <c r="D106" i="5" s="1"/>
  <c r="C107" i="5"/>
  <c r="D107" i="5" s="1"/>
  <c r="C108" i="5"/>
  <c r="C109" i="5"/>
  <c r="D109" i="5" s="1"/>
  <c r="C110" i="5"/>
  <c r="D110" i="5" s="1"/>
  <c r="C111" i="5"/>
  <c r="C112" i="5"/>
  <c r="D112" i="5" s="1"/>
  <c r="C113" i="5"/>
  <c r="D113" i="5" s="1"/>
  <c r="C114" i="5"/>
  <c r="D114" i="5" s="1"/>
  <c r="C115" i="5"/>
  <c r="D115" i="5" s="1"/>
  <c r="C116" i="5"/>
  <c r="C117" i="5"/>
  <c r="D117" i="5" s="1"/>
  <c r="C118" i="5"/>
  <c r="D118" i="5" s="1"/>
  <c r="C119" i="5"/>
  <c r="C120" i="5"/>
  <c r="D120" i="5" s="1"/>
  <c r="C121" i="5"/>
  <c r="D121" i="5" s="1"/>
  <c r="C122" i="5"/>
  <c r="D122" i="5" s="1"/>
  <c r="C123" i="5"/>
  <c r="D123" i="5" s="1"/>
  <c r="C124" i="5"/>
  <c r="D124" i="5" s="1"/>
  <c r="C125" i="5"/>
  <c r="D125" i="5" s="1"/>
  <c r="C126" i="5"/>
  <c r="D126" i="5" s="1"/>
  <c r="C127" i="5"/>
  <c r="C128" i="5"/>
  <c r="C129" i="5"/>
  <c r="D129" i="5" s="1"/>
  <c r="C130" i="5"/>
  <c r="D130" i="5" s="1"/>
  <c r="C131" i="5"/>
  <c r="D131" i="5" s="1"/>
  <c r="C132" i="5"/>
  <c r="D132" i="5" s="1"/>
  <c r="C133" i="5"/>
  <c r="D133" i="5" s="1"/>
  <c r="C134" i="5"/>
  <c r="D134" i="5" s="1"/>
  <c r="C135" i="5"/>
  <c r="C136" i="5"/>
  <c r="C137" i="5"/>
  <c r="D137" i="5" s="1"/>
  <c r="C138" i="5"/>
  <c r="D138" i="5" s="1"/>
  <c r="C139" i="5"/>
  <c r="D139" i="5" s="1"/>
  <c r="C140" i="5"/>
  <c r="C141" i="5"/>
  <c r="D141" i="5" s="1"/>
  <c r="C142" i="5"/>
  <c r="D142" i="5" s="1"/>
  <c r="C143" i="5"/>
  <c r="C144" i="5"/>
  <c r="D144" i="5" s="1"/>
  <c r="C145" i="5"/>
  <c r="D145" i="5" s="1"/>
  <c r="C146" i="5"/>
  <c r="D146" i="5" s="1"/>
  <c r="C147" i="5"/>
  <c r="D147" i="5" s="1"/>
  <c r="C148" i="5"/>
  <c r="C149" i="5"/>
  <c r="D149" i="5" s="1"/>
  <c r="C150" i="5"/>
  <c r="D150" i="5" s="1"/>
  <c r="C151" i="5"/>
  <c r="C152" i="5"/>
  <c r="D152" i="5" s="1"/>
  <c r="C153" i="5"/>
  <c r="D153" i="5" s="1"/>
  <c r="C154" i="5"/>
  <c r="D154" i="5" s="1"/>
  <c r="C155" i="5"/>
  <c r="D155" i="5" s="1"/>
  <c r="C156" i="5"/>
  <c r="D156" i="5" s="1"/>
  <c r="C157" i="5"/>
  <c r="D157" i="5" s="1"/>
  <c r="C158" i="5"/>
  <c r="D158" i="5" s="1"/>
  <c r="C159" i="5"/>
  <c r="C160" i="5"/>
  <c r="C161" i="5"/>
  <c r="D161" i="5" s="1"/>
  <c r="C162" i="5"/>
  <c r="D162" i="5" s="1"/>
  <c r="C163" i="5"/>
  <c r="D163" i="5" s="1"/>
  <c r="C164" i="5"/>
  <c r="D164" i="5" s="1"/>
  <c r="C165" i="5"/>
  <c r="D165" i="5" s="1"/>
  <c r="C166" i="5"/>
  <c r="D166" i="5" s="1"/>
  <c r="C167" i="5"/>
  <c r="C168" i="5"/>
  <c r="C169" i="5"/>
  <c r="D169" i="5" s="1"/>
  <c r="C170" i="5"/>
  <c r="D170" i="5" s="1"/>
  <c r="C171" i="5"/>
  <c r="D171" i="5" s="1"/>
  <c r="C172" i="5"/>
  <c r="C173" i="5"/>
  <c r="D173" i="5" s="1"/>
  <c r="C174" i="5"/>
  <c r="D174" i="5" s="1"/>
  <c r="C175" i="5"/>
  <c r="C176" i="5"/>
  <c r="D176" i="5" s="1"/>
  <c r="C177" i="5"/>
  <c r="D177" i="5" s="1"/>
  <c r="C178" i="5"/>
  <c r="D178" i="5" s="1"/>
  <c r="C179" i="5"/>
  <c r="D179" i="5" s="1"/>
  <c r="C180" i="5"/>
  <c r="C181" i="5"/>
  <c r="D181" i="5" s="1"/>
  <c r="C182" i="5"/>
  <c r="D182" i="5" s="1"/>
  <c r="C183" i="5"/>
  <c r="C184" i="5"/>
  <c r="D184" i="5" s="1"/>
  <c r="C185" i="5"/>
  <c r="D185" i="5" s="1"/>
  <c r="C186" i="5"/>
  <c r="D186" i="5" s="1"/>
  <c r="C187" i="5"/>
  <c r="D187" i="5" s="1"/>
  <c r="C188" i="5"/>
  <c r="D188" i="5" s="1"/>
  <c r="C189" i="5"/>
  <c r="D189" i="5" s="1"/>
  <c r="C190" i="5"/>
  <c r="D190" i="5" s="1"/>
  <c r="C191" i="5"/>
  <c r="C192" i="5"/>
  <c r="C193" i="5"/>
  <c r="D193" i="5" s="1"/>
  <c r="C194" i="5"/>
  <c r="D194" i="5" s="1"/>
  <c r="C195" i="5"/>
  <c r="D195" i="5" s="1"/>
  <c r="C196" i="5"/>
  <c r="D196" i="5" s="1"/>
  <c r="C197" i="5"/>
  <c r="D197" i="5" s="1"/>
  <c r="C198" i="5"/>
  <c r="D198" i="5" s="1"/>
  <c r="C199" i="5"/>
  <c r="C200" i="5"/>
  <c r="C201" i="5"/>
  <c r="D201" i="5" s="1"/>
  <c r="C202" i="5"/>
  <c r="D202" i="5" s="1"/>
  <c r="C203" i="5"/>
  <c r="D203" i="5" s="1"/>
  <c r="C204" i="5"/>
  <c r="C205" i="5"/>
  <c r="D205" i="5" s="1"/>
  <c r="C206" i="5"/>
  <c r="D206" i="5" s="1"/>
  <c r="C207" i="5"/>
  <c r="C208" i="5"/>
  <c r="D208" i="5" s="1"/>
  <c r="C209" i="5"/>
  <c r="D209" i="5" s="1"/>
  <c r="C210" i="5"/>
  <c r="D210" i="5" s="1"/>
  <c r="C211" i="5"/>
  <c r="D211" i="5" s="1"/>
  <c r="C212" i="5"/>
  <c r="C213" i="5"/>
  <c r="D213" i="5" s="1"/>
  <c r="C214" i="5"/>
  <c r="D214" i="5" s="1"/>
  <c r="C215" i="5"/>
  <c r="C216" i="5"/>
  <c r="D216" i="5" s="1"/>
  <c r="C217" i="5"/>
  <c r="D217" i="5" s="1"/>
  <c r="C218" i="5"/>
  <c r="D218" i="5" s="1"/>
  <c r="C219" i="5"/>
  <c r="D219" i="5" s="1"/>
  <c r="C220" i="5"/>
  <c r="D220" i="5" s="1"/>
  <c r="C221" i="5"/>
  <c r="D221" i="5" s="1"/>
  <c r="C222" i="5"/>
  <c r="D222" i="5" s="1"/>
  <c r="C223" i="5"/>
  <c r="C224" i="5"/>
  <c r="C225" i="5"/>
  <c r="D225" i="5" s="1"/>
  <c r="C226" i="5"/>
  <c r="D226" i="5" s="1"/>
  <c r="C227" i="5"/>
  <c r="D227" i="5" s="1"/>
  <c r="C228" i="5"/>
  <c r="D228" i="5" s="1"/>
  <c r="C229" i="5"/>
  <c r="D229" i="5" s="1"/>
  <c r="C230" i="5"/>
  <c r="D230" i="5" s="1"/>
  <c r="C231" i="5"/>
  <c r="C232" i="5"/>
  <c r="C233" i="5"/>
  <c r="D233" i="5" s="1"/>
  <c r="C234" i="5"/>
  <c r="D234" i="5" s="1"/>
  <c r="C235" i="5"/>
  <c r="D235" i="5" s="1"/>
  <c r="C236" i="5"/>
  <c r="C237" i="5"/>
  <c r="D237" i="5" s="1"/>
  <c r="C238" i="5"/>
  <c r="D238" i="5" s="1"/>
  <c r="C239" i="5"/>
  <c r="C240" i="5"/>
  <c r="D240" i="5" s="1"/>
  <c r="C241" i="5"/>
  <c r="D241" i="5" s="1"/>
  <c r="C242" i="5"/>
  <c r="D242" i="5" s="1"/>
  <c r="C243" i="5"/>
  <c r="D243" i="5" s="1"/>
  <c r="C244" i="5"/>
  <c r="C245" i="5"/>
  <c r="D245" i="5" s="1"/>
  <c r="C246" i="5"/>
  <c r="D246" i="5" s="1"/>
  <c r="C247" i="5"/>
  <c r="C248" i="5"/>
  <c r="D248" i="5" s="1"/>
  <c r="C249" i="5"/>
  <c r="D249" i="5" s="1"/>
  <c r="C250" i="5"/>
  <c r="D250" i="5" s="1"/>
  <c r="C251" i="5"/>
  <c r="D251" i="5" s="1"/>
  <c r="C252" i="5"/>
  <c r="D252" i="5" s="1"/>
  <c r="C253" i="5"/>
  <c r="D253" i="5" s="1"/>
  <c r="C254" i="5"/>
  <c r="D254" i="5" s="1"/>
  <c r="C255" i="5"/>
  <c r="C256" i="5"/>
  <c r="C257" i="5"/>
  <c r="D257" i="5" s="1"/>
  <c r="C258" i="5"/>
  <c r="D258" i="5" s="1"/>
  <c r="C259" i="5"/>
  <c r="D259" i="5" s="1"/>
  <c r="C260" i="5"/>
  <c r="D260" i="5" s="1"/>
  <c r="C261" i="5"/>
  <c r="D261" i="5" s="1"/>
  <c r="C262" i="5"/>
  <c r="D262" i="5" s="1"/>
  <c r="C263" i="5"/>
  <c r="C264" i="5"/>
  <c r="C265" i="5"/>
  <c r="D265" i="5" s="1"/>
  <c r="C266" i="5"/>
  <c r="D266" i="5" s="1"/>
  <c r="C267" i="5"/>
  <c r="D267" i="5" s="1"/>
  <c r="C268" i="5"/>
  <c r="C269" i="5"/>
  <c r="D269" i="5" s="1"/>
  <c r="C270" i="5"/>
  <c r="D270" i="5" s="1"/>
  <c r="C271" i="5"/>
  <c r="C272" i="5"/>
  <c r="D272" i="5" s="1"/>
  <c r="C273" i="5"/>
  <c r="D273" i="5" s="1"/>
  <c r="C274" i="5"/>
  <c r="D274" i="5" s="1"/>
  <c r="C275" i="5"/>
  <c r="D275" i="5" s="1"/>
  <c r="C276" i="5"/>
  <c r="C277" i="5"/>
  <c r="C278" i="5"/>
  <c r="D278" i="5" s="1"/>
  <c r="C279" i="5"/>
  <c r="D279" i="5" s="1"/>
  <c r="C280" i="5"/>
  <c r="D280" i="5" s="1"/>
  <c r="C281" i="5"/>
  <c r="C282" i="5"/>
  <c r="D282" i="5" s="1"/>
  <c r="C283" i="5"/>
  <c r="D283" i="5" s="1"/>
  <c r="C284" i="5"/>
  <c r="D284" i="5" s="1"/>
  <c r="C285" i="5"/>
  <c r="D285" i="5" s="1"/>
  <c r="C286" i="5"/>
  <c r="D286" i="5" s="1"/>
  <c r="C287" i="5"/>
  <c r="D287" i="5" s="1"/>
  <c r="C288" i="5"/>
  <c r="C289" i="5"/>
  <c r="D289" i="5" s="1"/>
  <c r="C290" i="5"/>
  <c r="D290" i="5" s="1"/>
  <c r="C291" i="5"/>
  <c r="D291" i="5" s="1"/>
  <c r="C292" i="5"/>
  <c r="C293" i="5"/>
  <c r="C294" i="5"/>
  <c r="D294" i="5" s="1"/>
  <c r="C295" i="5"/>
  <c r="D295" i="5" s="1"/>
  <c r="C296" i="5"/>
  <c r="D296" i="5" s="1"/>
  <c r="C297" i="5"/>
  <c r="C298" i="5"/>
  <c r="D298" i="5" s="1"/>
  <c r="C299" i="5"/>
  <c r="D299" i="5" s="1"/>
  <c r="C300" i="5"/>
  <c r="D300" i="5" s="1"/>
  <c r="C301" i="5"/>
  <c r="D301" i="5" s="1"/>
  <c r="C2" i="5"/>
  <c r="D2" i="5" s="1"/>
  <c r="D4" i="4"/>
  <c r="D8" i="4"/>
  <c r="D20" i="4"/>
  <c r="D24" i="4"/>
  <c r="D36" i="4"/>
  <c r="D40" i="4"/>
  <c r="D52" i="4"/>
  <c r="D56" i="4"/>
  <c r="D68" i="4"/>
  <c r="D72" i="4"/>
  <c r="D84" i="4"/>
  <c r="D88" i="4"/>
  <c r="D100" i="4"/>
  <c r="D104" i="4"/>
  <c r="D116" i="4"/>
  <c r="D120" i="4"/>
  <c r="D132" i="4"/>
  <c r="D136" i="4"/>
  <c r="D148" i="4"/>
  <c r="D152" i="4"/>
  <c r="D164" i="4"/>
  <c r="D168" i="4"/>
  <c r="D180" i="4"/>
  <c r="D184" i="4"/>
  <c r="D196" i="4"/>
  <c r="D200" i="4"/>
  <c r="D212" i="4"/>
  <c r="D216" i="4"/>
  <c r="D228" i="4"/>
  <c r="D232" i="4"/>
  <c r="D244" i="4"/>
  <c r="D248" i="4"/>
  <c r="D260" i="4"/>
  <c r="D264" i="4"/>
  <c r="D276" i="4"/>
  <c r="D280" i="4"/>
  <c r="D292" i="4"/>
  <c r="D296" i="4"/>
  <c r="C3" i="4"/>
  <c r="D3" i="4" s="1"/>
  <c r="C4" i="4"/>
  <c r="C5" i="4"/>
  <c r="D5" i="4" s="1"/>
  <c r="C6" i="4"/>
  <c r="D6" i="4" s="1"/>
  <c r="C7" i="4"/>
  <c r="D7" i="4" s="1"/>
  <c r="C8" i="4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C21" i="4"/>
  <c r="D21" i="4" s="1"/>
  <c r="C22" i="4"/>
  <c r="D22" i="4" s="1"/>
  <c r="C23" i="4"/>
  <c r="D23" i="4" s="1"/>
  <c r="C24" i="4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C37" i="4"/>
  <c r="D37" i="4" s="1"/>
  <c r="C38" i="4"/>
  <c r="D38" i="4" s="1"/>
  <c r="C39" i="4"/>
  <c r="D39" i="4" s="1"/>
  <c r="C40" i="4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C53" i="4"/>
  <c r="D53" i="4" s="1"/>
  <c r="C54" i="4"/>
  <c r="D54" i="4" s="1"/>
  <c r="C55" i="4"/>
  <c r="D55" i="4" s="1"/>
  <c r="C56" i="4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C69" i="4"/>
  <c r="D69" i="4" s="1"/>
  <c r="C70" i="4"/>
  <c r="D70" i="4" s="1"/>
  <c r="C71" i="4"/>
  <c r="D71" i="4" s="1"/>
  <c r="C72" i="4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C85" i="4"/>
  <c r="D85" i="4" s="1"/>
  <c r="C86" i="4"/>
  <c r="D86" i="4" s="1"/>
  <c r="C87" i="4"/>
  <c r="D87" i="4" s="1"/>
  <c r="C88" i="4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C101" i="4"/>
  <c r="D101" i="4" s="1"/>
  <c r="C102" i="4"/>
  <c r="D102" i="4" s="1"/>
  <c r="C103" i="4"/>
  <c r="D103" i="4" s="1"/>
  <c r="C104" i="4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C117" i="4"/>
  <c r="D117" i="4" s="1"/>
  <c r="C118" i="4"/>
  <c r="D118" i="4" s="1"/>
  <c r="C119" i="4"/>
  <c r="D119" i="4" s="1"/>
  <c r="C120" i="4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C133" i="4"/>
  <c r="D133" i="4" s="1"/>
  <c r="C134" i="4"/>
  <c r="D134" i="4" s="1"/>
  <c r="C135" i="4"/>
  <c r="D135" i="4" s="1"/>
  <c r="C136" i="4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C149" i="4"/>
  <c r="D149" i="4" s="1"/>
  <c r="C150" i="4"/>
  <c r="D150" i="4" s="1"/>
  <c r="C151" i="4"/>
  <c r="D151" i="4" s="1"/>
  <c r="C152" i="4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D162" i="4" s="1"/>
  <c r="C163" i="4"/>
  <c r="D163" i="4" s="1"/>
  <c r="C164" i="4"/>
  <c r="C165" i="4"/>
  <c r="D165" i="4" s="1"/>
  <c r="C166" i="4"/>
  <c r="D166" i="4" s="1"/>
  <c r="C167" i="4"/>
  <c r="D167" i="4" s="1"/>
  <c r="C168" i="4"/>
  <c r="C169" i="4"/>
  <c r="D169" i="4" s="1"/>
  <c r="C170" i="4"/>
  <c r="D170" i="4" s="1"/>
  <c r="C171" i="4"/>
  <c r="D171" i="4" s="1"/>
  <c r="C172" i="4"/>
  <c r="D172" i="4" s="1"/>
  <c r="C173" i="4"/>
  <c r="D173" i="4" s="1"/>
  <c r="C174" i="4"/>
  <c r="D174" i="4" s="1"/>
  <c r="C175" i="4"/>
  <c r="D175" i="4" s="1"/>
  <c r="C176" i="4"/>
  <c r="D176" i="4" s="1"/>
  <c r="C177" i="4"/>
  <c r="D177" i="4" s="1"/>
  <c r="C178" i="4"/>
  <c r="D178" i="4" s="1"/>
  <c r="C179" i="4"/>
  <c r="D179" i="4" s="1"/>
  <c r="C180" i="4"/>
  <c r="C181" i="4"/>
  <c r="D181" i="4" s="1"/>
  <c r="C182" i="4"/>
  <c r="D182" i="4" s="1"/>
  <c r="C183" i="4"/>
  <c r="D183" i="4" s="1"/>
  <c r="C184" i="4"/>
  <c r="C185" i="4"/>
  <c r="D185" i="4" s="1"/>
  <c r="C186" i="4"/>
  <c r="D186" i="4" s="1"/>
  <c r="C187" i="4"/>
  <c r="D187" i="4" s="1"/>
  <c r="C188" i="4"/>
  <c r="D188" i="4" s="1"/>
  <c r="C189" i="4"/>
  <c r="D189" i="4" s="1"/>
  <c r="C190" i="4"/>
  <c r="D190" i="4" s="1"/>
  <c r="C191" i="4"/>
  <c r="D191" i="4" s="1"/>
  <c r="C192" i="4"/>
  <c r="D192" i="4" s="1"/>
  <c r="C193" i="4"/>
  <c r="D193" i="4" s="1"/>
  <c r="C194" i="4"/>
  <c r="D194" i="4" s="1"/>
  <c r="C195" i="4"/>
  <c r="D195" i="4" s="1"/>
  <c r="C196" i="4"/>
  <c r="C197" i="4"/>
  <c r="D197" i="4" s="1"/>
  <c r="C198" i="4"/>
  <c r="D198" i="4" s="1"/>
  <c r="C199" i="4"/>
  <c r="D199" i="4" s="1"/>
  <c r="C200" i="4"/>
  <c r="C201" i="4"/>
  <c r="D201" i="4" s="1"/>
  <c r="C202" i="4"/>
  <c r="D202" i="4" s="1"/>
  <c r="C203" i="4"/>
  <c r="D203" i="4" s="1"/>
  <c r="C204" i="4"/>
  <c r="D204" i="4" s="1"/>
  <c r="C205" i="4"/>
  <c r="D205" i="4" s="1"/>
  <c r="C206" i="4"/>
  <c r="D206" i="4" s="1"/>
  <c r="C207" i="4"/>
  <c r="D207" i="4" s="1"/>
  <c r="C208" i="4"/>
  <c r="D208" i="4" s="1"/>
  <c r="C209" i="4"/>
  <c r="D209" i="4" s="1"/>
  <c r="C210" i="4"/>
  <c r="D210" i="4" s="1"/>
  <c r="C211" i="4"/>
  <c r="D211" i="4" s="1"/>
  <c r="C212" i="4"/>
  <c r="C213" i="4"/>
  <c r="D213" i="4" s="1"/>
  <c r="C214" i="4"/>
  <c r="D214" i="4" s="1"/>
  <c r="C215" i="4"/>
  <c r="D215" i="4" s="1"/>
  <c r="C216" i="4"/>
  <c r="C217" i="4"/>
  <c r="D217" i="4" s="1"/>
  <c r="C218" i="4"/>
  <c r="D218" i="4" s="1"/>
  <c r="C219" i="4"/>
  <c r="D219" i="4" s="1"/>
  <c r="C220" i="4"/>
  <c r="D220" i="4" s="1"/>
  <c r="C221" i="4"/>
  <c r="D221" i="4" s="1"/>
  <c r="C222" i="4"/>
  <c r="D222" i="4" s="1"/>
  <c r="C223" i="4"/>
  <c r="D223" i="4" s="1"/>
  <c r="C224" i="4"/>
  <c r="D224" i="4" s="1"/>
  <c r="C225" i="4"/>
  <c r="D225" i="4" s="1"/>
  <c r="C226" i="4"/>
  <c r="D226" i="4" s="1"/>
  <c r="C227" i="4"/>
  <c r="D227" i="4" s="1"/>
  <c r="C228" i="4"/>
  <c r="C229" i="4"/>
  <c r="D229" i="4" s="1"/>
  <c r="C230" i="4"/>
  <c r="D230" i="4" s="1"/>
  <c r="C231" i="4"/>
  <c r="D231" i="4" s="1"/>
  <c r="C232" i="4"/>
  <c r="C233" i="4"/>
  <c r="D233" i="4" s="1"/>
  <c r="C234" i="4"/>
  <c r="D234" i="4" s="1"/>
  <c r="C235" i="4"/>
  <c r="D235" i="4" s="1"/>
  <c r="C236" i="4"/>
  <c r="D236" i="4" s="1"/>
  <c r="C237" i="4"/>
  <c r="D237" i="4" s="1"/>
  <c r="C238" i="4"/>
  <c r="D238" i="4" s="1"/>
  <c r="C239" i="4"/>
  <c r="D239" i="4" s="1"/>
  <c r="C240" i="4"/>
  <c r="D240" i="4" s="1"/>
  <c r="C241" i="4"/>
  <c r="D241" i="4" s="1"/>
  <c r="C242" i="4"/>
  <c r="D242" i="4" s="1"/>
  <c r="C243" i="4"/>
  <c r="D243" i="4" s="1"/>
  <c r="C244" i="4"/>
  <c r="C245" i="4"/>
  <c r="D245" i="4" s="1"/>
  <c r="C246" i="4"/>
  <c r="D246" i="4" s="1"/>
  <c r="C247" i="4"/>
  <c r="D247" i="4" s="1"/>
  <c r="C248" i="4"/>
  <c r="C249" i="4"/>
  <c r="D249" i="4" s="1"/>
  <c r="C250" i="4"/>
  <c r="D250" i="4" s="1"/>
  <c r="C251" i="4"/>
  <c r="D251" i="4" s="1"/>
  <c r="C252" i="4"/>
  <c r="D252" i="4" s="1"/>
  <c r="C253" i="4"/>
  <c r="D253" i="4" s="1"/>
  <c r="C254" i="4"/>
  <c r="D254" i="4" s="1"/>
  <c r="C255" i="4"/>
  <c r="D255" i="4" s="1"/>
  <c r="C256" i="4"/>
  <c r="D256" i="4" s="1"/>
  <c r="C257" i="4"/>
  <c r="D257" i="4" s="1"/>
  <c r="C258" i="4"/>
  <c r="D258" i="4" s="1"/>
  <c r="C259" i="4"/>
  <c r="D259" i="4" s="1"/>
  <c r="C260" i="4"/>
  <c r="C261" i="4"/>
  <c r="D261" i="4" s="1"/>
  <c r="C262" i="4"/>
  <c r="D262" i="4" s="1"/>
  <c r="C263" i="4"/>
  <c r="D263" i="4" s="1"/>
  <c r="C264" i="4"/>
  <c r="C265" i="4"/>
  <c r="D265" i="4" s="1"/>
  <c r="C266" i="4"/>
  <c r="D266" i="4" s="1"/>
  <c r="C267" i="4"/>
  <c r="D267" i="4" s="1"/>
  <c r="C268" i="4"/>
  <c r="D268" i="4" s="1"/>
  <c r="C269" i="4"/>
  <c r="D269" i="4" s="1"/>
  <c r="C270" i="4"/>
  <c r="D270" i="4" s="1"/>
  <c r="C271" i="4"/>
  <c r="D271" i="4" s="1"/>
  <c r="C272" i="4"/>
  <c r="D272" i="4" s="1"/>
  <c r="C273" i="4"/>
  <c r="D273" i="4" s="1"/>
  <c r="C274" i="4"/>
  <c r="D274" i="4" s="1"/>
  <c r="C275" i="4"/>
  <c r="D275" i="4" s="1"/>
  <c r="C276" i="4"/>
  <c r="C277" i="4"/>
  <c r="D277" i="4" s="1"/>
  <c r="C278" i="4"/>
  <c r="D278" i="4" s="1"/>
  <c r="C279" i="4"/>
  <c r="D279" i="4" s="1"/>
  <c r="C280" i="4"/>
  <c r="C281" i="4"/>
  <c r="D281" i="4" s="1"/>
  <c r="C282" i="4"/>
  <c r="D282" i="4" s="1"/>
  <c r="C283" i="4"/>
  <c r="D283" i="4" s="1"/>
  <c r="C284" i="4"/>
  <c r="D284" i="4" s="1"/>
  <c r="C285" i="4"/>
  <c r="D285" i="4" s="1"/>
  <c r="C286" i="4"/>
  <c r="D286" i="4" s="1"/>
  <c r="C287" i="4"/>
  <c r="D287" i="4" s="1"/>
  <c r="C288" i="4"/>
  <c r="D288" i="4" s="1"/>
  <c r="C289" i="4"/>
  <c r="D289" i="4" s="1"/>
  <c r="C290" i="4"/>
  <c r="D290" i="4" s="1"/>
  <c r="C291" i="4"/>
  <c r="D291" i="4" s="1"/>
  <c r="C292" i="4"/>
  <c r="C293" i="4"/>
  <c r="D293" i="4" s="1"/>
  <c r="C294" i="4"/>
  <c r="D294" i="4" s="1"/>
  <c r="C295" i="4"/>
  <c r="D295" i="4" s="1"/>
  <c r="C296" i="4"/>
  <c r="C297" i="4"/>
  <c r="D297" i="4" s="1"/>
  <c r="C298" i="4"/>
  <c r="D298" i="4" s="1"/>
  <c r="C299" i="4"/>
  <c r="D299" i="4" s="1"/>
  <c r="C300" i="4"/>
  <c r="D300" i="4" s="1"/>
  <c r="C301" i="4"/>
  <c r="D301" i="4" s="1"/>
  <c r="C2" i="4"/>
  <c r="D2" i="4" s="1"/>
  <c r="D6" i="3"/>
  <c r="D12" i="3"/>
  <c r="D13" i="3"/>
  <c r="D17" i="3"/>
  <c r="D18" i="3"/>
  <c r="D22" i="3"/>
  <c r="D29" i="3"/>
  <c r="D33" i="3"/>
  <c r="D34" i="3"/>
  <c r="D38" i="3"/>
  <c r="D44" i="3"/>
  <c r="D45" i="3"/>
  <c r="D49" i="3"/>
  <c r="D50" i="3"/>
  <c r="D54" i="3"/>
  <c r="D56" i="3"/>
  <c r="D61" i="3"/>
  <c r="D65" i="3"/>
  <c r="D66" i="3"/>
  <c r="D70" i="3"/>
  <c r="D76" i="3"/>
  <c r="D77" i="3"/>
  <c r="D81" i="3"/>
  <c r="D82" i="3"/>
  <c r="D86" i="3"/>
  <c r="D93" i="3"/>
  <c r="D97" i="3"/>
  <c r="D98" i="3"/>
  <c r="D102" i="3"/>
  <c r="D108" i="3"/>
  <c r="D109" i="3"/>
  <c r="D113" i="3"/>
  <c r="D114" i="3"/>
  <c r="D118" i="3"/>
  <c r="D120" i="3"/>
  <c r="D125" i="3"/>
  <c r="D129" i="3"/>
  <c r="D130" i="3"/>
  <c r="D134" i="3"/>
  <c r="D140" i="3"/>
  <c r="D141" i="3"/>
  <c r="D145" i="3"/>
  <c r="D146" i="3"/>
  <c r="D150" i="3"/>
  <c r="D157" i="3"/>
  <c r="D161" i="3"/>
  <c r="D162" i="3"/>
  <c r="D166" i="3"/>
  <c r="D172" i="3"/>
  <c r="D173" i="3"/>
  <c r="D177" i="3"/>
  <c r="D178" i="3"/>
  <c r="D182" i="3"/>
  <c r="D184" i="3"/>
  <c r="D199" i="3"/>
  <c r="D200" i="3"/>
  <c r="D215" i="3"/>
  <c r="D216" i="3"/>
  <c r="D231" i="3"/>
  <c r="D232" i="3"/>
  <c r="D247" i="3"/>
  <c r="D248" i="3"/>
  <c r="D263" i="3"/>
  <c r="D264" i="3"/>
  <c r="D279" i="3"/>
  <c r="D280" i="3"/>
  <c r="D295" i="3"/>
  <c r="D296" i="3"/>
  <c r="C3" i="3"/>
  <c r="D3" i="3" s="1"/>
  <c r="C4" i="3"/>
  <c r="D4" i="3" s="1"/>
  <c r="C5" i="3"/>
  <c r="D5" i="3" s="1"/>
  <c r="C6" i="3"/>
  <c r="C7" i="3"/>
  <c r="D7" i="3" s="1"/>
  <c r="C8" i="3"/>
  <c r="D8" i="3" s="1"/>
  <c r="C9" i="3"/>
  <c r="D9" i="3" s="1"/>
  <c r="C10" i="3"/>
  <c r="D10" i="3" s="1"/>
  <c r="C11" i="3"/>
  <c r="D11" i="3" s="1"/>
  <c r="C12" i="3"/>
  <c r="C13" i="3"/>
  <c r="C14" i="3"/>
  <c r="D14" i="3" s="1"/>
  <c r="C15" i="3"/>
  <c r="D15" i="3" s="1"/>
  <c r="C16" i="3"/>
  <c r="D16" i="3" s="1"/>
  <c r="C17" i="3"/>
  <c r="C18" i="3"/>
  <c r="C19" i="3"/>
  <c r="D19" i="3" s="1"/>
  <c r="C20" i="3"/>
  <c r="D20" i="3" s="1"/>
  <c r="C21" i="3"/>
  <c r="D21" i="3" s="1"/>
  <c r="C22" i="3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C30" i="3"/>
  <c r="D30" i="3" s="1"/>
  <c r="C31" i="3"/>
  <c r="D31" i="3" s="1"/>
  <c r="C32" i="3"/>
  <c r="D32" i="3" s="1"/>
  <c r="C33" i="3"/>
  <c r="C34" i="3"/>
  <c r="C35" i="3"/>
  <c r="D35" i="3" s="1"/>
  <c r="C36" i="3"/>
  <c r="D36" i="3" s="1"/>
  <c r="C37" i="3"/>
  <c r="D37" i="3" s="1"/>
  <c r="C38" i="3"/>
  <c r="C39" i="3"/>
  <c r="D39" i="3" s="1"/>
  <c r="C40" i="3"/>
  <c r="D40" i="3" s="1"/>
  <c r="C41" i="3"/>
  <c r="D41" i="3" s="1"/>
  <c r="C42" i="3"/>
  <c r="D42" i="3" s="1"/>
  <c r="C43" i="3"/>
  <c r="D43" i="3" s="1"/>
  <c r="C44" i="3"/>
  <c r="C45" i="3"/>
  <c r="C46" i="3"/>
  <c r="D46" i="3" s="1"/>
  <c r="C47" i="3"/>
  <c r="D47" i="3" s="1"/>
  <c r="C48" i="3"/>
  <c r="D48" i="3" s="1"/>
  <c r="C49" i="3"/>
  <c r="C50" i="3"/>
  <c r="C51" i="3"/>
  <c r="D51" i="3" s="1"/>
  <c r="C52" i="3"/>
  <c r="D52" i="3" s="1"/>
  <c r="C53" i="3"/>
  <c r="D53" i="3" s="1"/>
  <c r="C54" i="3"/>
  <c r="C55" i="3"/>
  <c r="D55" i="3" s="1"/>
  <c r="C56" i="3"/>
  <c r="C57" i="3"/>
  <c r="D57" i="3" s="1"/>
  <c r="C58" i="3"/>
  <c r="D58" i="3" s="1"/>
  <c r="C59" i="3"/>
  <c r="D59" i="3" s="1"/>
  <c r="C60" i="3"/>
  <c r="D60" i="3" s="1"/>
  <c r="C61" i="3"/>
  <c r="C62" i="3"/>
  <c r="D62" i="3" s="1"/>
  <c r="C63" i="3"/>
  <c r="D63" i="3" s="1"/>
  <c r="C64" i="3"/>
  <c r="D64" i="3" s="1"/>
  <c r="C65" i="3"/>
  <c r="C66" i="3"/>
  <c r="C67" i="3"/>
  <c r="D67" i="3" s="1"/>
  <c r="C68" i="3"/>
  <c r="D68" i="3" s="1"/>
  <c r="C69" i="3"/>
  <c r="D69" i="3" s="1"/>
  <c r="C70" i="3"/>
  <c r="C71" i="3"/>
  <c r="D71" i="3" s="1"/>
  <c r="C72" i="3"/>
  <c r="D72" i="3" s="1"/>
  <c r="C73" i="3"/>
  <c r="D73" i="3" s="1"/>
  <c r="C74" i="3"/>
  <c r="D74" i="3" s="1"/>
  <c r="C75" i="3"/>
  <c r="D75" i="3" s="1"/>
  <c r="C76" i="3"/>
  <c r="C77" i="3"/>
  <c r="C78" i="3"/>
  <c r="D78" i="3" s="1"/>
  <c r="C79" i="3"/>
  <c r="D79" i="3" s="1"/>
  <c r="C80" i="3"/>
  <c r="D80" i="3" s="1"/>
  <c r="C81" i="3"/>
  <c r="C82" i="3"/>
  <c r="C83" i="3"/>
  <c r="D83" i="3" s="1"/>
  <c r="C84" i="3"/>
  <c r="D84" i="3" s="1"/>
  <c r="C85" i="3"/>
  <c r="D85" i="3" s="1"/>
  <c r="C86" i="3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C94" i="3"/>
  <c r="D94" i="3" s="1"/>
  <c r="C95" i="3"/>
  <c r="D95" i="3" s="1"/>
  <c r="C96" i="3"/>
  <c r="D96" i="3" s="1"/>
  <c r="C97" i="3"/>
  <c r="C98" i="3"/>
  <c r="C99" i="3"/>
  <c r="D99" i="3" s="1"/>
  <c r="C100" i="3"/>
  <c r="D100" i="3" s="1"/>
  <c r="C101" i="3"/>
  <c r="D101" i="3" s="1"/>
  <c r="C102" i="3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C109" i="3"/>
  <c r="C110" i="3"/>
  <c r="D110" i="3" s="1"/>
  <c r="C111" i="3"/>
  <c r="D111" i="3" s="1"/>
  <c r="C112" i="3"/>
  <c r="D112" i="3" s="1"/>
  <c r="C113" i="3"/>
  <c r="C114" i="3"/>
  <c r="C115" i="3"/>
  <c r="D115" i="3" s="1"/>
  <c r="C116" i="3"/>
  <c r="D116" i="3" s="1"/>
  <c r="C117" i="3"/>
  <c r="D117" i="3" s="1"/>
  <c r="C118" i="3"/>
  <c r="C119" i="3"/>
  <c r="D119" i="3" s="1"/>
  <c r="C120" i="3"/>
  <c r="C121" i="3"/>
  <c r="D121" i="3" s="1"/>
  <c r="C122" i="3"/>
  <c r="D122" i="3" s="1"/>
  <c r="C123" i="3"/>
  <c r="D123" i="3" s="1"/>
  <c r="C124" i="3"/>
  <c r="D124" i="3" s="1"/>
  <c r="C125" i="3"/>
  <c r="C126" i="3"/>
  <c r="D126" i="3" s="1"/>
  <c r="C127" i="3"/>
  <c r="D127" i="3" s="1"/>
  <c r="C128" i="3"/>
  <c r="D128" i="3" s="1"/>
  <c r="C129" i="3"/>
  <c r="C130" i="3"/>
  <c r="C131" i="3"/>
  <c r="D131" i="3" s="1"/>
  <c r="C132" i="3"/>
  <c r="D132" i="3" s="1"/>
  <c r="C133" i="3"/>
  <c r="D133" i="3" s="1"/>
  <c r="C134" i="3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C141" i="3"/>
  <c r="C142" i="3"/>
  <c r="D142" i="3" s="1"/>
  <c r="C143" i="3"/>
  <c r="D143" i="3" s="1"/>
  <c r="C144" i="3"/>
  <c r="D144" i="3" s="1"/>
  <c r="C145" i="3"/>
  <c r="C146" i="3"/>
  <c r="C147" i="3"/>
  <c r="D147" i="3" s="1"/>
  <c r="C148" i="3"/>
  <c r="D148" i="3" s="1"/>
  <c r="C149" i="3"/>
  <c r="D149" i="3" s="1"/>
  <c r="C150" i="3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C158" i="3"/>
  <c r="D158" i="3" s="1"/>
  <c r="C159" i="3"/>
  <c r="D159" i="3" s="1"/>
  <c r="C160" i="3"/>
  <c r="D160" i="3" s="1"/>
  <c r="C161" i="3"/>
  <c r="C162" i="3"/>
  <c r="C163" i="3"/>
  <c r="D163" i="3" s="1"/>
  <c r="C164" i="3"/>
  <c r="D164" i="3" s="1"/>
  <c r="C165" i="3"/>
  <c r="D165" i="3" s="1"/>
  <c r="C166" i="3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C173" i="3"/>
  <c r="C174" i="3"/>
  <c r="D174" i="3" s="1"/>
  <c r="C175" i="3"/>
  <c r="D175" i="3" s="1"/>
  <c r="C176" i="3"/>
  <c r="D176" i="3" s="1"/>
  <c r="C177" i="3"/>
  <c r="C178" i="3"/>
  <c r="C179" i="3"/>
  <c r="D179" i="3" s="1"/>
  <c r="C180" i="3"/>
  <c r="D180" i="3" s="1"/>
  <c r="C181" i="3"/>
  <c r="D181" i="3" s="1"/>
  <c r="C182" i="3"/>
  <c r="C183" i="3"/>
  <c r="D183" i="3" s="1"/>
  <c r="C184" i="3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196" i="3"/>
  <c r="D196" i="3" s="1"/>
  <c r="C197" i="3"/>
  <c r="D197" i="3" s="1"/>
  <c r="C198" i="3"/>
  <c r="D198" i="3" s="1"/>
  <c r="C199" i="3"/>
  <c r="C200" i="3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 s="1"/>
  <c r="C214" i="3"/>
  <c r="D214" i="3" s="1"/>
  <c r="C215" i="3"/>
  <c r="C216" i="3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C232" i="3"/>
  <c r="C233" i="3"/>
  <c r="D233" i="3" s="1"/>
  <c r="C234" i="3"/>
  <c r="D234" i="3" s="1"/>
  <c r="C235" i="3"/>
  <c r="D235" i="3" s="1"/>
  <c r="C236" i="3"/>
  <c r="D236" i="3" s="1"/>
  <c r="C237" i="3"/>
  <c r="D237" i="3" s="1"/>
  <c r="C238" i="3"/>
  <c r="D238" i="3" s="1"/>
  <c r="C239" i="3"/>
  <c r="D239" i="3" s="1"/>
  <c r="C240" i="3"/>
  <c r="D240" i="3" s="1"/>
  <c r="C241" i="3"/>
  <c r="D241" i="3" s="1"/>
  <c r="C242" i="3"/>
  <c r="D242" i="3" s="1"/>
  <c r="C243" i="3"/>
  <c r="D243" i="3" s="1"/>
  <c r="C244" i="3"/>
  <c r="D244" i="3" s="1"/>
  <c r="C245" i="3"/>
  <c r="D245" i="3" s="1"/>
  <c r="C246" i="3"/>
  <c r="D246" i="3" s="1"/>
  <c r="C247" i="3"/>
  <c r="C248" i="3"/>
  <c r="C249" i="3"/>
  <c r="D249" i="3" s="1"/>
  <c r="C250" i="3"/>
  <c r="D250" i="3" s="1"/>
  <c r="C251" i="3"/>
  <c r="D251" i="3" s="1"/>
  <c r="C252" i="3"/>
  <c r="D252" i="3" s="1"/>
  <c r="C253" i="3"/>
  <c r="D253" i="3" s="1"/>
  <c r="C254" i="3"/>
  <c r="D254" i="3" s="1"/>
  <c r="C255" i="3"/>
  <c r="D255" i="3" s="1"/>
  <c r="C256" i="3"/>
  <c r="D256" i="3" s="1"/>
  <c r="C257" i="3"/>
  <c r="D257" i="3" s="1"/>
  <c r="C258" i="3"/>
  <c r="D258" i="3" s="1"/>
  <c r="C259" i="3"/>
  <c r="D259" i="3" s="1"/>
  <c r="C260" i="3"/>
  <c r="D260" i="3" s="1"/>
  <c r="C261" i="3"/>
  <c r="D261" i="3" s="1"/>
  <c r="C262" i="3"/>
  <c r="D262" i="3" s="1"/>
  <c r="C263" i="3"/>
  <c r="C264" i="3"/>
  <c r="C265" i="3"/>
  <c r="D265" i="3" s="1"/>
  <c r="C266" i="3"/>
  <c r="D266" i="3" s="1"/>
  <c r="C267" i="3"/>
  <c r="D267" i="3" s="1"/>
  <c r="C268" i="3"/>
  <c r="D268" i="3" s="1"/>
  <c r="C269" i="3"/>
  <c r="D269" i="3" s="1"/>
  <c r="C270" i="3"/>
  <c r="D270" i="3" s="1"/>
  <c r="C271" i="3"/>
  <c r="D271" i="3" s="1"/>
  <c r="C272" i="3"/>
  <c r="D272" i="3" s="1"/>
  <c r="C273" i="3"/>
  <c r="D273" i="3" s="1"/>
  <c r="C274" i="3"/>
  <c r="D274" i="3" s="1"/>
  <c r="C275" i="3"/>
  <c r="D275" i="3" s="1"/>
  <c r="C276" i="3"/>
  <c r="D276" i="3" s="1"/>
  <c r="C277" i="3"/>
  <c r="D277" i="3" s="1"/>
  <c r="C278" i="3"/>
  <c r="D278" i="3" s="1"/>
  <c r="C279" i="3"/>
  <c r="C280" i="3"/>
  <c r="C281" i="3"/>
  <c r="D281" i="3" s="1"/>
  <c r="C282" i="3"/>
  <c r="D282" i="3" s="1"/>
  <c r="C283" i="3"/>
  <c r="D283" i="3" s="1"/>
  <c r="C284" i="3"/>
  <c r="D284" i="3" s="1"/>
  <c r="C285" i="3"/>
  <c r="D285" i="3" s="1"/>
  <c r="C286" i="3"/>
  <c r="D286" i="3" s="1"/>
  <c r="C287" i="3"/>
  <c r="D287" i="3" s="1"/>
  <c r="C288" i="3"/>
  <c r="D288" i="3" s="1"/>
  <c r="C289" i="3"/>
  <c r="D289" i="3" s="1"/>
  <c r="C290" i="3"/>
  <c r="D290" i="3" s="1"/>
  <c r="C291" i="3"/>
  <c r="D291" i="3" s="1"/>
  <c r="C292" i="3"/>
  <c r="D292" i="3" s="1"/>
  <c r="C293" i="3"/>
  <c r="D293" i="3" s="1"/>
  <c r="C294" i="3"/>
  <c r="D294" i="3" s="1"/>
  <c r="C295" i="3"/>
  <c r="C296" i="3"/>
  <c r="C297" i="3"/>
  <c r="D297" i="3" s="1"/>
  <c r="C298" i="3"/>
  <c r="D298" i="3" s="1"/>
  <c r="C299" i="3"/>
  <c r="D299" i="3" s="1"/>
  <c r="C300" i="3"/>
  <c r="D300" i="3" s="1"/>
  <c r="C301" i="3"/>
  <c r="D301" i="3" s="1"/>
  <c r="C2" i="3"/>
  <c r="D2" i="3" s="1"/>
  <c r="F11" i="2"/>
  <c r="F27" i="2"/>
  <c r="F43" i="2"/>
  <c r="F59" i="2"/>
  <c r="F75" i="2"/>
  <c r="F91" i="2"/>
  <c r="F107" i="2"/>
  <c r="F114" i="2"/>
  <c r="F118" i="2"/>
  <c r="F122" i="2"/>
  <c r="F126" i="2"/>
  <c r="F130" i="2"/>
  <c r="F134" i="2"/>
  <c r="F138" i="2"/>
  <c r="F142" i="2"/>
  <c r="F146" i="2"/>
  <c r="F150" i="2"/>
  <c r="F154" i="2"/>
  <c r="F158" i="2"/>
  <c r="F162" i="2"/>
  <c r="F166" i="2"/>
  <c r="F170" i="2"/>
  <c r="F174" i="2"/>
  <c r="F178" i="2"/>
  <c r="F182" i="2"/>
  <c r="F186" i="2"/>
  <c r="F190" i="2"/>
  <c r="F194" i="2"/>
  <c r="F198" i="2"/>
  <c r="F202" i="2"/>
  <c r="F206" i="2"/>
  <c r="F210" i="2"/>
  <c r="F214" i="2"/>
  <c r="F218" i="2"/>
  <c r="F222" i="2"/>
  <c r="F226" i="2"/>
  <c r="F230" i="2"/>
  <c r="F234" i="2"/>
  <c r="F238" i="2"/>
  <c r="F242" i="2"/>
  <c r="F244" i="2"/>
  <c r="F250" i="2"/>
  <c r="F255" i="2"/>
  <c r="F258" i="2"/>
  <c r="F260" i="2"/>
  <c r="F266" i="2"/>
  <c r="F271" i="2"/>
  <c r="F274" i="2"/>
  <c r="F276" i="2"/>
  <c r="F282" i="2"/>
  <c r="F287" i="2"/>
  <c r="F290" i="2"/>
  <c r="F292" i="2"/>
  <c r="F29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2" i="2"/>
  <c r="E2" i="1"/>
  <c r="D285" i="2"/>
  <c r="D289" i="2"/>
  <c r="D293" i="2"/>
  <c r="D301" i="2"/>
  <c r="C3" i="2"/>
  <c r="F3" i="2" s="1"/>
  <c r="C4" i="2"/>
  <c r="F4" i="2" s="1"/>
  <c r="C5" i="2"/>
  <c r="C6" i="2"/>
  <c r="F6" i="2" s="1"/>
  <c r="C7" i="2"/>
  <c r="F7" i="2" s="1"/>
  <c r="C8" i="2"/>
  <c r="F8" i="2" s="1"/>
  <c r="C9" i="2"/>
  <c r="C10" i="2"/>
  <c r="F10" i="2" s="1"/>
  <c r="C11" i="2"/>
  <c r="D11" i="2" s="1"/>
  <c r="C12" i="2"/>
  <c r="F12" i="2" s="1"/>
  <c r="C13" i="2"/>
  <c r="C14" i="2"/>
  <c r="F14" i="2" s="1"/>
  <c r="C15" i="2"/>
  <c r="F15" i="2" s="1"/>
  <c r="C16" i="2"/>
  <c r="F16" i="2" s="1"/>
  <c r="C17" i="2"/>
  <c r="C18" i="2"/>
  <c r="F18" i="2" s="1"/>
  <c r="C19" i="2"/>
  <c r="F19" i="2" s="1"/>
  <c r="C20" i="2"/>
  <c r="F20" i="2" s="1"/>
  <c r="C21" i="2"/>
  <c r="C22" i="2"/>
  <c r="F22" i="2" s="1"/>
  <c r="C23" i="2"/>
  <c r="F23" i="2" s="1"/>
  <c r="C24" i="2"/>
  <c r="F24" i="2" s="1"/>
  <c r="C25" i="2"/>
  <c r="C26" i="2"/>
  <c r="F26" i="2" s="1"/>
  <c r="C27" i="2"/>
  <c r="D27" i="2" s="1"/>
  <c r="C28" i="2"/>
  <c r="F28" i="2" s="1"/>
  <c r="C29" i="2"/>
  <c r="C30" i="2"/>
  <c r="F30" i="2" s="1"/>
  <c r="C31" i="2"/>
  <c r="F31" i="2" s="1"/>
  <c r="C32" i="2"/>
  <c r="F32" i="2" s="1"/>
  <c r="C33" i="2"/>
  <c r="C34" i="2"/>
  <c r="F34" i="2" s="1"/>
  <c r="C35" i="2"/>
  <c r="F35" i="2" s="1"/>
  <c r="C36" i="2"/>
  <c r="F36" i="2" s="1"/>
  <c r="C37" i="2"/>
  <c r="C38" i="2"/>
  <c r="F38" i="2" s="1"/>
  <c r="C39" i="2"/>
  <c r="F39" i="2" s="1"/>
  <c r="C40" i="2"/>
  <c r="F40" i="2" s="1"/>
  <c r="C41" i="2"/>
  <c r="C42" i="2"/>
  <c r="F42" i="2" s="1"/>
  <c r="C43" i="2"/>
  <c r="D43" i="2" s="1"/>
  <c r="C44" i="2"/>
  <c r="F44" i="2" s="1"/>
  <c r="C45" i="2"/>
  <c r="C46" i="2"/>
  <c r="F46" i="2" s="1"/>
  <c r="C47" i="2"/>
  <c r="F47" i="2" s="1"/>
  <c r="C48" i="2"/>
  <c r="F48" i="2" s="1"/>
  <c r="C49" i="2"/>
  <c r="C50" i="2"/>
  <c r="F50" i="2" s="1"/>
  <c r="C51" i="2"/>
  <c r="F51" i="2" s="1"/>
  <c r="C52" i="2"/>
  <c r="F52" i="2" s="1"/>
  <c r="C53" i="2"/>
  <c r="C54" i="2"/>
  <c r="F54" i="2" s="1"/>
  <c r="C55" i="2"/>
  <c r="F55" i="2" s="1"/>
  <c r="C56" i="2"/>
  <c r="F56" i="2" s="1"/>
  <c r="C57" i="2"/>
  <c r="C58" i="2"/>
  <c r="F58" i="2" s="1"/>
  <c r="C59" i="2"/>
  <c r="D59" i="2" s="1"/>
  <c r="C60" i="2"/>
  <c r="F60" i="2" s="1"/>
  <c r="C61" i="2"/>
  <c r="C62" i="2"/>
  <c r="F62" i="2" s="1"/>
  <c r="C63" i="2"/>
  <c r="F63" i="2" s="1"/>
  <c r="C64" i="2"/>
  <c r="F64" i="2" s="1"/>
  <c r="C65" i="2"/>
  <c r="C66" i="2"/>
  <c r="F66" i="2" s="1"/>
  <c r="C67" i="2"/>
  <c r="F67" i="2" s="1"/>
  <c r="C68" i="2"/>
  <c r="F68" i="2" s="1"/>
  <c r="C69" i="2"/>
  <c r="C70" i="2"/>
  <c r="F70" i="2" s="1"/>
  <c r="C71" i="2"/>
  <c r="F71" i="2" s="1"/>
  <c r="C72" i="2"/>
  <c r="F72" i="2" s="1"/>
  <c r="C73" i="2"/>
  <c r="C74" i="2"/>
  <c r="F74" i="2" s="1"/>
  <c r="C75" i="2"/>
  <c r="D75" i="2" s="1"/>
  <c r="C76" i="2"/>
  <c r="F76" i="2" s="1"/>
  <c r="C77" i="2"/>
  <c r="C78" i="2"/>
  <c r="F78" i="2" s="1"/>
  <c r="C79" i="2"/>
  <c r="F79" i="2" s="1"/>
  <c r="C80" i="2"/>
  <c r="F80" i="2" s="1"/>
  <c r="C81" i="2"/>
  <c r="C82" i="2"/>
  <c r="F82" i="2" s="1"/>
  <c r="C83" i="2"/>
  <c r="F83" i="2" s="1"/>
  <c r="C84" i="2"/>
  <c r="F84" i="2" s="1"/>
  <c r="C85" i="2"/>
  <c r="C86" i="2"/>
  <c r="F86" i="2" s="1"/>
  <c r="C87" i="2"/>
  <c r="F87" i="2" s="1"/>
  <c r="C88" i="2"/>
  <c r="F88" i="2" s="1"/>
  <c r="C89" i="2"/>
  <c r="C90" i="2"/>
  <c r="F90" i="2" s="1"/>
  <c r="C91" i="2"/>
  <c r="D91" i="2" s="1"/>
  <c r="C92" i="2"/>
  <c r="F92" i="2" s="1"/>
  <c r="C93" i="2"/>
  <c r="C94" i="2"/>
  <c r="F94" i="2" s="1"/>
  <c r="C95" i="2"/>
  <c r="F95" i="2" s="1"/>
  <c r="C96" i="2"/>
  <c r="F96" i="2" s="1"/>
  <c r="C97" i="2"/>
  <c r="C98" i="2"/>
  <c r="F98" i="2" s="1"/>
  <c r="C99" i="2"/>
  <c r="F99" i="2" s="1"/>
  <c r="C100" i="2"/>
  <c r="F100" i="2" s="1"/>
  <c r="C101" i="2"/>
  <c r="C102" i="2"/>
  <c r="F102" i="2" s="1"/>
  <c r="C103" i="2"/>
  <c r="F103" i="2" s="1"/>
  <c r="C104" i="2"/>
  <c r="F104" i="2" s="1"/>
  <c r="C105" i="2"/>
  <c r="C106" i="2"/>
  <c r="F106" i="2" s="1"/>
  <c r="C107" i="2"/>
  <c r="D107" i="2" s="1"/>
  <c r="C108" i="2"/>
  <c r="F108" i="2" s="1"/>
  <c r="C109" i="2"/>
  <c r="C110" i="2"/>
  <c r="F110" i="2" s="1"/>
  <c r="C111" i="2"/>
  <c r="F111" i="2" s="1"/>
  <c r="C112" i="2"/>
  <c r="F112" i="2" s="1"/>
  <c r="C113" i="2"/>
  <c r="C114" i="2"/>
  <c r="D114" i="2" s="1"/>
  <c r="C115" i="2"/>
  <c r="D115" i="2" s="1"/>
  <c r="C116" i="2"/>
  <c r="F116" i="2" s="1"/>
  <c r="C117" i="2"/>
  <c r="C118" i="2"/>
  <c r="D118" i="2" s="1"/>
  <c r="C119" i="2"/>
  <c r="F119" i="2" s="1"/>
  <c r="C120" i="2"/>
  <c r="F120" i="2" s="1"/>
  <c r="C121" i="2"/>
  <c r="C122" i="2"/>
  <c r="D122" i="2" s="1"/>
  <c r="C123" i="2"/>
  <c r="D123" i="2" s="1"/>
  <c r="C124" i="2"/>
  <c r="F124" i="2" s="1"/>
  <c r="C125" i="2"/>
  <c r="C126" i="2"/>
  <c r="D126" i="2" s="1"/>
  <c r="C127" i="2"/>
  <c r="F127" i="2" s="1"/>
  <c r="C128" i="2"/>
  <c r="F128" i="2" s="1"/>
  <c r="C129" i="2"/>
  <c r="C130" i="2"/>
  <c r="D130" i="2" s="1"/>
  <c r="C131" i="2"/>
  <c r="D131" i="2" s="1"/>
  <c r="C132" i="2"/>
  <c r="F132" i="2" s="1"/>
  <c r="C133" i="2"/>
  <c r="C134" i="2"/>
  <c r="D134" i="2" s="1"/>
  <c r="C135" i="2"/>
  <c r="F135" i="2" s="1"/>
  <c r="C136" i="2"/>
  <c r="F136" i="2" s="1"/>
  <c r="C137" i="2"/>
  <c r="C138" i="2"/>
  <c r="D138" i="2" s="1"/>
  <c r="C139" i="2"/>
  <c r="D139" i="2" s="1"/>
  <c r="C140" i="2"/>
  <c r="F140" i="2" s="1"/>
  <c r="C141" i="2"/>
  <c r="C142" i="2"/>
  <c r="D142" i="2" s="1"/>
  <c r="C143" i="2"/>
  <c r="F143" i="2" s="1"/>
  <c r="C144" i="2"/>
  <c r="F144" i="2" s="1"/>
  <c r="C145" i="2"/>
  <c r="C146" i="2"/>
  <c r="D146" i="2" s="1"/>
  <c r="C147" i="2"/>
  <c r="D147" i="2" s="1"/>
  <c r="C148" i="2"/>
  <c r="F148" i="2" s="1"/>
  <c r="C149" i="2"/>
  <c r="C150" i="2"/>
  <c r="D150" i="2" s="1"/>
  <c r="C151" i="2"/>
  <c r="F151" i="2" s="1"/>
  <c r="C152" i="2"/>
  <c r="F152" i="2" s="1"/>
  <c r="C153" i="2"/>
  <c r="C154" i="2"/>
  <c r="D154" i="2" s="1"/>
  <c r="C155" i="2"/>
  <c r="D155" i="2" s="1"/>
  <c r="C156" i="2"/>
  <c r="F156" i="2" s="1"/>
  <c r="C157" i="2"/>
  <c r="C158" i="2"/>
  <c r="D158" i="2" s="1"/>
  <c r="C159" i="2"/>
  <c r="F159" i="2" s="1"/>
  <c r="C160" i="2"/>
  <c r="F160" i="2" s="1"/>
  <c r="C161" i="2"/>
  <c r="C162" i="2"/>
  <c r="D162" i="2" s="1"/>
  <c r="C163" i="2"/>
  <c r="D163" i="2" s="1"/>
  <c r="C164" i="2"/>
  <c r="F164" i="2" s="1"/>
  <c r="C165" i="2"/>
  <c r="C166" i="2"/>
  <c r="D166" i="2" s="1"/>
  <c r="C167" i="2"/>
  <c r="F167" i="2" s="1"/>
  <c r="C168" i="2"/>
  <c r="F168" i="2" s="1"/>
  <c r="C169" i="2"/>
  <c r="C170" i="2"/>
  <c r="D170" i="2" s="1"/>
  <c r="C171" i="2"/>
  <c r="D171" i="2" s="1"/>
  <c r="C172" i="2"/>
  <c r="F172" i="2" s="1"/>
  <c r="C173" i="2"/>
  <c r="C174" i="2"/>
  <c r="D174" i="2" s="1"/>
  <c r="C175" i="2"/>
  <c r="F175" i="2" s="1"/>
  <c r="C176" i="2"/>
  <c r="F176" i="2" s="1"/>
  <c r="C177" i="2"/>
  <c r="C178" i="2"/>
  <c r="D178" i="2" s="1"/>
  <c r="C179" i="2"/>
  <c r="D179" i="2" s="1"/>
  <c r="C180" i="2"/>
  <c r="F180" i="2" s="1"/>
  <c r="C181" i="2"/>
  <c r="C182" i="2"/>
  <c r="D182" i="2" s="1"/>
  <c r="C183" i="2"/>
  <c r="F183" i="2" s="1"/>
  <c r="C184" i="2"/>
  <c r="F184" i="2" s="1"/>
  <c r="C185" i="2"/>
  <c r="C186" i="2"/>
  <c r="D186" i="2" s="1"/>
  <c r="C187" i="2"/>
  <c r="D187" i="2" s="1"/>
  <c r="C188" i="2"/>
  <c r="F188" i="2" s="1"/>
  <c r="C189" i="2"/>
  <c r="C190" i="2"/>
  <c r="D190" i="2" s="1"/>
  <c r="C191" i="2"/>
  <c r="F191" i="2" s="1"/>
  <c r="C192" i="2"/>
  <c r="F192" i="2" s="1"/>
  <c r="C193" i="2"/>
  <c r="C194" i="2"/>
  <c r="D194" i="2" s="1"/>
  <c r="C195" i="2"/>
  <c r="D195" i="2" s="1"/>
  <c r="C196" i="2"/>
  <c r="F196" i="2" s="1"/>
  <c r="C197" i="2"/>
  <c r="C198" i="2"/>
  <c r="D198" i="2" s="1"/>
  <c r="C199" i="2"/>
  <c r="F199" i="2" s="1"/>
  <c r="C200" i="2"/>
  <c r="F200" i="2" s="1"/>
  <c r="C201" i="2"/>
  <c r="C202" i="2"/>
  <c r="D202" i="2" s="1"/>
  <c r="C203" i="2"/>
  <c r="D203" i="2" s="1"/>
  <c r="C204" i="2"/>
  <c r="F204" i="2" s="1"/>
  <c r="C205" i="2"/>
  <c r="C206" i="2"/>
  <c r="D206" i="2" s="1"/>
  <c r="C207" i="2"/>
  <c r="F207" i="2" s="1"/>
  <c r="C208" i="2"/>
  <c r="F208" i="2" s="1"/>
  <c r="C209" i="2"/>
  <c r="C210" i="2"/>
  <c r="D210" i="2" s="1"/>
  <c r="C211" i="2"/>
  <c r="D211" i="2" s="1"/>
  <c r="C212" i="2"/>
  <c r="F212" i="2" s="1"/>
  <c r="C213" i="2"/>
  <c r="C214" i="2"/>
  <c r="D214" i="2" s="1"/>
  <c r="C215" i="2"/>
  <c r="F215" i="2" s="1"/>
  <c r="C216" i="2"/>
  <c r="F216" i="2" s="1"/>
  <c r="C217" i="2"/>
  <c r="C218" i="2"/>
  <c r="D218" i="2" s="1"/>
  <c r="C219" i="2"/>
  <c r="D219" i="2" s="1"/>
  <c r="C220" i="2"/>
  <c r="F220" i="2" s="1"/>
  <c r="C221" i="2"/>
  <c r="C222" i="2"/>
  <c r="D222" i="2" s="1"/>
  <c r="C223" i="2"/>
  <c r="F223" i="2" s="1"/>
  <c r="C224" i="2"/>
  <c r="F224" i="2" s="1"/>
  <c r="C225" i="2"/>
  <c r="C226" i="2"/>
  <c r="D226" i="2" s="1"/>
  <c r="C227" i="2"/>
  <c r="D227" i="2" s="1"/>
  <c r="C228" i="2"/>
  <c r="F228" i="2" s="1"/>
  <c r="C229" i="2"/>
  <c r="C230" i="2"/>
  <c r="D230" i="2" s="1"/>
  <c r="C231" i="2"/>
  <c r="F231" i="2" s="1"/>
  <c r="C232" i="2"/>
  <c r="F232" i="2" s="1"/>
  <c r="C233" i="2"/>
  <c r="C234" i="2"/>
  <c r="D234" i="2" s="1"/>
  <c r="C235" i="2"/>
  <c r="D235" i="2" s="1"/>
  <c r="C236" i="2"/>
  <c r="F236" i="2" s="1"/>
  <c r="C237" i="2"/>
  <c r="C238" i="2"/>
  <c r="D238" i="2" s="1"/>
  <c r="C239" i="2"/>
  <c r="F239" i="2" s="1"/>
  <c r="C240" i="2"/>
  <c r="F240" i="2" s="1"/>
  <c r="C241" i="2"/>
  <c r="C242" i="2"/>
  <c r="D242" i="2" s="1"/>
  <c r="C243" i="2"/>
  <c r="D243" i="2" s="1"/>
  <c r="C244" i="2"/>
  <c r="D244" i="2" s="1"/>
  <c r="C245" i="2"/>
  <c r="C246" i="2"/>
  <c r="F246" i="2" s="1"/>
  <c r="C247" i="2"/>
  <c r="F247" i="2" s="1"/>
  <c r="C248" i="2"/>
  <c r="F248" i="2" s="1"/>
  <c r="C249" i="2"/>
  <c r="C250" i="2"/>
  <c r="D250" i="2" s="1"/>
  <c r="C251" i="2"/>
  <c r="F251" i="2" s="1"/>
  <c r="C252" i="2"/>
  <c r="F252" i="2" s="1"/>
  <c r="C253" i="2"/>
  <c r="C254" i="2"/>
  <c r="D254" i="2" s="1"/>
  <c r="C255" i="2"/>
  <c r="D255" i="2" s="1"/>
  <c r="C256" i="2"/>
  <c r="F256" i="2" s="1"/>
  <c r="C257" i="2"/>
  <c r="C258" i="2"/>
  <c r="D258" i="2" s="1"/>
  <c r="C259" i="2"/>
  <c r="D259" i="2" s="1"/>
  <c r="C260" i="2"/>
  <c r="D260" i="2" s="1"/>
  <c r="C261" i="2"/>
  <c r="C262" i="2"/>
  <c r="F262" i="2" s="1"/>
  <c r="C263" i="2"/>
  <c r="F263" i="2" s="1"/>
  <c r="C264" i="2"/>
  <c r="F264" i="2" s="1"/>
  <c r="C265" i="2"/>
  <c r="C266" i="2"/>
  <c r="D266" i="2" s="1"/>
  <c r="C267" i="2"/>
  <c r="F267" i="2" s="1"/>
  <c r="C268" i="2"/>
  <c r="F268" i="2" s="1"/>
  <c r="C269" i="2"/>
  <c r="C270" i="2"/>
  <c r="D270" i="2" s="1"/>
  <c r="C271" i="2"/>
  <c r="D271" i="2" s="1"/>
  <c r="C272" i="2"/>
  <c r="F272" i="2" s="1"/>
  <c r="C273" i="2"/>
  <c r="C274" i="2"/>
  <c r="D274" i="2" s="1"/>
  <c r="C275" i="2"/>
  <c r="D275" i="2" s="1"/>
  <c r="C276" i="2"/>
  <c r="D276" i="2" s="1"/>
  <c r="C277" i="2"/>
  <c r="C278" i="2"/>
  <c r="F278" i="2" s="1"/>
  <c r="C279" i="2"/>
  <c r="F279" i="2" s="1"/>
  <c r="C280" i="2"/>
  <c r="F280" i="2" s="1"/>
  <c r="C281" i="2"/>
  <c r="F281" i="2" s="1"/>
  <c r="C282" i="2"/>
  <c r="D282" i="2" s="1"/>
  <c r="C283" i="2"/>
  <c r="F283" i="2" s="1"/>
  <c r="C284" i="2"/>
  <c r="F284" i="2" s="1"/>
  <c r="C285" i="2"/>
  <c r="F285" i="2" s="1"/>
  <c r="C286" i="2"/>
  <c r="D286" i="2" s="1"/>
  <c r="C287" i="2"/>
  <c r="D287" i="2" s="1"/>
  <c r="C288" i="2"/>
  <c r="F288" i="2" s="1"/>
  <c r="C289" i="2"/>
  <c r="F289" i="2" s="1"/>
  <c r="C290" i="2"/>
  <c r="D290" i="2" s="1"/>
  <c r="C291" i="2"/>
  <c r="D291" i="2" s="1"/>
  <c r="C292" i="2"/>
  <c r="D292" i="2" s="1"/>
  <c r="C293" i="2"/>
  <c r="F293" i="2" s="1"/>
  <c r="C294" i="2"/>
  <c r="F294" i="2" s="1"/>
  <c r="C295" i="2"/>
  <c r="F295" i="2" s="1"/>
  <c r="C296" i="2"/>
  <c r="F296" i="2" s="1"/>
  <c r="C297" i="2"/>
  <c r="F297" i="2" s="1"/>
  <c r="C298" i="2"/>
  <c r="D298" i="2" s="1"/>
  <c r="C299" i="2"/>
  <c r="F299" i="2" s="1"/>
  <c r="C300" i="2"/>
  <c r="F300" i="2" s="1"/>
  <c r="C301" i="2"/>
  <c r="F301" i="2" s="1"/>
  <c r="C2" i="2"/>
  <c r="D2" i="2" s="1"/>
  <c r="F277" i="2" l="1"/>
  <c r="D277" i="2"/>
  <c r="F273" i="2"/>
  <c r="D273" i="2"/>
  <c r="F269" i="2"/>
  <c r="D269" i="2"/>
  <c r="F265" i="2"/>
  <c r="D265" i="2"/>
  <c r="F261" i="2"/>
  <c r="D261" i="2"/>
  <c r="F257" i="2"/>
  <c r="D257" i="2"/>
  <c r="F253" i="2"/>
  <c r="D253" i="2"/>
  <c r="F249" i="2"/>
  <c r="D249" i="2"/>
  <c r="F245" i="2"/>
  <c r="D245" i="2"/>
  <c r="F241" i="2"/>
  <c r="D241" i="2"/>
  <c r="F237" i="2"/>
  <c r="D237" i="2"/>
  <c r="F233" i="2"/>
  <c r="D233" i="2"/>
  <c r="F229" i="2"/>
  <c r="D229" i="2"/>
  <c r="F225" i="2"/>
  <c r="D225" i="2"/>
  <c r="F221" i="2"/>
  <c r="D221" i="2"/>
  <c r="F217" i="2"/>
  <c r="D217" i="2"/>
  <c r="F213" i="2"/>
  <c r="D213" i="2"/>
  <c r="F209" i="2"/>
  <c r="D209" i="2"/>
  <c r="F205" i="2"/>
  <c r="D205" i="2"/>
  <c r="F201" i="2"/>
  <c r="D201" i="2"/>
  <c r="F197" i="2"/>
  <c r="D197" i="2"/>
  <c r="F193" i="2"/>
  <c r="D193" i="2"/>
  <c r="F189" i="2"/>
  <c r="D189" i="2"/>
  <c r="F185" i="2"/>
  <c r="D185" i="2"/>
  <c r="F181" i="2"/>
  <c r="D181" i="2"/>
  <c r="F177" i="2"/>
  <c r="D177" i="2"/>
  <c r="F173" i="2"/>
  <c r="D173" i="2"/>
  <c r="F169" i="2"/>
  <c r="D169" i="2"/>
  <c r="F165" i="2"/>
  <c r="D165" i="2"/>
  <c r="F161" i="2"/>
  <c r="D161" i="2"/>
  <c r="F157" i="2"/>
  <c r="D157" i="2"/>
  <c r="F153" i="2"/>
  <c r="D153" i="2"/>
  <c r="F149" i="2"/>
  <c r="D149" i="2"/>
  <c r="F145" i="2"/>
  <c r="D145" i="2"/>
  <c r="F141" i="2"/>
  <c r="D141" i="2"/>
  <c r="F137" i="2"/>
  <c r="D137" i="2"/>
  <c r="F133" i="2"/>
  <c r="D133" i="2"/>
  <c r="F129" i="2"/>
  <c r="D129" i="2"/>
  <c r="F125" i="2"/>
  <c r="D125" i="2"/>
  <c r="F121" i="2"/>
  <c r="D121" i="2"/>
  <c r="F117" i="2"/>
  <c r="D117" i="2"/>
  <c r="F113" i="2"/>
  <c r="D113" i="2"/>
  <c r="F109" i="2"/>
  <c r="D109" i="2"/>
  <c r="F105" i="2"/>
  <c r="D105" i="2"/>
  <c r="F101" i="2"/>
  <c r="D101" i="2"/>
  <c r="F97" i="2"/>
  <c r="D97" i="2"/>
  <c r="F93" i="2"/>
  <c r="D93" i="2"/>
  <c r="F89" i="2"/>
  <c r="D89" i="2"/>
  <c r="F85" i="2"/>
  <c r="D85" i="2"/>
  <c r="F81" i="2"/>
  <c r="D81" i="2"/>
  <c r="F77" i="2"/>
  <c r="D77" i="2"/>
  <c r="F73" i="2"/>
  <c r="D73" i="2"/>
  <c r="F69" i="2"/>
  <c r="D69" i="2"/>
  <c r="F65" i="2"/>
  <c r="D65" i="2"/>
  <c r="F61" i="2"/>
  <c r="D61" i="2"/>
  <c r="F57" i="2"/>
  <c r="D57" i="2"/>
  <c r="F53" i="2"/>
  <c r="D53" i="2"/>
  <c r="F49" i="2"/>
  <c r="D49" i="2"/>
  <c r="F45" i="2"/>
  <c r="D45" i="2"/>
  <c r="F41" i="2"/>
  <c r="D41" i="2"/>
  <c r="F37" i="2"/>
  <c r="D37" i="2"/>
  <c r="F33" i="2"/>
  <c r="D33" i="2"/>
  <c r="F29" i="2"/>
  <c r="D29" i="2"/>
  <c r="F25" i="2"/>
  <c r="D25" i="2"/>
  <c r="F21" i="2"/>
  <c r="D21" i="2"/>
  <c r="F17" i="2"/>
  <c r="D17" i="2"/>
  <c r="F13" i="2"/>
  <c r="D13" i="2"/>
  <c r="F9" i="2"/>
  <c r="D9" i="2"/>
  <c r="F5" i="2"/>
  <c r="D5" i="2"/>
  <c r="D297" i="2"/>
  <c r="D281" i="2"/>
  <c r="D300" i="2"/>
  <c r="D296" i="2"/>
  <c r="D288" i="2"/>
  <c r="D284" i="2"/>
  <c r="D280" i="2"/>
  <c r="D272" i="2"/>
  <c r="D268" i="2"/>
  <c r="D264" i="2"/>
  <c r="D256" i="2"/>
  <c r="D252" i="2"/>
  <c r="D248" i="2"/>
  <c r="D240" i="2"/>
  <c r="D236" i="2"/>
  <c r="D232" i="2"/>
  <c r="D228" i="2"/>
  <c r="D224" i="2"/>
  <c r="D220" i="2"/>
  <c r="D216" i="2"/>
  <c r="D212" i="2"/>
  <c r="D208" i="2"/>
  <c r="D204" i="2"/>
  <c r="D200" i="2"/>
  <c r="D196" i="2"/>
  <c r="D192" i="2"/>
  <c r="D188" i="2"/>
  <c r="D184" i="2"/>
  <c r="D180" i="2"/>
  <c r="D176" i="2"/>
  <c r="D172" i="2"/>
  <c r="D168" i="2"/>
  <c r="D164" i="2"/>
  <c r="D160" i="2"/>
  <c r="D156" i="2"/>
  <c r="D152" i="2"/>
  <c r="D148" i="2"/>
  <c r="D144" i="2"/>
  <c r="D140" i="2"/>
  <c r="D136" i="2"/>
  <c r="D132" i="2"/>
  <c r="D128" i="2"/>
  <c r="D124" i="2"/>
  <c r="D120" i="2"/>
  <c r="D116" i="2"/>
  <c r="D112" i="2"/>
  <c r="D108" i="2"/>
  <c r="D104" i="2"/>
  <c r="D100" i="2"/>
  <c r="D96" i="2"/>
  <c r="D92" i="2"/>
  <c r="D88" i="2"/>
  <c r="D84" i="2"/>
  <c r="D80" i="2"/>
  <c r="D76" i="2"/>
  <c r="D72" i="2"/>
  <c r="D68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D4" i="2"/>
  <c r="F2" i="2"/>
  <c r="F291" i="2"/>
  <c r="F286" i="2"/>
  <c r="F275" i="2"/>
  <c r="F270" i="2"/>
  <c r="F259" i="2"/>
  <c r="F254" i="2"/>
  <c r="F243" i="2"/>
  <c r="F235" i="2"/>
  <c r="F227" i="2"/>
  <c r="F219" i="2"/>
  <c r="F211" i="2"/>
  <c r="F203" i="2"/>
  <c r="F195" i="2"/>
  <c r="F187" i="2"/>
  <c r="F179" i="2"/>
  <c r="F171" i="2"/>
  <c r="F163" i="2"/>
  <c r="F155" i="2"/>
  <c r="F147" i="2"/>
  <c r="F139" i="2"/>
  <c r="F131" i="2"/>
  <c r="F123" i="2"/>
  <c r="F115" i="2"/>
  <c r="D299" i="2"/>
  <c r="D295" i="2"/>
  <c r="D283" i="2"/>
  <c r="D279" i="2"/>
  <c r="D267" i="2"/>
  <c r="D263" i="2"/>
  <c r="D251" i="2"/>
  <c r="D247" i="2"/>
  <c r="D239" i="2"/>
  <c r="D231" i="2"/>
  <c r="D223" i="2"/>
  <c r="D215" i="2"/>
  <c r="D207" i="2"/>
  <c r="D199" i="2"/>
  <c r="D191" i="2"/>
  <c r="D183" i="2"/>
  <c r="D175" i="2"/>
  <c r="D167" i="2"/>
  <c r="D159" i="2"/>
  <c r="D151" i="2"/>
  <c r="D143" i="2"/>
  <c r="D135" i="2"/>
  <c r="D127" i="2"/>
  <c r="D119" i="2"/>
  <c r="D111" i="2"/>
  <c r="D103" i="2"/>
  <c r="D99" i="2"/>
  <c r="D95" i="2"/>
  <c r="D87" i="2"/>
  <c r="D83" i="2"/>
  <c r="D79" i="2"/>
  <c r="D71" i="2"/>
  <c r="D67" i="2"/>
  <c r="D63" i="2"/>
  <c r="D55" i="2"/>
  <c r="D51" i="2"/>
  <c r="D47" i="2"/>
  <c r="D39" i="2"/>
  <c r="D35" i="2"/>
  <c r="D31" i="2"/>
  <c r="D23" i="2"/>
  <c r="D19" i="2"/>
  <c r="D15" i="2"/>
  <c r="D7" i="2"/>
  <c r="D3" i="2"/>
  <c r="D294" i="2"/>
  <c r="D278" i="2"/>
  <c r="D262" i="2"/>
  <c r="D246" i="2"/>
  <c r="D110" i="2"/>
  <c r="D106" i="2"/>
  <c r="D102" i="2"/>
  <c r="D98" i="2"/>
  <c r="D94" i="2"/>
  <c r="D90" i="2"/>
  <c r="D86" i="2"/>
  <c r="D82" i="2"/>
  <c r="D78" i="2"/>
  <c r="D74" i="2"/>
  <c r="D70" i="2"/>
  <c r="D66" i="2"/>
  <c r="D62" i="2"/>
  <c r="D58" i="2"/>
  <c r="D54" i="2"/>
  <c r="D50" i="2"/>
  <c r="D46" i="2"/>
  <c r="D42" i="2"/>
  <c r="D38" i="2"/>
  <c r="D34" i="2"/>
  <c r="D30" i="2"/>
  <c r="D26" i="2"/>
  <c r="D22" i="2"/>
  <c r="D18" i="2"/>
  <c r="D14" i="2"/>
  <c r="D10" i="2"/>
  <c r="D6" i="2"/>
  <c r="F3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C3" i="1"/>
  <c r="D3" i="1" s="1"/>
  <c r="C4" i="1"/>
  <c r="F4" i="1" s="1"/>
  <c r="C5" i="1"/>
  <c r="F5" i="1" s="1"/>
  <c r="C6" i="1"/>
  <c r="D6" i="1" s="1"/>
  <c r="C7" i="1"/>
  <c r="F7" i="1" s="1"/>
  <c r="C8" i="1"/>
  <c r="D8" i="1" s="1"/>
  <c r="C9" i="1"/>
  <c r="F9" i="1" s="1"/>
  <c r="C10" i="1"/>
  <c r="D10" i="1" s="1"/>
  <c r="C11" i="1"/>
  <c r="D11" i="1" s="1"/>
  <c r="C12" i="1"/>
  <c r="D12" i="1" s="1"/>
  <c r="C13" i="1"/>
  <c r="F13" i="1" s="1"/>
  <c r="C14" i="1"/>
  <c r="D14" i="1" s="1"/>
  <c r="C15" i="1"/>
  <c r="D15" i="1" s="1"/>
  <c r="C16" i="1"/>
  <c r="D16" i="1" s="1"/>
  <c r="C17" i="1"/>
  <c r="F17" i="1" s="1"/>
  <c r="C18" i="1"/>
  <c r="D18" i="1" s="1"/>
  <c r="C19" i="1"/>
  <c r="D19" i="1" s="1"/>
  <c r="C20" i="1"/>
  <c r="D20" i="1" s="1"/>
  <c r="C21" i="1"/>
  <c r="F21" i="1" s="1"/>
  <c r="C22" i="1"/>
  <c r="D22" i="1" s="1"/>
  <c r="C23" i="1"/>
  <c r="D23" i="1" s="1"/>
  <c r="C24" i="1"/>
  <c r="D24" i="1" s="1"/>
  <c r="C25" i="1"/>
  <c r="F25" i="1" s="1"/>
  <c r="C26" i="1"/>
  <c r="D26" i="1" s="1"/>
  <c r="C27" i="1"/>
  <c r="D27" i="1" s="1"/>
  <c r="C28" i="1"/>
  <c r="D28" i="1" s="1"/>
  <c r="C29" i="1"/>
  <c r="F29" i="1" s="1"/>
  <c r="C30" i="1"/>
  <c r="D30" i="1" s="1"/>
  <c r="C31" i="1"/>
  <c r="D31" i="1" s="1"/>
  <c r="C32" i="1"/>
  <c r="D32" i="1" s="1"/>
  <c r="C33" i="1"/>
  <c r="F33" i="1" s="1"/>
  <c r="C34" i="1"/>
  <c r="D34" i="1" s="1"/>
  <c r="C35" i="1"/>
  <c r="D35" i="1" s="1"/>
  <c r="C36" i="1"/>
  <c r="D36" i="1" s="1"/>
  <c r="C37" i="1"/>
  <c r="F37" i="1" s="1"/>
  <c r="C38" i="1"/>
  <c r="D38" i="1" s="1"/>
  <c r="C39" i="1"/>
  <c r="D39" i="1" s="1"/>
  <c r="C40" i="1"/>
  <c r="D40" i="1" s="1"/>
  <c r="C41" i="1"/>
  <c r="F41" i="1" s="1"/>
  <c r="C42" i="1"/>
  <c r="D42" i="1" s="1"/>
  <c r="C43" i="1"/>
  <c r="D43" i="1" s="1"/>
  <c r="C44" i="1"/>
  <c r="D44" i="1" s="1"/>
  <c r="C45" i="1"/>
  <c r="F45" i="1" s="1"/>
  <c r="C46" i="1"/>
  <c r="D46" i="1" s="1"/>
  <c r="C47" i="1"/>
  <c r="D47" i="1" s="1"/>
  <c r="C48" i="1"/>
  <c r="D48" i="1" s="1"/>
  <c r="C49" i="1"/>
  <c r="F49" i="1" s="1"/>
  <c r="C50" i="1"/>
  <c r="D50" i="1" s="1"/>
  <c r="C51" i="1"/>
  <c r="D51" i="1" s="1"/>
  <c r="C52" i="1"/>
  <c r="D52" i="1" s="1"/>
  <c r="C53" i="1"/>
  <c r="F53" i="1" s="1"/>
  <c r="C54" i="1"/>
  <c r="D54" i="1" s="1"/>
  <c r="C55" i="1"/>
  <c r="D55" i="1" s="1"/>
  <c r="C56" i="1"/>
  <c r="D56" i="1" s="1"/>
  <c r="C57" i="1"/>
  <c r="F57" i="1" s="1"/>
  <c r="C58" i="1"/>
  <c r="D58" i="1" s="1"/>
  <c r="C59" i="1"/>
  <c r="D59" i="1" s="1"/>
  <c r="C60" i="1"/>
  <c r="D60" i="1" s="1"/>
  <c r="C61" i="1"/>
  <c r="F61" i="1" s="1"/>
  <c r="C62" i="1"/>
  <c r="D62" i="1" s="1"/>
  <c r="C63" i="1"/>
  <c r="D63" i="1" s="1"/>
  <c r="C64" i="1"/>
  <c r="D64" i="1" s="1"/>
  <c r="C65" i="1"/>
  <c r="F65" i="1" s="1"/>
  <c r="C66" i="1"/>
  <c r="D66" i="1" s="1"/>
  <c r="C67" i="1"/>
  <c r="D67" i="1" s="1"/>
  <c r="C68" i="1"/>
  <c r="D68" i="1" s="1"/>
  <c r="C69" i="1"/>
  <c r="F69" i="1" s="1"/>
  <c r="C70" i="1"/>
  <c r="D70" i="1" s="1"/>
  <c r="C71" i="1"/>
  <c r="D71" i="1" s="1"/>
  <c r="C72" i="1"/>
  <c r="D72" i="1" s="1"/>
  <c r="C73" i="1"/>
  <c r="F73" i="1" s="1"/>
  <c r="C74" i="1"/>
  <c r="D74" i="1" s="1"/>
  <c r="C75" i="1"/>
  <c r="D75" i="1" s="1"/>
  <c r="C76" i="1"/>
  <c r="D76" i="1" s="1"/>
  <c r="C77" i="1"/>
  <c r="F77" i="1" s="1"/>
  <c r="C78" i="1"/>
  <c r="D78" i="1" s="1"/>
  <c r="C79" i="1"/>
  <c r="D79" i="1" s="1"/>
  <c r="C80" i="1"/>
  <c r="D80" i="1" s="1"/>
  <c r="C81" i="1"/>
  <c r="F81" i="1" s="1"/>
  <c r="C82" i="1"/>
  <c r="D82" i="1" s="1"/>
  <c r="C83" i="1"/>
  <c r="D83" i="1" s="1"/>
  <c r="C84" i="1"/>
  <c r="D84" i="1" s="1"/>
  <c r="C85" i="1"/>
  <c r="F85" i="1" s="1"/>
  <c r="C86" i="1"/>
  <c r="D86" i="1" s="1"/>
  <c r="C87" i="1"/>
  <c r="D87" i="1" s="1"/>
  <c r="C88" i="1"/>
  <c r="D88" i="1" s="1"/>
  <c r="C89" i="1"/>
  <c r="F89" i="1" s="1"/>
  <c r="C90" i="1"/>
  <c r="D90" i="1" s="1"/>
  <c r="C91" i="1"/>
  <c r="D91" i="1" s="1"/>
  <c r="C92" i="1"/>
  <c r="D92" i="1" s="1"/>
  <c r="C93" i="1"/>
  <c r="F93" i="1" s="1"/>
  <c r="C94" i="1"/>
  <c r="D94" i="1" s="1"/>
  <c r="C95" i="1"/>
  <c r="D95" i="1" s="1"/>
  <c r="C96" i="1"/>
  <c r="D96" i="1" s="1"/>
  <c r="C97" i="1"/>
  <c r="F97" i="1" s="1"/>
  <c r="C98" i="1"/>
  <c r="D98" i="1" s="1"/>
  <c r="C99" i="1"/>
  <c r="D99" i="1" s="1"/>
  <c r="C100" i="1"/>
  <c r="D100" i="1" s="1"/>
  <c r="C101" i="1"/>
  <c r="F101" i="1" s="1"/>
  <c r="C102" i="1"/>
  <c r="D102" i="1" s="1"/>
  <c r="C103" i="1"/>
  <c r="D103" i="1" s="1"/>
  <c r="C104" i="1"/>
  <c r="D104" i="1" s="1"/>
  <c r="C105" i="1"/>
  <c r="F105" i="1" s="1"/>
  <c r="C106" i="1"/>
  <c r="D106" i="1" s="1"/>
  <c r="C107" i="1"/>
  <c r="D107" i="1" s="1"/>
  <c r="C108" i="1"/>
  <c r="D108" i="1" s="1"/>
  <c r="C109" i="1"/>
  <c r="F109" i="1" s="1"/>
  <c r="C110" i="1"/>
  <c r="D110" i="1" s="1"/>
  <c r="C111" i="1"/>
  <c r="D111" i="1" s="1"/>
  <c r="C112" i="1"/>
  <c r="D112" i="1" s="1"/>
  <c r="C113" i="1"/>
  <c r="F113" i="1" s="1"/>
  <c r="C114" i="1"/>
  <c r="D114" i="1" s="1"/>
  <c r="C115" i="1"/>
  <c r="D115" i="1" s="1"/>
  <c r="C116" i="1"/>
  <c r="D116" i="1" s="1"/>
  <c r="C117" i="1"/>
  <c r="F117" i="1" s="1"/>
  <c r="C118" i="1"/>
  <c r="D118" i="1" s="1"/>
  <c r="C119" i="1"/>
  <c r="D119" i="1" s="1"/>
  <c r="C120" i="1"/>
  <c r="D120" i="1" s="1"/>
  <c r="C121" i="1"/>
  <c r="F121" i="1" s="1"/>
  <c r="C122" i="1"/>
  <c r="D122" i="1" s="1"/>
  <c r="C123" i="1"/>
  <c r="D123" i="1" s="1"/>
  <c r="C124" i="1"/>
  <c r="D124" i="1" s="1"/>
  <c r="C125" i="1"/>
  <c r="F125" i="1" s="1"/>
  <c r="C126" i="1"/>
  <c r="D126" i="1" s="1"/>
  <c r="C127" i="1"/>
  <c r="D127" i="1" s="1"/>
  <c r="C128" i="1"/>
  <c r="D128" i="1" s="1"/>
  <c r="C129" i="1"/>
  <c r="F129" i="1" s="1"/>
  <c r="C130" i="1"/>
  <c r="D130" i="1" s="1"/>
  <c r="C131" i="1"/>
  <c r="D131" i="1" s="1"/>
  <c r="C132" i="1"/>
  <c r="D132" i="1" s="1"/>
  <c r="C133" i="1"/>
  <c r="F133" i="1" s="1"/>
  <c r="C134" i="1"/>
  <c r="D134" i="1" s="1"/>
  <c r="C135" i="1"/>
  <c r="D135" i="1" s="1"/>
  <c r="C136" i="1"/>
  <c r="D136" i="1" s="1"/>
  <c r="C137" i="1"/>
  <c r="F137" i="1" s="1"/>
  <c r="C138" i="1"/>
  <c r="D138" i="1" s="1"/>
  <c r="C139" i="1"/>
  <c r="D139" i="1" s="1"/>
  <c r="C140" i="1"/>
  <c r="D140" i="1" s="1"/>
  <c r="C141" i="1"/>
  <c r="F141" i="1" s="1"/>
  <c r="C142" i="1"/>
  <c r="D142" i="1" s="1"/>
  <c r="C143" i="1"/>
  <c r="D143" i="1" s="1"/>
  <c r="C144" i="1"/>
  <c r="D144" i="1" s="1"/>
  <c r="C145" i="1"/>
  <c r="F145" i="1" s="1"/>
  <c r="C146" i="1"/>
  <c r="D146" i="1" s="1"/>
  <c r="C147" i="1"/>
  <c r="D147" i="1" s="1"/>
  <c r="C148" i="1"/>
  <c r="D148" i="1" s="1"/>
  <c r="C149" i="1"/>
  <c r="F149" i="1" s="1"/>
  <c r="C150" i="1"/>
  <c r="D150" i="1" s="1"/>
  <c r="C151" i="1"/>
  <c r="D151" i="1" s="1"/>
  <c r="C152" i="1"/>
  <c r="D152" i="1" s="1"/>
  <c r="C153" i="1"/>
  <c r="F153" i="1" s="1"/>
  <c r="C154" i="1"/>
  <c r="D154" i="1" s="1"/>
  <c r="C155" i="1"/>
  <c r="D155" i="1" s="1"/>
  <c r="C156" i="1"/>
  <c r="D156" i="1" s="1"/>
  <c r="C157" i="1"/>
  <c r="F157" i="1" s="1"/>
  <c r="C158" i="1"/>
  <c r="D158" i="1" s="1"/>
  <c r="C159" i="1"/>
  <c r="D159" i="1" s="1"/>
  <c r="C160" i="1"/>
  <c r="D160" i="1" s="1"/>
  <c r="C161" i="1"/>
  <c r="F161" i="1" s="1"/>
  <c r="C162" i="1"/>
  <c r="D162" i="1" s="1"/>
  <c r="C163" i="1"/>
  <c r="D163" i="1" s="1"/>
  <c r="C164" i="1"/>
  <c r="D164" i="1" s="1"/>
  <c r="C165" i="1"/>
  <c r="F165" i="1" s="1"/>
  <c r="C166" i="1"/>
  <c r="D166" i="1" s="1"/>
  <c r="C167" i="1"/>
  <c r="D167" i="1" s="1"/>
  <c r="C168" i="1"/>
  <c r="D168" i="1" s="1"/>
  <c r="C169" i="1"/>
  <c r="F169" i="1" s="1"/>
  <c r="C170" i="1"/>
  <c r="D170" i="1" s="1"/>
  <c r="C171" i="1"/>
  <c r="D171" i="1" s="1"/>
  <c r="C172" i="1"/>
  <c r="D172" i="1" s="1"/>
  <c r="C173" i="1"/>
  <c r="F173" i="1" s="1"/>
  <c r="C174" i="1"/>
  <c r="D174" i="1" s="1"/>
  <c r="C175" i="1"/>
  <c r="D175" i="1" s="1"/>
  <c r="C176" i="1"/>
  <c r="D176" i="1" s="1"/>
  <c r="C177" i="1"/>
  <c r="F177" i="1" s="1"/>
  <c r="C178" i="1"/>
  <c r="D178" i="1" s="1"/>
  <c r="C179" i="1"/>
  <c r="D179" i="1" s="1"/>
  <c r="C180" i="1"/>
  <c r="D180" i="1" s="1"/>
  <c r="C181" i="1"/>
  <c r="F181" i="1" s="1"/>
  <c r="C182" i="1"/>
  <c r="D182" i="1" s="1"/>
  <c r="C183" i="1"/>
  <c r="D183" i="1" s="1"/>
  <c r="C184" i="1"/>
  <c r="D184" i="1" s="1"/>
  <c r="C185" i="1"/>
  <c r="F185" i="1" s="1"/>
  <c r="C186" i="1"/>
  <c r="D186" i="1" s="1"/>
  <c r="C187" i="1"/>
  <c r="D187" i="1" s="1"/>
  <c r="C188" i="1"/>
  <c r="D188" i="1" s="1"/>
  <c r="C189" i="1"/>
  <c r="F189" i="1" s="1"/>
  <c r="C190" i="1"/>
  <c r="D190" i="1" s="1"/>
  <c r="C191" i="1"/>
  <c r="D191" i="1" s="1"/>
  <c r="C192" i="1"/>
  <c r="D192" i="1" s="1"/>
  <c r="C193" i="1"/>
  <c r="F193" i="1" s="1"/>
  <c r="C194" i="1"/>
  <c r="D194" i="1" s="1"/>
  <c r="C195" i="1"/>
  <c r="D195" i="1" s="1"/>
  <c r="C196" i="1"/>
  <c r="D196" i="1" s="1"/>
  <c r="C197" i="1"/>
  <c r="F197" i="1" s="1"/>
  <c r="C198" i="1"/>
  <c r="D198" i="1" s="1"/>
  <c r="C199" i="1"/>
  <c r="D199" i="1" s="1"/>
  <c r="C200" i="1"/>
  <c r="D200" i="1" s="1"/>
  <c r="C201" i="1"/>
  <c r="F201" i="1" s="1"/>
  <c r="C202" i="1"/>
  <c r="D202" i="1" s="1"/>
  <c r="C203" i="1"/>
  <c r="D203" i="1" s="1"/>
  <c r="C204" i="1"/>
  <c r="D204" i="1" s="1"/>
  <c r="C205" i="1"/>
  <c r="F205" i="1" s="1"/>
  <c r="C206" i="1"/>
  <c r="D206" i="1" s="1"/>
  <c r="C207" i="1"/>
  <c r="D207" i="1" s="1"/>
  <c r="C208" i="1"/>
  <c r="D208" i="1" s="1"/>
  <c r="C209" i="1"/>
  <c r="F209" i="1" s="1"/>
  <c r="C210" i="1"/>
  <c r="D210" i="1" s="1"/>
  <c r="C211" i="1"/>
  <c r="D211" i="1" s="1"/>
  <c r="C212" i="1"/>
  <c r="D212" i="1" s="1"/>
  <c r="C213" i="1"/>
  <c r="F213" i="1" s="1"/>
  <c r="C214" i="1"/>
  <c r="D214" i="1" s="1"/>
  <c r="C215" i="1"/>
  <c r="D215" i="1" s="1"/>
  <c r="C216" i="1"/>
  <c r="D216" i="1" s="1"/>
  <c r="C217" i="1"/>
  <c r="F217" i="1" s="1"/>
  <c r="C218" i="1"/>
  <c r="D218" i="1" s="1"/>
  <c r="C219" i="1"/>
  <c r="D219" i="1" s="1"/>
  <c r="C220" i="1"/>
  <c r="D220" i="1" s="1"/>
  <c r="C221" i="1"/>
  <c r="F221" i="1" s="1"/>
  <c r="C222" i="1"/>
  <c r="D222" i="1" s="1"/>
  <c r="C223" i="1"/>
  <c r="D223" i="1" s="1"/>
  <c r="C224" i="1"/>
  <c r="D224" i="1" s="1"/>
  <c r="C225" i="1"/>
  <c r="F225" i="1" s="1"/>
  <c r="C226" i="1"/>
  <c r="D226" i="1" s="1"/>
  <c r="C227" i="1"/>
  <c r="D227" i="1" s="1"/>
  <c r="C228" i="1"/>
  <c r="D228" i="1" s="1"/>
  <c r="C229" i="1"/>
  <c r="F229" i="1" s="1"/>
  <c r="C230" i="1"/>
  <c r="D230" i="1" s="1"/>
  <c r="C231" i="1"/>
  <c r="D231" i="1" s="1"/>
  <c r="C232" i="1"/>
  <c r="D232" i="1" s="1"/>
  <c r="C233" i="1"/>
  <c r="F233" i="1" s="1"/>
  <c r="C234" i="1"/>
  <c r="D234" i="1" s="1"/>
  <c r="C235" i="1"/>
  <c r="D235" i="1" s="1"/>
  <c r="C236" i="1"/>
  <c r="D236" i="1" s="1"/>
  <c r="C237" i="1"/>
  <c r="F237" i="1" s="1"/>
  <c r="C238" i="1"/>
  <c r="D238" i="1" s="1"/>
  <c r="C239" i="1"/>
  <c r="D239" i="1" s="1"/>
  <c r="C240" i="1"/>
  <c r="D240" i="1" s="1"/>
  <c r="C241" i="1"/>
  <c r="F241" i="1" s="1"/>
  <c r="C242" i="1"/>
  <c r="D242" i="1" s="1"/>
  <c r="C243" i="1"/>
  <c r="D243" i="1" s="1"/>
  <c r="C244" i="1"/>
  <c r="D244" i="1" s="1"/>
  <c r="C245" i="1"/>
  <c r="F245" i="1" s="1"/>
  <c r="C246" i="1"/>
  <c r="D246" i="1" s="1"/>
  <c r="C247" i="1"/>
  <c r="D247" i="1" s="1"/>
  <c r="C248" i="1"/>
  <c r="D248" i="1" s="1"/>
  <c r="C249" i="1"/>
  <c r="F249" i="1" s="1"/>
  <c r="C250" i="1"/>
  <c r="D250" i="1" s="1"/>
  <c r="C251" i="1"/>
  <c r="D251" i="1" s="1"/>
  <c r="C252" i="1"/>
  <c r="D252" i="1" s="1"/>
  <c r="C253" i="1"/>
  <c r="F253" i="1" s="1"/>
  <c r="C254" i="1"/>
  <c r="D254" i="1" s="1"/>
  <c r="C255" i="1"/>
  <c r="D255" i="1" s="1"/>
  <c r="C256" i="1"/>
  <c r="D256" i="1" s="1"/>
  <c r="C257" i="1"/>
  <c r="F257" i="1" s="1"/>
  <c r="C258" i="1"/>
  <c r="D258" i="1" s="1"/>
  <c r="C259" i="1"/>
  <c r="D259" i="1" s="1"/>
  <c r="C260" i="1"/>
  <c r="D260" i="1" s="1"/>
  <c r="C261" i="1"/>
  <c r="F261" i="1" s="1"/>
  <c r="C262" i="1"/>
  <c r="D262" i="1" s="1"/>
  <c r="C263" i="1"/>
  <c r="D263" i="1" s="1"/>
  <c r="C264" i="1"/>
  <c r="D264" i="1" s="1"/>
  <c r="C265" i="1"/>
  <c r="F265" i="1" s="1"/>
  <c r="C266" i="1"/>
  <c r="D266" i="1" s="1"/>
  <c r="C267" i="1"/>
  <c r="D267" i="1" s="1"/>
  <c r="C268" i="1"/>
  <c r="D268" i="1" s="1"/>
  <c r="C269" i="1"/>
  <c r="F269" i="1" s="1"/>
  <c r="C270" i="1"/>
  <c r="D270" i="1" s="1"/>
  <c r="C271" i="1"/>
  <c r="D271" i="1" s="1"/>
  <c r="C272" i="1"/>
  <c r="D272" i="1" s="1"/>
  <c r="C273" i="1"/>
  <c r="F273" i="1" s="1"/>
  <c r="C274" i="1"/>
  <c r="D274" i="1" s="1"/>
  <c r="C275" i="1"/>
  <c r="D275" i="1" s="1"/>
  <c r="C276" i="1"/>
  <c r="D276" i="1" s="1"/>
  <c r="C277" i="1"/>
  <c r="F277" i="1" s="1"/>
  <c r="C278" i="1"/>
  <c r="D278" i="1" s="1"/>
  <c r="C279" i="1"/>
  <c r="D279" i="1" s="1"/>
  <c r="C280" i="1"/>
  <c r="D280" i="1" s="1"/>
  <c r="C281" i="1"/>
  <c r="F281" i="1" s="1"/>
  <c r="C282" i="1"/>
  <c r="D282" i="1" s="1"/>
  <c r="C283" i="1"/>
  <c r="D283" i="1" s="1"/>
  <c r="C284" i="1"/>
  <c r="D284" i="1" s="1"/>
  <c r="C285" i="1"/>
  <c r="F285" i="1" s="1"/>
  <c r="C286" i="1"/>
  <c r="D286" i="1" s="1"/>
  <c r="C287" i="1"/>
  <c r="D287" i="1" s="1"/>
  <c r="C288" i="1"/>
  <c r="D288" i="1" s="1"/>
  <c r="C289" i="1"/>
  <c r="F289" i="1" s="1"/>
  <c r="C290" i="1"/>
  <c r="D290" i="1" s="1"/>
  <c r="C291" i="1"/>
  <c r="D291" i="1" s="1"/>
  <c r="C292" i="1"/>
  <c r="D292" i="1" s="1"/>
  <c r="C293" i="1"/>
  <c r="F293" i="1" s="1"/>
  <c r="C294" i="1"/>
  <c r="D294" i="1" s="1"/>
  <c r="C295" i="1"/>
  <c r="D295" i="1" s="1"/>
  <c r="C296" i="1"/>
  <c r="D296" i="1" s="1"/>
  <c r="C297" i="1"/>
  <c r="F297" i="1" s="1"/>
  <c r="C298" i="1"/>
  <c r="D298" i="1" s="1"/>
  <c r="C299" i="1"/>
  <c r="D299" i="1" s="1"/>
  <c r="C300" i="1"/>
  <c r="D300" i="1" s="1"/>
  <c r="C301" i="1"/>
  <c r="F301" i="1" s="1"/>
  <c r="C2" i="1"/>
  <c r="D2" i="1" s="1"/>
  <c r="D297" i="1" l="1"/>
  <c r="D289" i="1"/>
  <c r="D277" i="1"/>
  <c r="D269" i="1"/>
  <c r="D261" i="1"/>
  <c r="D253" i="1"/>
  <c r="D249" i="1"/>
  <c r="D237" i="1"/>
  <c r="D229" i="1"/>
  <c r="D221" i="1"/>
  <c r="D213" i="1"/>
  <c r="D205" i="1"/>
  <c r="D201" i="1"/>
  <c r="D193" i="1"/>
  <c r="D185" i="1"/>
  <c r="D177" i="1"/>
  <c r="D173" i="1"/>
  <c r="D161" i="1"/>
  <c r="D153" i="1"/>
  <c r="D149" i="1"/>
  <c r="D141" i="1"/>
  <c r="D133" i="1"/>
  <c r="D121" i="1"/>
  <c r="D109" i="1"/>
  <c r="D97" i="1"/>
  <c r="D81" i="1"/>
  <c r="D57" i="1"/>
  <c r="D25" i="1"/>
  <c r="D4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6" i="1"/>
  <c r="D301" i="1"/>
  <c r="D293" i="1"/>
  <c r="D281" i="1"/>
  <c r="D273" i="1"/>
  <c r="D265" i="1"/>
  <c r="D257" i="1"/>
  <c r="D245" i="1"/>
  <c r="D233" i="1"/>
  <c r="D225" i="1"/>
  <c r="D217" i="1"/>
  <c r="D209" i="1"/>
  <c r="D197" i="1"/>
  <c r="D189" i="1"/>
  <c r="D181" i="1"/>
  <c r="D169" i="1"/>
  <c r="D157" i="1"/>
  <c r="D145" i="1"/>
  <c r="D137" i="1"/>
  <c r="D129" i="1"/>
  <c r="D125" i="1"/>
  <c r="D117" i="1"/>
  <c r="D113" i="1"/>
  <c r="D105" i="1"/>
  <c r="D101" i="1"/>
  <c r="D93" i="1"/>
  <c r="D89" i="1"/>
  <c r="D85" i="1"/>
  <c r="D77" i="1"/>
  <c r="D73" i="1"/>
  <c r="D69" i="1"/>
  <c r="D65" i="1"/>
  <c r="D61" i="1"/>
  <c r="D53" i="1"/>
  <c r="D49" i="1"/>
  <c r="D45" i="1"/>
  <c r="D41" i="1"/>
  <c r="D37" i="1"/>
  <c r="D33" i="1"/>
  <c r="D29" i="1"/>
  <c r="D21" i="1"/>
  <c r="D17" i="1"/>
  <c r="D13" i="1"/>
  <c r="D9" i="1"/>
  <c r="D5" i="1"/>
  <c r="D7" i="1"/>
  <c r="F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D285" i="1"/>
  <c r="D241" i="1"/>
  <c r="D165" i="1"/>
</calcChain>
</file>

<file path=xl/sharedStrings.xml><?xml version="1.0" encoding="utf-8"?>
<sst xmlns="http://schemas.openxmlformats.org/spreadsheetml/2006/main" count="139" uniqueCount="93">
  <si>
    <t>X</t>
  </si>
  <si>
    <t>Value</t>
  </si>
  <si>
    <t>Prob_X=(X-0.5)/n</t>
  </si>
  <si>
    <t>Z value for Normal</t>
  </si>
  <si>
    <t>Standardized Value</t>
  </si>
  <si>
    <t>Z value for EXP</t>
  </si>
  <si>
    <t>Prob_X=(X-0.5)/300</t>
  </si>
  <si>
    <t>Actual Z value (Normal)</t>
  </si>
  <si>
    <t>Standardized Z value (Normal</t>
  </si>
  <si>
    <t>GAMMA Function of exponential</t>
  </si>
  <si>
    <t>GAMMA Expected</t>
  </si>
  <si>
    <t>Prob_X</t>
  </si>
  <si>
    <t>GAMMA</t>
  </si>
  <si>
    <t>Ei</t>
  </si>
  <si>
    <t>(Oi-Ei)^2/Ei</t>
  </si>
  <si>
    <t>Sum of values</t>
  </si>
  <si>
    <t>Average of values</t>
  </si>
  <si>
    <t>Bin</t>
  </si>
  <si>
    <t>Oi</t>
  </si>
  <si>
    <t>0.102-4.602</t>
  </si>
  <si>
    <t>4.602-9.102</t>
  </si>
  <si>
    <r>
      <t>9.102-13.6</t>
    </r>
    <r>
      <rPr>
        <sz val="11"/>
        <color theme="1"/>
        <rFont val="Calibri (Body)"/>
      </rPr>
      <t>02</t>
    </r>
  </si>
  <si>
    <t>13.602-18.102</t>
  </si>
  <si>
    <t>18.102-22.602</t>
  </si>
  <si>
    <t>22.602-27.102</t>
  </si>
  <si>
    <t>27.102-31.602</t>
  </si>
  <si>
    <t>31.602-36.102</t>
  </si>
  <si>
    <t>36.102-40.602</t>
  </si>
  <si>
    <t>40.602-45.102</t>
  </si>
  <si>
    <t>45.102-49.602</t>
  </si>
  <si>
    <t>49.602-54.102</t>
  </si>
  <si>
    <t>0.091-6.291</t>
  </si>
  <si>
    <t>6.291-12.491</t>
  </si>
  <si>
    <t>12.491-18.691</t>
  </si>
  <si>
    <t>18.691-24.891</t>
  </si>
  <si>
    <t>24.891-31.091</t>
  </si>
  <si>
    <t>31.091-37.291</t>
  </si>
  <si>
    <t>37.291-43.491</t>
  </si>
  <si>
    <t>49.691-55.891</t>
  </si>
  <si>
    <t>55.891-62.091</t>
  </si>
  <si>
    <t>43.491-49.691</t>
  </si>
  <si>
    <t>0.007-2.507</t>
  </si>
  <si>
    <t>2.507-5.007</t>
  </si>
  <si>
    <t>5.007-7.507</t>
  </si>
  <si>
    <t>7.507-10.007</t>
  </si>
  <si>
    <t>10.007-12.507</t>
  </si>
  <si>
    <t>12.507-15.007</t>
  </si>
  <si>
    <t>15.007-17.507</t>
  </si>
  <si>
    <t>17.507-20.007</t>
  </si>
  <si>
    <t>20.007-22.507</t>
  </si>
  <si>
    <t>22.507-25.007</t>
  </si>
  <si>
    <t>25.007-27.507</t>
  </si>
  <si>
    <t>27.507-30.007</t>
  </si>
  <si>
    <t>0.031-10.031</t>
  </si>
  <si>
    <t>10.031-20.031</t>
  </si>
  <si>
    <t>20.031-30.031</t>
  </si>
  <si>
    <t>30.031-40.031</t>
  </si>
  <si>
    <t>40.031-50.031</t>
  </si>
  <si>
    <t>50.031-60.031</t>
  </si>
  <si>
    <t>60.031-70.031</t>
  </si>
  <si>
    <t>70.031-80.031</t>
  </si>
  <si>
    <t>80.031-90.031</t>
  </si>
  <si>
    <t>90.031-100.031</t>
  </si>
  <si>
    <t>100.031-110.031</t>
  </si>
  <si>
    <t>.087-5.187</t>
  </si>
  <si>
    <t>5.187-10.287</t>
  </si>
  <si>
    <t>10.287-15.387</t>
  </si>
  <si>
    <t>15.387-20.487</t>
  </si>
  <si>
    <t>20.487-25.587</t>
  </si>
  <si>
    <t>25.587-30.687</t>
  </si>
  <si>
    <t>30.687-35.787</t>
  </si>
  <si>
    <t>35.787-40.887</t>
  </si>
  <si>
    <t>40.887-45.987</t>
  </si>
  <si>
    <t>45.987-51.087</t>
  </si>
  <si>
    <t>51.087-56.187</t>
  </si>
  <si>
    <t>56.187-61.287</t>
  </si>
  <si>
    <t>61.287-66.387</t>
  </si>
  <si>
    <t>66.387-71.487</t>
  </si>
  <si>
    <t>71.487-76.587</t>
  </si>
  <si>
    <t>0.13-7.83</t>
  </si>
  <si>
    <t>7.83-15.53</t>
  </si>
  <si>
    <t>15.53-23.23</t>
  </si>
  <si>
    <t>23.23-30.93</t>
  </si>
  <si>
    <t>30.93-38.63</t>
  </si>
  <si>
    <t>38.63-115.63</t>
  </si>
  <si>
    <t>alpha</t>
  </si>
  <si>
    <t xml:space="preserve">TOTAL:  </t>
  </si>
  <si>
    <t>S=4</t>
  </si>
  <si>
    <t>PASS</t>
  </si>
  <si>
    <t>TOTAL:</t>
  </si>
  <si>
    <t>S=4 @ 0.05</t>
  </si>
  <si>
    <t>S=6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</si>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</sst>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 (Body)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Distribution</a:t>
            </a:r>
          </a:p>
        </c:rich>
      </c:tx>
      <c:layout>
        <c:manualLayout>
          <c:xMode val="edge"/>
          <c:yMode val="edge"/>
          <c:x val="0.2993888888888888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Standardized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Sheet1!$D$2:$D$302</c:f>
              <c:numCache>
                <c:formatCode>General</c:formatCode>
                <c:ptCount val="301"/>
                <c:pt idx="0">
                  <c:v>-2.9351994688667054</c:v>
                </c:pt>
                <c:pt idx="1">
                  <c:v>-2.5758293035488999</c:v>
                </c:pt>
                <c:pt idx="2">
                  <c:v>-2.3939797998185091</c:v>
                </c:pt>
                <c:pt idx="3">
                  <c:v>-2.2679322994583582</c:v>
                </c:pt>
                <c:pt idx="4">
                  <c:v>-2.1700903775845601</c:v>
                </c:pt>
                <c:pt idx="5">
                  <c:v>-2.0894563124274903</c:v>
                </c:pt>
                <c:pt idx="6">
                  <c:v>-2.020482791763405</c:v>
                </c:pt>
                <c:pt idx="7">
                  <c:v>-1.9599639845400538</c:v>
                </c:pt>
                <c:pt idx="8">
                  <c:v>-1.9058731401211735</c:v>
                </c:pt>
                <c:pt idx="9">
                  <c:v>-1.8568441290659172</c:v>
                </c:pt>
                <c:pt idx="10">
                  <c:v>-1.8119106729525978</c:v>
                </c:pt>
                <c:pt idx="11">
                  <c:v>-1.7703631359311631</c:v>
                </c:pt>
                <c:pt idx="12">
                  <c:v>-1.7316643961222451</c:v>
                </c:pt>
                <c:pt idx="13">
                  <c:v>-1.6953977102721358</c:v>
                </c:pt>
                <c:pt idx="14">
                  <c:v>-1.6612329682193088</c:v>
                </c:pt>
                <c:pt idx="15">
                  <c:v>-1.6289040465802753</c:v>
                </c:pt>
                <c:pt idx="16">
                  <c:v>-1.5981931399228173</c:v>
                </c:pt>
                <c:pt idx="17">
                  <c:v>-1.5689196324989263</c:v>
                </c:pt>
                <c:pt idx="18">
                  <c:v>-1.5409320137606042</c:v>
                </c:pt>
                <c:pt idx="19">
                  <c:v>-1.5141018876192833</c:v>
                </c:pt>
                <c:pt idx="20">
                  <c:v>-1.4883194549179164</c:v>
                </c:pt>
                <c:pt idx="21">
                  <c:v>-1.4634900534667048</c:v>
                </c:pt>
                <c:pt idx="22">
                  <c:v>-1.4395314709384572</c:v>
                </c:pt>
                <c:pt idx="23">
                  <c:v>-1.4163718316812279</c:v>
                </c:pt>
                <c:pt idx="24">
                  <c:v>-1.393947915917702</c:v>
                </c:pt>
                <c:pt idx="25">
                  <c:v>-1.3722038089987272</c:v>
                </c:pt>
                <c:pt idx="26">
                  <c:v>-1.3510898056228156</c:v>
                </c:pt>
                <c:pt idx="27">
                  <c:v>-1.330561513178897</c:v>
                </c:pt>
                <c:pt idx="28">
                  <c:v>-1.3105791121681303</c:v>
                </c:pt>
                <c:pt idx="29">
                  <c:v>-1.2911067416889614</c:v>
                </c:pt>
                <c:pt idx="30">
                  <c:v>-1.2721119853500615</c:v>
                </c:pt>
                <c:pt idx="31">
                  <c:v>-1.2535654384704511</c:v>
                </c:pt>
                <c:pt idx="32">
                  <c:v>-1.2354403415612518</c:v>
                </c:pt>
                <c:pt idx="33">
                  <c:v>-1.2177122682264065</c:v>
                </c:pt>
                <c:pt idx="34">
                  <c:v>-1.2003588580308597</c:v>
                </c:pt>
                <c:pt idx="35">
                  <c:v>-1.1833595867506721</c:v>
                </c:pt>
                <c:pt idx="36">
                  <c:v>-1.166695567875214</c:v>
                </c:pt>
                <c:pt idx="37">
                  <c:v>-1.1503493803760083</c:v>
                </c:pt>
                <c:pt idx="38">
                  <c:v>-1.1343049186629566</c:v>
                </c:pt>
                <c:pt idx="39">
                  <c:v>-1.1185472613709737</c:v>
                </c:pt>
                <c:pt idx="40">
                  <c:v>-1.1030625561995977</c:v>
                </c:pt>
                <c:pt idx="41">
                  <c:v>-1.0878379184958125</c:v>
                </c:pt>
                <c:pt idx="42">
                  <c:v>-1.0728613416500035</c:v>
                </c:pt>
                <c:pt idx="43">
                  <c:v>-1.058121617684777</c:v>
                </c:pt>
                <c:pt idx="44">
                  <c:v>-1.0436082666705315</c:v>
                </c:pt>
                <c:pt idx="45">
                  <c:v>-1.029311473811199</c:v>
                </c:pt>
                <c:pt idx="46">
                  <c:v>-1.0152220332170301</c:v>
                </c:pt>
                <c:pt idx="47">
                  <c:v>-1.0013312975256907</c:v>
                </c:pt>
                <c:pt idx="48">
                  <c:v>-0.98763113265345293</c:v>
                </c:pt>
                <c:pt idx="49">
                  <c:v>-0.97411387705930974</c:v>
                </c:pt>
                <c:pt idx="50">
                  <c:v>-0.96077230499019284</c:v>
                </c:pt>
                <c:pt idx="51">
                  <c:v>-0.9475995932471396</c:v>
                </c:pt>
                <c:pt idx="52">
                  <c:v>-0.93458929107347943</c:v>
                </c:pt>
                <c:pt idx="53">
                  <c:v>-0.92173529281794264</c:v>
                </c:pt>
                <c:pt idx="54">
                  <c:v>-0.90903181306989334</c:v>
                </c:pt>
                <c:pt idx="55">
                  <c:v>-0.89647336400191613</c:v>
                </c:pt>
                <c:pt idx="56">
                  <c:v>-0.88405473468753959</c:v>
                </c:pt>
                <c:pt idx="57">
                  <c:v>-0.87177097218995891</c:v>
                </c:pt>
                <c:pt idx="58">
                  <c:v>-0.85961736424191304</c:v>
                </c:pt>
                <c:pt idx="59">
                  <c:v>-0.84758942335786425</c:v>
                </c:pt>
                <c:pt idx="60">
                  <c:v>-0.83568287223789273</c:v>
                </c:pt>
                <c:pt idx="61">
                  <c:v>-0.82389363033855767</c:v>
                </c:pt>
                <c:pt idx="62">
                  <c:v>-0.81221780149991241</c:v>
                </c:pt>
                <c:pt idx="63">
                  <c:v>-0.80065166252992925</c:v>
                </c:pt>
                <c:pt idx="64">
                  <c:v>-0.78919165265822189</c:v>
                </c:pt>
                <c:pt idx="65">
                  <c:v>-0.77783436378034376</c:v>
                </c:pt>
                <c:pt idx="66">
                  <c:v>-0.76657653142207582</c:v>
                </c:pt>
                <c:pt idx="67">
                  <c:v>-0.75541502636046909</c:v>
                </c:pt>
                <c:pt idx="68">
                  <c:v>-0.74434684684471775</c:v>
                </c:pt>
                <c:pt idx="69">
                  <c:v>-0.73336911136570992</c:v>
                </c:pt>
                <c:pt idx="70">
                  <c:v>-0.72247905192806261</c:v>
                </c:pt>
                <c:pt idx="71">
                  <c:v>-0.71167400778297651</c:v>
                </c:pt>
                <c:pt idx="72">
                  <c:v>-0.70095141958421192</c:v>
                </c:pt>
                <c:pt idx="73">
                  <c:v>-0.69030882393303394</c:v>
                </c:pt>
                <c:pt idx="74">
                  <c:v>-0.67974384828117995</c:v>
                </c:pt>
                <c:pt idx="75">
                  <c:v>-0.66925420616371201</c:v>
                </c:pt>
                <c:pt idx="76">
                  <c:v>-0.65883769273618775</c:v>
                </c:pt>
                <c:pt idx="77">
                  <c:v>-0.64849218059285751</c:v>
                </c:pt>
                <c:pt idx="78">
                  <c:v>-0.63821561584464992</c:v>
                </c:pt>
                <c:pt idx="79">
                  <c:v>-0.62800601443756987</c:v>
                </c:pt>
                <c:pt idx="80">
                  <c:v>-0.61786145869377929</c:v>
                </c:pt>
                <c:pt idx="81">
                  <c:v>-0.60778009405915712</c:v>
                </c:pt>
                <c:pt idx="82">
                  <c:v>-0.59776012604247841</c:v>
                </c:pt>
                <c:pt idx="83">
                  <c:v>-0.58779981733259323</c:v>
                </c:pt>
                <c:pt idx="84">
                  <c:v>-0.57789748508109451</c:v>
                </c:pt>
                <c:pt idx="85">
                  <c:v>-0.56805149833898283</c:v>
                </c:pt>
                <c:pt idx="86">
                  <c:v>-0.55826027563674319</c:v>
                </c:pt>
                <c:pt idx="87">
                  <c:v>-0.54852228269809788</c:v>
                </c:pt>
                <c:pt idx="88">
                  <c:v>-0.5388360302784504</c:v>
                </c:pt>
                <c:pt idx="89">
                  <c:v>-0.52920007211972775</c:v>
                </c:pt>
                <c:pt idx="90">
                  <c:v>-0.51961300301397251</c:v>
                </c:pt>
                <c:pt idx="91">
                  <c:v>-0.51007345696859485</c:v>
                </c:pt>
                <c:pt idx="92">
                  <c:v>-0.50058010546673981</c:v>
                </c:pt>
                <c:pt idx="93">
                  <c:v>-0.49113165581669765</c:v>
                </c:pt>
                <c:pt idx="94">
                  <c:v>-0.48172684958473044</c:v>
                </c:pt>
                <c:pt idx="95">
                  <c:v>-0.47236446110609492</c:v>
                </c:pt>
                <c:pt idx="96">
                  <c:v>-0.46304329606941308</c:v>
                </c:pt>
                <c:pt idx="97">
                  <c:v>-0.45376219016987951</c:v>
                </c:pt>
                <c:pt idx="98">
                  <c:v>-0.4445200078271197</c:v>
                </c:pt>
                <c:pt idx="99">
                  <c:v>-0.43531564096378872</c:v>
                </c:pt>
                <c:pt idx="100">
                  <c:v>-0.42614800784127821</c:v>
                </c:pt>
                <c:pt idx="101">
                  <c:v>-0.41701605194913577</c:v>
                </c:pt>
                <c:pt idx="102">
                  <c:v>-0.40791874094503477</c:v>
                </c:pt>
                <c:pt idx="103">
                  <c:v>-0.39885506564233691</c:v>
                </c:pt>
                <c:pt idx="104">
                  <c:v>-0.38982403904248092</c:v>
                </c:pt>
                <c:pt idx="105">
                  <c:v>-0.38082469540961922</c:v>
                </c:pt>
                <c:pt idx="106">
                  <c:v>-0.3718560893850747</c:v>
                </c:pt>
                <c:pt idx="107">
                  <c:v>-0.36291729513935617</c:v>
                </c:pt>
                <c:pt idx="108">
                  <c:v>-0.35400740555960392</c:v>
                </c:pt>
                <c:pt idx="109">
                  <c:v>-0.34512553147047242</c:v>
                </c:pt>
                <c:pt idx="110">
                  <c:v>-0.33627080088657468</c:v>
                </c:pt>
                <c:pt idx="111">
                  <c:v>-0.32744235829473306</c:v>
                </c:pt>
                <c:pt idx="112">
                  <c:v>-0.3186393639643752</c:v>
                </c:pt>
                <c:pt idx="113">
                  <c:v>-0.30986099328452327</c:v>
                </c:pt>
                <c:pt idx="114">
                  <c:v>-0.30110643612590487</c:v>
                </c:pt>
                <c:pt idx="115">
                  <c:v>-0.29237489622680418</c:v>
                </c:pt>
                <c:pt idx="116">
                  <c:v>-0.28366559060134999</c:v>
                </c:pt>
                <c:pt idx="117">
                  <c:v>-0.27497774896900479</c:v>
                </c:pt>
                <c:pt idx="118">
                  <c:v>-0.26631061320409499</c:v>
                </c:pt>
                <c:pt idx="119">
                  <c:v>-0.25766343680427872</c:v>
                </c:pt>
                <c:pt idx="120">
                  <c:v>-0.2490354843769092</c:v>
                </c:pt>
                <c:pt idx="121">
                  <c:v>-0.2404260311423079</c:v>
                </c:pt>
                <c:pt idx="122">
                  <c:v>-0.2318343624530099</c:v>
                </c:pt>
                <c:pt idx="123">
                  <c:v>-0.2232597733280923</c:v>
                </c:pt>
                <c:pt idx="124">
                  <c:v>-0.21470156800174456</c:v>
                </c:pt>
                <c:pt idx="125">
                  <c:v>-0.2061590594852733</c:v>
                </c:pt>
                <c:pt idx="126">
                  <c:v>-0.1976315691417817</c:v>
                </c:pt>
                <c:pt idx="127">
                  <c:v>-0.18911842627279254</c:v>
                </c:pt>
                <c:pt idx="128">
                  <c:v>-0.18061896771611988</c:v>
                </c:pt>
                <c:pt idx="129">
                  <c:v>-0.17213253745432833</c:v>
                </c:pt>
                <c:pt idx="130">
                  <c:v>-0.16365848623314128</c:v>
                </c:pt>
                <c:pt idx="131">
                  <c:v>-0.15519617118919438</c:v>
                </c:pt>
                <c:pt idx="132">
                  <c:v>-0.14674495548654862</c:v>
                </c:pt>
                <c:pt idx="133">
                  <c:v>-0.1383042079614045</c:v>
                </c:pt>
                <c:pt idx="134">
                  <c:v>-0.12987330277448192</c:v>
                </c:pt>
                <c:pt idx="135">
                  <c:v>-0.1214516190705431</c:v>
                </c:pt>
                <c:pt idx="136">
                  <c:v>-0.11303854064456513</c:v>
                </c:pt>
                <c:pt idx="137">
                  <c:v>-0.10463345561407539</c:v>
                </c:pt>
                <c:pt idx="138">
                  <c:v>-9.623575609718539E-2</c:v>
                </c:pt>
                <c:pt idx="139">
                  <c:v>-8.7844837895871677E-2</c:v>
                </c:pt>
                <c:pt idx="140">
                  <c:v>-7.946010018406334E-2</c:v>
                </c:pt>
                <c:pt idx="141">
                  <c:v>-7.108094520010963E-2</c:v>
                </c:pt>
                <c:pt idx="142">
                  <c:v>-6.2706777943213846E-2</c:v>
                </c:pt>
                <c:pt idx="143">
                  <c:v>-5.4337005873423251E-2</c:v>
                </c:pt>
                <c:pt idx="144">
                  <c:v>-4.5971038614782349E-2</c:v>
                </c:pt>
                <c:pt idx="145">
                  <c:v>-3.7608287661255936E-2</c:v>
                </c:pt>
                <c:pt idx="146">
                  <c:v>-2.9248166085040543E-2</c:v>
                </c:pt>
                <c:pt idx="147">
                  <c:v>-2.0890088246888559E-2</c:v>
                </c:pt>
                <c:pt idx="148">
                  <c:v>-1.2533469508069276E-2</c:v>
                </c:pt>
                <c:pt idx="149">
                  <c:v>-4.1777259436026719E-3</c:v>
                </c:pt>
                <c:pt idx="150">
                  <c:v>4.1777259436028107E-3</c:v>
                </c:pt>
                <c:pt idx="151">
                  <c:v>1.2533469508069276E-2</c:v>
                </c:pt>
                <c:pt idx="152">
                  <c:v>2.0890088246888421E-2</c:v>
                </c:pt>
                <c:pt idx="153">
                  <c:v>2.9248166085040685E-2</c:v>
                </c:pt>
                <c:pt idx="154">
                  <c:v>3.7608287661255936E-2</c:v>
                </c:pt>
                <c:pt idx="155">
                  <c:v>4.5971038614782349E-2</c:v>
                </c:pt>
                <c:pt idx="156">
                  <c:v>5.4337005873423105E-2</c:v>
                </c:pt>
                <c:pt idx="157">
                  <c:v>6.2706777943213846E-2</c:v>
                </c:pt>
                <c:pt idx="158">
                  <c:v>7.108094520010963E-2</c:v>
                </c:pt>
                <c:pt idx="159">
                  <c:v>7.9460100184063201E-2</c:v>
                </c:pt>
                <c:pt idx="160">
                  <c:v>8.7844837895871816E-2</c:v>
                </c:pt>
                <c:pt idx="161">
                  <c:v>9.623575609718539E-2</c:v>
                </c:pt>
                <c:pt idx="162">
                  <c:v>0.10463345561407525</c:v>
                </c:pt>
                <c:pt idx="163">
                  <c:v>0.11303854064456527</c:v>
                </c:pt>
                <c:pt idx="164">
                  <c:v>0.1214516190705431</c:v>
                </c:pt>
                <c:pt idx="165">
                  <c:v>0.12987330277448178</c:v>
                </c:pt>
                <c:pt idx="166">
                  <c:v>0.13830420796140466</c:v>
                </c:pt>
                <c:pt idx="167">
                  <c:v>0.14674495548654862</c:v>
                </c:pt>
                <c:pt idx="168">
                  <c:v>0.15519617118919438</c:v>
                </c:pt>
                <c:pt idx="169">
                  <c:v>0.16365848623314114</c:v>
                </c:pt>
                <c:pt idx="170">
                  <c:v>0.17213253745432833</c:v>
                </c:pt>
                <c:pt idx="171">
                  <c:v>0.18061896771611988</c:v>
                </c:pt>
                <c:pt idx="172">
                  <c:v>0.18911842627279243</c:v>
                </c:pt>
                <c:pt idx="173">
                  <c:v>0.19763156914178184</c:v>
                </c:pt>
                <c:pt idx="174">
                  <c:v>0.2061590594852733</c:v>
                </c:pt>
                <c:pt idx="175">
                  <c:v>0.21470156800174439</c:v>
                </c:pt>
                <c:pt idx="176">
                  <c:v>0.22325977332809246</c:v>
                </c:pt>
                <c:pt idx="177">
                  <c:v>0.2318343624530099</c:v>
                </c:pt>
                <c:pt idx="178">
                  <c:v>0.2404260311423079</c:v>
                </c:pt>
                <c:pt idx="179">
                  <c:v>0.24903548437690931</c:v>
                </c:pt>
                <c:pt idx="180">
                  <c:v>0.25766343680427872</c:v>
                </c:pt>
                <c:pt idx="181">
                  <c:v>0.26631061320409499</c:v>
                </c:pt>
                <c:pt idx="182">
                  <c:v>0.27497774896900462</c:v>
                </c:pt>
                <c:pt idx="183">
                  <c:v>0.28366559060134999</c:v>
                </c:pt>
                <c:pt idx="184">
                  <c:v>0.29237489622680418</c:v>
                </c:pt>
                <c:pt idx="185">
                  <c:v>0.30110643612590471</c:v>
                </c:pt>
                <c:pt idx="186">
                  <c:v>0.30986099328452343</c:v>
                </c:pt>
                <c:pt idx="187">
                  <c:v>0.3186393639643752</c:v>
                </c:pt>
                <c:pt idx="188">
                  <c:v>0.32744235829473295</c:v>
                </c:pt>
                <c:pt idx="189">
                  <c:v>0.33627080088657485</c:v>
                </c:pt>
                <c:pt idx="190">
                  <c:v>0.34512553147047242</c:v>
                </c:pt>
                <c:pt idx="191">
                  <c:v>0.35400740555960392</c:v>
                </c:pt>
                <c:pt idx="192">
                  <c:v>0.36291729513935622</c:v>
                </c:pt>
                <c:pt idx="193">
                  <c:v>0.3718560893850747</c:v>
                </c:pt>
                <c:pt idx="194">
                  <c:v>0.38082469540961922</c:v>
                </c:pt>
                <c:pt idx="195">
                  <c:v>0.38982403904248075</c:v>
                </c:pt>
                <c:pt idx="196">
                  <c:v>0.39885506564233691</c:v>
                </c:pt>
                <c:pt idx="197">
                  <c:v>0.40791874094503477</c:v>
                </c:pt>
                <c:pt idx="198">
                  <c:v>0.4170160519491356</c:v>
                </c:pt>
                <c:pt idx="199">
                  <c:v>0.42614800784127838</c:v>
                </c:pt>
                <c:pt idx="200">
                  <c:v>0.43531564096378872</c:v>
                </c:pt>
                <c:pt idx="201">
                  <c:v>0.44452000782711959</c:v>
                </c:pt>
                <c:pt idx="202">
                  <c:v>0.45376219016987968</c:v>
                </c:pt>
                <c:pt idx="203">
                  <c:v>0.46304329606941308</c:v>
                </c:pt>
                <c:pt idx="204">
                  <c:v>0.47236446110609492</c:v>
                </c:pt>
                <c:pt idx="205">
                  <c:v>0.48172684958473044</c:v>
                </c:pt>
                <c:pt idx="206">
                  <c:v>0.49113165581669765</c:v>
                </c:pt>
                <c:pt idx="207">
                  <c:v>0.50058010546673981</c:v>
                </c:pt>
                <c:pt idx="208">
                  <c:v>0.51007345696859474</c:v>
                </c:pt>
                <c:pt idx="209">
                  <c:v>0.51961300301397251</c:v>
                </c:pt>
                <c:pt idx="210">
                  <c:v>0.52920007211972775</c:v>
                </c:pt>
                <c:pt idx="211">
                  <c:v>0.53883603027845006</c:v>
                </c:pt>
                <c:pt idx="212">
                  <c:v>0.54852228269809822</c:v>
                </c:pt>
                <c:pt idx="213">
                  <c:v>0.55826027563674319</c:v>
                </c:pt>
                <c:pt idx="214">
                  <c:v>0.56805149833898272</c:v>
                </c:pt>
                <c:pt idx="215">
                  <c:v>0.57789748508109473</c:v>
                </c:pt>
                <c:pt idx="216">
                  <c:v>0.58779981733259323</c:v>
                </c:pt>
                <c:pt idx="217">
                  <c:v>0.59776012604247841</c:v>
                </c:pt>
                <c:pt idx="218">
                  <c:v>0.60778009405915734</c:v>
                </c:pt>
                <c:pt idx="219">
                  <c:v>0.61786145869377929</c:v>
                </c:pt>
                <c:pt idx="220">
                  <c:v>0.62800601443756987</c:v>
                </c:pt>
                <c:pt idx="221">
                  <c:v>0.6382156158446497</c:v>
                </c:pt>
                <c:pt idx="222">
                  <c:v>0.64849218059285729</c:v>
                </c:pt>
                <c:pt idx="223">
                  <c:v>0.65883769273618775</c:v>
                </c:pt>
                <c:pt idx="224">
                  <c:v>0.66925420616371145</c:v>
                </c:pt>
                <c:pt idx="225">
                  <c:v>0.67974384828117995</c:v>
                </c:pt>
                <c:pt idx="226">
                  <c:v>0.69030882393303394</c:v>
                </c:pt>
                <c:pt idx="227">
                  <c:v>0.70095141958421192</c:v>
                </c:pt>
                <c:pt idx="228">
                  <c:v>0.71167400778297762</c:v>
                </c:pt>
                <c:pt idx="229">
                  <c:v>0.72247905192806261</c:v>
                </c:pt>
                <c:pt idx="230">
                  <c:v>0.73336911136570992</c:v>
                </c:pt>
                <c:pt idx="231">
                  <c:v>0.74434684684471786</c:v>
                </c:pt>
                <c:pt idx="232">
                  <c:v>0.75541502636046909</c:v>
                </c:pt>
                <c:pt idx="233">
                  <c:v>0.76657653142207582</c:v>
                </c:pt>
                <c:pt idx="234">
                  <c:v>0.77783436378034387</c:v>
                </c:pt>
                <c:pt idx="235">
                  <c:v>0.78919165265822189</c:v>
                </c:pt>
                <c:pt idx="236">
                  <c:v>0.80065166252992925</c:v>
                </c:pt>
                <c:pt idx="237">
                  <c:v>0.81221780149991241</c:v>
                </c:pt>
                <c:pt idx="238">
                  <c:v>0.82389363033855767</c:v>
                </c:pt>
                <c:pt idx="239">
                  <c:v>0.83568287223789273</c:v>
                </c:pt>
                <c:pt idx="240">
                  <c:v>0.84758942335786425</c:v>
                </c:pt>
                <c:pt idx="241">
                  <c:v>0.85961736424191149</c:v>
                </c:pt>
                <c:pt idx="242">
                  <c:v>0.87177097218995891</c:v>
                </c:pt>
                <c:pt idx="243">
                  <c:v>0.88405473468753959</c:v>
                </c:pt>
                <c:pt idx="244">
                  <c:v>0.89647336400191591</c:v>
                </c:pt>
                <c:pt idx="245">
                  <c:v>0.90903181306989334</c:v>
                </c:pt>
                <c:pt idx="246">
                  <c:v>0.92173529281794264</c:v>
                </c:pt>
                <c:pt idx="247">
                  <c:v>0.9345892910734801</c:v>
                </c:pt>
                <c:pt idx="248">
                  <c:v>0.9475995932471396</c:v>
                </c:pt>
                <c:pt idx="249">
                  <c:v>0.96077230499019284</c:v>
                </c:pt>
                <c:pt idx="250">
                  <c:v>0.97411387705930974</c:v>
                </c:pt>
                <c:pt idx="251">
                  <c:v>0.98763113265345293</c:v>
                </c:pt>
                <c:pt idx="252">
                  <c:v>1.0013312975256907</c:v>
                </c:pt>
                <c:pt idx="253">
                  <c:v>1.0152220332170301</c:v>
                </c:pt>
                <c:pt idx="254">
                  <c:v>1.0293114738111979</c:v>
                </c:pt>
                <c:pt idx="255">
                  <c:v>1.0436082666705315</c:v>
                </c:pt>
                <c:pt idx="256">
                  <c:v>1.058121617684777</c:v>
                </c:pt>
                <c:pt idx="257">
                  <c:v>1.0728613416500028</c:v>
                </c:pt>
                <c:pt idx="258">
                  <c:v>1.0878379184958125</c:v>
                </c:pt>
                <c:pt idx="259">
                  <c:v>1.1030625561995977</c:v>
                </c:pt>
                <c:pt idx="260">
                  <c:v>1.1185472613709737</c:v>
                </c:pt>
                <c:pt idx="261">
                  <c:v>1.1343049186629566</c:v>
                </c:pt>
                <c:pt idx="262">
                  <c:v>1.1503493803760083</c:v>
                </c:pt>
                <c:pt idx="263">
                  <c:v>1.166695567875214</c:v>
                </c:pt>
                <c:pt idx="264">
                  <c:v>1.183359586750673</c:v>
                </c:pt>
                <c:pt idx="265">
                  <c:v>1.2003588580308597</c:v>
                </c:pt>
                <c:pt idx="266">
                  <c:v>1.2177122682264065</c:v>
                </c:pt>
                <c:pt idx="267">
                  <c:v>1.235440341561252</c:v>
                </c:pt>
                <c:pt idx="268">
                  <c:v>1.2535654384704511</c:v>
                </c:pt>
                <c:pt idx="269">
                  <c:v>1.2721119853500615</c:v>
                </c:pt>
                <c:pt idx="270">
                  <c:v>1.2911067416889623</c:v>
                </c:pt>
                <c:pt idx="271">
                  <c:v>1.3105791121681303</c:v>
                </c:pt>
                <c:pt idx="272">
                  <c:v>1.330561513178897</c:v>
                </c:pt>
                <c:pt idx="273">
                  <c:v>1.3510898056228151</c:v>
                </c:pt>
                <c:pt idx="274">
                  <c:v>1.3722038089987258</c:v>
                </c:pt>
                <c:pt idx="275">
                  <c:v>1.393947915917702</c:v>
                </c:pt>
                <c:pt idx="276">
                  <c:v>1.4163718316812279</c:v>
                </c:pt>
                <c:pt idx="277">
                  <c:v>1.4395314709384563</c:v>
                </c:pt>
                <c:pt idx="278">
                  <c:v>1.4634900534667055</c:v>
                </c:pt>
                <c:pt idx="279">
                  <c:v>1.4883194549179166</c:v>
                </c:pt>
                <c:pt idx="280">
                  <c:v>1.5141018876192844</c:v>
                </c:pt>
                <c:pt idx="281">
                  <c:v>1.5409320137606046</c:v>
                </c:pt>
                <c:pt idx="282">
                  <c:v>1.5689196324989263</c:v>
                </c:pt>
                <c:pt idx="283">
                  <c:v>1.5981931399228169</c:v>
                </c:pt>
                <c:pt idx="284">
                  <c:v>1.6289040465802753</c:v>
                </c:pt>
                <c:pt idx="285">
                  <c:v>1.6612329682193088</c:v>
                </c:pt>
                <c:pt idx="286">
                  <c:v>1.6953977102721358</c:v>
                </c:pt>
                <c:pt idx="287">
                  <c:v>1.7316643961222455</c:v>
                </c:pt>
                <c:pt idx="288">
                  <c:v>1.7703631359311631</c:v>
                </c:pt>
                <c:pt idx="289">
                  <c:v>1.8119106729525971</c:v>
                </c:pt>
                <c:pt idx="290">
                  <c:v>1.8568441290659181</c:v>
                </c:pt>
                <c:pt idx="291">
                  <c:v>1.9058731401211741</c:v>
                </c:pt>
                <c:pt idx="292">
                  <c:v>1.9599639845400536</c:v>
                </c:pt>
                <c:pt idx="293">
                  <c:v>2.0204827917634063</c:v>
                </c:pt>
                <c:pt idx="294">
                  <c:v>2.0894563124274907</c:v>
                </c:pt>
                <c:pt idx="295">
                  <c:v>2.1700903775845601</c:v>
                </c:pt>
                <c:pt idx="296">
                  <c:v>2.2679322994583568</c:v>
                </c:pt>
                <c:pt idx="297">
                  <c:v>2.3939797998185104</c:v>
                </c:pt>
                <c:pt idx="298">
                  <c:v>2.5758293035488999</c:v>
                </c:pt>
                <c:pt idx="299">
                  <c:v>2.9351994688666982</c:v>
                </c:pt>
              </c:numCache>
            </c:numRef>
          </c:xVal>
          <c:yVal>
            <c:numRef>
              <c:f>Sheet1!$E$2:$E$302</c:f>
              <c:numCache>
                <c:formatCode>General</c:formatCode>
                <c:ptCount val="301"/>
                <c:pt idx="0">
                  <c:v>-1.0491337029644638</c:v>
                </c:pt>
                <c:pt idx="1">
                  <c:v>-1.0478058032809363</c:v>
                </c:pt>
                <c:pt idx="2">
                  <c:v>-1.0463757574679069</c:v>
                </c:pt>
                <c:pt idx="3">
                  <c:v>-1.0456607345613922</c:v>
                </c:pt>
                <c:pt idx="4">
                  <c:v>-1.037591190330726</c:v>
                </c:pt>
                <c:pt idx="5">
                  <c:v>-1.0308495457835869</c:v>
                </c:pt>
                <c:pt idx="6">
                  <c:v>-1.0239036089774438</c:v>
                </c:pt>
                <c:pt idx="7">
                  <c:v>-1.0221671247759079</c:v>
                </c:pt>
                <c:pt idx="8">
                  <c:v>-1.0214521018693932</c:v>
                </c:pt>
                <c:pt idx="9">
                  <c:v>-1.021043517351385</c:v>
                </c:pt>
                <c:pt idx="10">
                  <c:v>-1.0184898641138322</c:v>
                </c:pt>
                <c:pt idx="11">
                  <c:v>-1.0153233340992671</c:v>
                </c:pt>
                <c:pt idx="12">
                  <c:v>-1.0095010047176471</c:v>
                </c:pt>
                <c:pt idx="13">
                  <c:v>-1.0083773972931238</c:v>
                </c:pt>
                <c:pt idx="14">
                  <c:v>-1.0073559359981028</c:v>
                </c:pt>
                <c:pt idx="15">
                  <c:v>-1.0067430592210902</c:v>
                </c:pt>
                <c:pt idx="16">
                  <c:v>-1.0012271682279767</c:v>
                </c:pt>
                <c:pt idx="17">
                  <c:v>-0.99673273852988398</c:v>
                </c:pt>
                <c:pt idx="18">
                  <c:v>-0.99152328592527661</c:v>
                </c:pt>
                <c:pt idx="19">
                  <c:v>-0.98713100235668605</c:v>
                </c:pt>
                <c:pt idx="20">
                  <c:v>-0.9824322803995893</c:v>
                </c:pt>
                <c:pt idx="21">
                  <c:v>-0.97783570457199454</c:v>
                </c:pt>
                <c:pt idx="22">
                  <c:v>-0.95781506318958198</c:v>
                </c:pt>
                <c:pt idx="23">
                  <c:v>-0.93329999210907677</c:v>
                </c:pt>
                <c:pt idx="24">
                  <c:v>-0.93309569985007257</c:v>
                </c:pt>
                <c:pt idx="25">
                  <c:v>-0.93135921564853685</c:v>
                </c:pt>
                <c:pt idx="26">
                  <c:v>-0.93054204661252005</c:v>
                </c:pt>
                <c:pt idx="27">
                  <c:v>-0.93043990048301783</c:v>
                </c:pt>
                <c:pt idx="28">
                  <c:v>-0.90439263745998122</c:v>
                </c:pt>
                <c:pt idx="29">
                  <c:v>-0.90153254583392217</c:v>
                </c:pt>
                <c:pt idx="30">
                  <c:v>-0.8960166548408085</c:v>
                </c:pt>
                <c:pt idx="31">
                  <c:v>-0.89336085547375377</c:v>
                </c:pt>
                <c:pt idx="32">
                  <c:v>-0.89070505610669914</c:v>
                </c:pt>
                <c:pt idx="33">
                  <c:v>-0.88651706479711279</c:v>
                </c:pt>
                <c:pt idx="34">
                  <c:v>-0.88529131124308746</c:v>
                </c:pt>
                <c:pt idx="35">
                  <c:v>-0.88028615089748441</c:v>
                </c:pt>
                <c:pt idx="36">
                  <c:v>-0.87977542024997391</c:v>
                </c:pt>
                <c:pt idx="37">
                  <c:v>-0.86046980177407617</c:v>
                </c:pt>
                <c:pt idx="38">
                  <c:v>-0.86046980177407617</c:v>
                </c:pt>
                <c:pt idx="39">
                  <c:v>-0.84994875043535922</c:v>
                </c:pt>
                <c:pt idx="40">
                  <c:v>-0.83401395423303093</c:v>
                </c:pt>
                <c:pt idx="41">
                  <c:v>-0.83248176229049931</c:v>
                </c:pt>
                <c:pt idx="42">
                  <c:v>-0.82757874807439824</c:v>
                </c:pt>
                <c:pt idx="43">
                  <c:v>-0.82665943290887933</c:v>
                </c:pt>
                <c:pt idx="44">
                  <c:v>-0.81031605218854263</c:v>
                </c:pt>
                <c:pt idx="45">
                  <c:v>-0.80970317541152992</c:v>
                </c:pt>
                <c:pt idx="46">
                  <c:v>-0.80960102928202782</c:v>
                </c:pt>
                <c:pt idx="47">
                  <c:v>-0.80500445345443306</c:v>
                </c:pt>
                <c:pt idx="48">
                  <c:v>-0.80408513828891415</c:v>
                </c:pt>
                <c:pt idx="49">
                  <c:v>-0.79744563987127737</c:v>
                </c:pt>
                <c:pt idx="50">
                  <c:v>-0.79632203244675426</c:v>
                </c:pt>
                <c:pt idx="51">
                  <c:v>-0.79335979469119311</c:v>
                </c:pt>
                <c:pt idx="52">
                  <c:v>-0.78580098110803742</c:v>
                </c:pt>
                <c:pt idx="53">
                  <c:v>-0.77333915330878056</c:v>
                </c:pt>
                <c:pt idx="54">
                  <c:v>-0.77170481523674694</c:v>
                </c:pt>
                <c:pt idx="55">
                  <c:v>-0.7675168239271607</c:v>
                </c:pt>
                <c:pt idx="56">
                  <c:v>-0.76598463198462907</c:v>
                </c:pt>
                <c:pt idx="57">
                  <c:v>-0.76455458617159955</c:v>
                </c:pt>
                <c:pt idx="58">
                  <c:v>-0.75801723388346498</c:v>
                </c:pt>
                <c:pt idx="59">
                  <c:v>-0.752297050631347</c:v>
                </c:pt>
                <c:pt idx="60">
                  <c:v>-0.75158202772483229</c:v>
                </c:pt>
                <c:pt idx="61">
                  <c:v>-0.74892622835777756</c:v>
                </c:pt>
                <c:pt idx="62">
                  <c:v>-0.73717942346503551</c:v>
                </c:pt>
                <c:pt idx="63">
                  <c:v>-0.73503435474549128</c:v>
                </c:pt>
                <c:pt idx="64">
                  <c:v>-0.73401289345047016</c:v>
                </c:pt>
                <c:pt idx="65">
                  <c:v>-0.72972275601138181</c:v>
                </c:pt>
                <c:pt idx="66">
                  <c:v>-0.71184718334851349</c:v>
                </c:pt>
                <c:pt idx="67">
                  <c:v>-0.71154074496000719</c:v>
                </c:pt>
                <c:pt idx="68">
                  <c:v>-0.70806777655693554</c:v>
                </c:pt>
                <c:pt idx="69">
                  <c:v>-0.69989608619676713</c:v>
                </c:pt>
                <c:pt idx="70">
                  <c:v>-0.68590206645497886</c:v>
                </c:pt>
                <c:pt idx="71">
                  <c:v>-0.68508489741896206</c:v>
                </c:pt>
                <c:pt idx="72">
                  <c:v>-0.68396128999443884</c:v>
                </c:pt>
                <c:pt idx="73">
                  <c:v>-0.67538101511626203</c:v>
                </c:pt>
                <c:pt idx="74">
                  <c:v>-0.67527886898675993</c:v>
                </c:pt>
                <c:pt idx="75">
                  <c:v>-0.6738488231737304</c:v>
                </c:pt>
                <c:pt idx="76">
                  <c:v>-0.66792434766260844</c:v>
                </c:pt>
                <c:pt idx="77">
                  <c:v>-0.66629000959057472</c:v>
                </c:pt>
                <c:pt idx="78">
                  <c:v>-0.66445137925953679</c:v>
                </c:pt>
                <c:pt idx="79">
                  <c:v>-0.66199987215148637</c:v>
                </c:pt>
                <c:pt idx="80">
                  <c:v>-0.65750544245339371</c:v>
                </c:pt>
                <c:pt idx="81">
                  <c:v>-0.64780156015069368</c:v>
                </c:pt>
                <c:pt idx="82">
                  <c:v>-0.64504361465413684</c:v>
                </c:pt>
                <c:pt idx="83">
                  <c:v>-0.64269425367558852</c:v>
                </c:pt>
                <c:pt idx="84">
                  <c:v>-0.63901699301351267</c:v>
                </c:pt>
                <c:pt idx="85">
                  <c:v>-0.63666763203496435</c:v>
                </c:pt>
                <c:pt idx="86">
                  <c:v>-0.62308219681118437</c:v>
                </c:pt>
                <c:pt idx="87">
                  <c:v>-0.61511479871002017</c:v>
                </c:pt>
                <c:pt idx="88">
                  <c:v>-0.61429762967400325</c:v>
                </c:pt>
                <c:pt idx="89">
                  <c:v>-0.60745383899736238</c:v>
                </c:pt>
                <c:pt idx="90">
                  <c:v>-0.60643237770234126</c:v>
                </c:pt>
                <c:pt idx="91">
                  <c:v>-0.59999717154370868</c:v>
                </c:pt>
                <c:pt idx="92">
                  <c:v>-0.59488986506860342</c:v>
                </c:pt>
                <c:pt idx="93">
                  <c:v>-0.5930512347375656</c:v>
                </c:pt>
                <c:pt idx="94">
                  <c:v>-0.59019114311150656</c:v>
                </c:pt>
                <c:pt idx="95">
                  <c:v>-0.58916968181648555</c:v>
                </c:pt>
                <c:pt idx="96">
                  <c:v>-0.5860031518019202</c:v>
                </c:pt>
                <c:pt idx="97">
                  <c:v>-0.58038511467930454</c:v>
                </c:pt>
                <c:pt idx="98">
                  <c:v>-0.57456278529768456</c:v>
                </c:pt>
                <c:pt idx="99">
                  <c:v>-0.57292844722565084</c:v>
                </c:pt>
                <c:pt idx="100">
                  <c:v>-0.56843401752755818</c:v>
                </c:pt>
                <c:pt idx="101">
                  <c:v>-0.55862798909535616</c:v>
                </c:pt>
                <c:pt idx="102">
                  <c:v>-0.55638077424630994</c:v>
                </c:pt>
                <c:pt idx="103">
                  <c:v>-0.55035415260568565</c:v>
                </c:pt>
                <c:pt idx="104">
                  <c:v>-0.54933269131066464</c:v>
                </c:pt>
                <c:pt idx="105">
                  <c:v>-0.53666657125240358</c:v>
                </c:pt>
                <c:pt idx="106">
                  <c:v>-0.53441935640335725</c:v>
                </c:pt>
                <c:pt idx="107">
                  <c:v>-0.51235579243090268</c:v>
                </c:pt>
                <c:pt idx="108">
                  <c:v>-0.50643131691978061</c:v>
                </c:pt>
                <c:pt idx="109">
                  <c:v>-0.50520556336575539</c:v>
                </c:pt>
                <c:pt idx="110">
                  <c:v>-0.50408195594123217</c:v>
                </c:pt>
                <c:pt idx="111">
                  <c:v>-0.50316264077571315</c:v>
                </c:pt>
                <c:pt idx="112">
                  <c:v>-0.49968967237264167</c:v>
                </c:pt>
                <c:pt idx="113">
                  <c:v>-0.4981574804301101</c:v>
                </c:pt>
                <c:pt idx="114">
                  <c:v>-0.48988364394043959</c:v>
                </c:pt>
                <c:pt idx="115">
                  <c:v>-0.48028190776724178</c:v>
                </c:pt>
                <c:pt idx="116">
                  <c:v>-0.46444925769441547</c:v>
                </c:pt>
                <c:pt idx="117">
                  <c:v>-0.46373423478790082</c:v>
                </c:pt>
                <c:pt idx="118">
                  <c:v>-0.45852478218329346</c:v>
                </c:pt>
                <c:pt idx="119">
                  <c:v>-0.45443893700320925</c:v>
                </c:pt>
                <c:pt idx="120">
                  <c:v>-0.44708441567905766</c:v>
                </c:pt>
                <c:pt idx="121">
                  <c:v>-0.44493934695951348</c:v>
                </c:pt>
                <c:pt idx="122">
                  <c:v>-0.44442861631200298</c:v>
                </c:pt>
                <c:pt idx="123">
                  <c:v>-0.43993418661391032</c:v>
                </c:pt>
                <c:pt idx="124">
                  <c:v>-0.43390756497328609</c:v>
                </c:pt>
                <c:pt idx="125">
                  <c:v>-0.43043459657021454</c:v>
                </c:pt>
                <c:pt idx="126">
                  <c:v>-0.41184400100083152</c:v>
                </c:pt>
                <c:pt idx="127">
                  <c:v>-0.40397874902916947</c:v>
                </c:pt>
                <c:pt idx="128">
                  <c:v>-0.40162938805062098</c:v>
                </c:pt>
                <c:pt idx="129">
                  <c:v>-0.40071007288510208</c:v>
                </c:pt>
                <c:pt idx="130">
                  <c:v>-0.39938217320157465</c:v>
                </c:pt>
                <c:pt idx="131">
                  <c:v>-0.38957614476937269</c:v>
                </c:pt>
                <c:pt idx="132">
                  <c:v>-0.38937185251036838</c:v>
                </c:pt>
                <c:pt idx="133">
                  <c:v>-0.38845253734484952</c:v>
                </c:pt>
                <c:pt idx="134">
                  <c:v>-0.38395810764675686</c:v>
                </c:pt>
                <c:pt idx="135">
                  <c:v>-0.37619500180459692</c:v>
                </c:pt>
                <c:pt idx="136">
                  <c:v>-0.35668509106969487</c:v>
                </c:pt>
                <c:pt idx="137">
                  <c:v>-0.35566362977467375</c:v>
                </c:pt>
                <c:pt idx="138">
                  <c:v>-0.34820696232102016</c:v>
                </c:pt>
                <c:pt idx="139">
                  <c:v>-0.33329362741371288</c:v>
                </c:pt>
                <c:pt idx="140">
                  <c:v>-0.33329362741371288</c:v>
                </c:pt>
                <c:pt idx="141">
                  <c:v>-0.33176143547118125</c:v>
                </c:pt>
                <c:pt idx="142">
                  <c:v>-0.32787988255010131</c:v>
                </c:pt>
                <c:pt idx="143">
                  <c:v>-0.32083179961445607</c:v>
                </c:pt>
                <c:pt idx="144">
                  <c:v>-0.31746097734088657</c:v>
                </c:pt>
                <c:pt idx="145">
                  <c:v>-0.31674595443437187</c:v>
                </c:pt>
                <c:pt idx="146">
                  <c:v>-0.28988152237531833</c:v>
                </c:pt>
                <c:pt idx="147">
                  <c:v>-0.28783859978527615</c:v>
                </c:pt>
                <c:pt idx="148">
                  <c:v>-0.28344631621668565</c:v>
                </c:pt>
                <c:pt idx="149">
                  <c:v>-0.26935015034539517</c:v>
                </c:pt>
                <c:pt idx="150">
                  <c:v>-0.26117845998522682</c:v>
                </c:pt>
                <c:pt idx="151">
                  <c:v>-0.25566256899211309</c:v>
                </c:pt>
                <c:pt idx="152">
                  <c:v>-0.24136211086181847</c:v>
                </c:pt>
                <c:pt idx="153">
                  <c:v>-0.23645909664571751</c:v>
                </c:pt>
                <c:pt idx="154">
                  <c:v>-0.23635695051621528</c:v>
                </c:pt>
                <c:pt idx="155">
                  <c:v>-0.2246101456234732</c:v>
                </c:pt>
                <c:pt idx="156">
                  <c:v>-0.21613201687479847</c:v>
                </c:pt>
                <c:pt idx="157">
                  <c:v>-0.21439553267326275</c:v>
                </c:pt>
                <c:pt idx="158">
                  <c:v>-0.21061612588168496</c:v>
                </c:pt>
                <c:pt idx="159">
                  <c:v>-0.20775603425562597</c:v>
                </c:pt>
                <c:pt idx="160">
                  <c:v>-0.20673457296060496</c:v>
                </c:pt>
                <c:pt idx="161">
                  <c:v>-0.19897146711844493</c:v>
                </c:pt>
                <c:pt idx="162">
                  <c:v>-0.1928426993483186</c:v>
                </c:pt>
                <c:pt idx="163">
                  <c:v>-0.19161694579429348</c:v>
                </c:pt>
                <c:pt idx="164">
                  <c:v>-0.18916543868624286</c:v>
                </c:pt>
                <c:pt idx="165">
                  <c:v>-0.18650963931918815</c:v>
                </c:pt>
                <c:pt idx="166">
                  <c:v>-0.18068730993756812</c:v>
                </c:pt>
                <c:pt idx="167">
                  <c:v>-0.17118771989387238</c:v>
                </c:pt>
                <c:pt idx="168">
                  <c:v>-0.16669329019577972</c:v>
                </c:pt>
                <c:pt idx="169">
                  <c:v>-0.14636621042486087</c:v>
                </c:pt>
                <c:pt idx="170">
                  <c:v>-0.13982885813672616</c:v>
                </c:pt>
                <c:pt idx="171">
                  <c:v>-0.13359794423709775</c:v>
                </c:pt>
                <c:pt idx="172">
                  <c:v>-0.132780775201081</c:v>
                </c:pt>
                <c:pt idx="173">
                  <c:v>-0.12849063776199263</c:v>
                </c:pt>
                <c:pt idx="174">
                  <c:v>-0.10285195925696418</c:v>
                </c:pt>
                <c:pt idx="175">
                  <c:v>-9.5395291803310661E-2</c:v>
                </c:pt>
                <c:pt idx="176">
                  <c:v>-8.9062231774180045E-2</c:v>
                </c:pt>
                <c:pt idx="177">
                  <c:v>-8.3648486910568587E-2</c:v>
                </c:pt>
                <c:pt idx="178">
                  <c:v>-7.5272504291395911E-2</c:v>
                </c:pt>
                <c:pt idx="179">
                  <c:v>-7.0778074593303431E-2</c:v>
                </c:pt>
                <c:pt idx="180">
                  <c:v>-6.25042381036328E-2</c:v>
                </c:pt>
                <c:pt idx="181">
                  <c:v>-5.2085332894418072E-2</c:v>
                </c:pt>
                <c:pt idx="182">
                  <c:v>-3.9725651224663525E-2</c:v>
                </c:pt>
                <c:pt idx="183">
                  <c:v>-3.2166837641507774E-2</c:v>
                </c:pt>
                <c:pt idx="184">
                  <c:v>-2.0215740489761418E-2</c:v>
                </c:pt>
                <c:pt idx="185">
                  <c:v>-9.2861046330362674E-3</c:v>
                </c:pt>
                <c:pt idx="186">
                  <c:v>-8.7753739855256623E-3</c:v>
                </c:pt>
                <c:pt idx="187">
                  <c:v>-4.7916749349436035E-3</c:v>
                </c:pt>
                <c:pt idx="188">
                  <c:v>-3.0551907334078763E-3</c:v>
                </c:pt>
                <c:pt idx="189">
                  <c:v>4.7079151087521453E-3</c:v>
                </c:pt>
                <c:pt idx="190">
                  <c:v>4.9122073677564234E-3</c:v>
                </c:pt>
                <c:pt idx="191">
                  <c:v>8.4873219003301081E-3</c:v>
                </c:pt>
                <c:pt idx="192">
                  <c:v>1.1040975137882585E-2</c:v>
                </c:pt>
                <c:pt idx="193">
                  <c:v>3.5045315570877353E-2</c:v>
                </c:pt>
                <c:pt idx="194">
                  <c:v>4.4136321096564547E-2</c:v>
                </c:pt>
                <c:pt idx="195">
                  <c:v>6.3850524090470928E-2</c:v>
                </c:pt>
                <c:pt idx="196">
                  <c:v>7.712952092574446E-2</c:v>
                </c:pt>
                <c:pt idx="197">
                  <c:v>8.3769019343381407E-2</c:v>
                </c:pt>
                <c:pt idx="198">
                  <c:v>0.10573043718633393</c:v>
                </c:pt>
                <c:pt idx="199">
                  <c:v>0.12421888662621483</c:v>
                </c:pt>
                <c:pt idx="200">
                  <c:v>0.12493390953272954</c:v>
                </c:pt>
                <c:pt idx="201">
                  <c:v>0.13351418441090629</c:v>
                </c:pt>
                <c:pt idx="202">
                  <c:v>0.13545496087144632</c:v>
                </c:pt>
                <c:pt idx="203">
                  <c:v>0.14158372864157265</c:v>
                </c:pt>
                <c:pt idx="204">
                  <c:v>0.16048076259946209</c:v>
                </c:pt>
                <c:pt idx="205">
                  <c:v>0.16180866228298946</c:v>
                </c:pt>
                <c:pt idx="206">
                  <c:v>0.1619108084124915</c:v>
                </c:pt>
                <c:pt idx="207">
                  <c:v>0.20246282182482717</c:v>
                </c:pt>
                <c:pt idx="208">
                  <c:v>0.20430145215586512</c:v>
                </c:pt>
                <c:pt idx="209">
                  <c:v>0.22166629417122294</c:v>
                </c:pt>
                <c:pt idx="210">
                  <c:v>0.23668177520803238</c:v>
                </c:pt>
                <c:pt idx="211">
                  <c:v>0.24138049716512913</c:v>
                </c:pt>
                <c:pt idx="212">
                  <c:v>0.25006291817280796</c:v>
                </c:pt>
                <c:pt idx="213">
                  <c:v>0.25271871753986286</c:v>
                </c:pt>
                <c:pt idx="214">
                  <c:v>0.26170757693604801</c:v>
                </c:pt>
                <c:pt idx="215">
                  <c:v>0.26742776018816594</c:v>
                </c:pt>
                <c:pt idx="216">
                  <c:v>0.28223894896597113</c:v>
                </c:pt>
                <c:pt idx="217">
                  <c:v>0.29030849319663726</c:v>
                </c:pt>
                <c:pt idx="218">
                  <c:v>0.29051278545564158</c:v>
                </c:pt>
                <c:pt idx="219">
                  <c:v>0.30164671357137102</c:v>
                </c:pt>
                <c:pt idx="220">
                  <c:v>0.32176950108328556</c:v>
                </c:pt>
                <c:pt idx="221">
                  <c:v>0.33065621434996884</c:v>
                </c:pt>
                <c:pt idx="222">
                  <c:v>0.34751032571781604</c:v>
                </c:pt>
                <c:pt idx="223">
                  <c:v>0.35414982413545282</c:v>
                </c:pt>
                <c:pt idx="224">
                  <c:v>0.35905283835155388</c:v>
                </c:pt>
                <c:pt idx="225">
                  <c:v>0.36211722223661713</c:v>
                </c:pt>
                <c:pt idx="226">
                  <c:v>0.38397649395006761</c:v>
                </c:pt>
                <c:pt idx="227">
                  <c:v>0.39061599236770439</c:v>
                </c:pt>
                <c:pt idx="228">
                  <c:v>0.39306749947575481</c:v>
                </c:pt>
                <c:pt idx="229">
                  <c:v>0.39919626724588114</c:v>
                </c:pt>
                <c:pt idx="230">
                  <c:v>0.42115768508883367</c:v>
                </c:pt>
                <c:pt idx="231">
                  <c:v>0.4351517048306221</c:v>
                </c:pt>
                <c:pt idx="232">
                  <c:v>0.45956462978162504</c:v>
                </c:pt>
                <c:pt idx="233">
                  <c:v>0.46651056658776835</c:v>
                </c:pt>
                <c:pt idx="234">
                  <c:v>0.46865563530731241</c:v>
                </c:pt>
                <c:pt idx="235">
                  <c:v>0.4873483770061976</c:v>
                </c:pt>
                <c:pt idx="236">
                  <c:v>0.48949344572574188</c:v>
                </c:pt>
                <c:pt idx="237">
                  <c:v>0.48959559185524393</c:v>
                </c:pt>
                <c:pt idx="238">
                  <c:v>0.51737933907981648</c:v>
                </c:pt>
                <c:pt idx="239">
                  <c:v>0.52738965977102281</c:v>
                </c:pt>
                <c:pt idx="240">
                  <c:v>0.55803349862165419</c:v>
                </c:pt>
                <c:pt idx="241">
                  <c:v>0.60062843462403193</c:v>
                </c:pt>
                <c:pt idx="242">
                  <c:v>0.62933149701412328</c:v>
                </c:pt>
                <c:pt idx="243">
                  <c:v>0.64833067710151471</c:v>
                </c:pt>
                <c:pt idx="244">
                  <c:v>0.66334615813832432</c:v>
                </c:pt>
                <c:pt idx="245">
                  <c:v>0.66559337298737054</c:v>
                </c:pt>
                <c:pt idx="246">
                  <c:v>0.70655397091771455</c:v>
                </c:pt>
                <c:pt idx="247">
                  <c:v>0.76355151117988906</c:v>
                </c:pt>
                <c:pt idx="248">
                  <c:v>0.79991553328263854</c:v>
                </c:pt>
                <c:pt idx="249">
                  <c:v>0.81023229236235106</c:v>
                </c:pt>
                <c:pt idx="250">
                  <c:v>0.81237736108189529</c:v>
                </c:pt>
                <c:pt idx="251">
                  <c:v>0.83096795665127832</c:v>
                </c:pt>
                <c:pt idx="252">
                  <c:v>0.84373622283904137</c:v>
                </c:pt>
                <c:pt idx="253">
                  <c:v>0.90063161697171401</c:v>
                </c:pt>
                <c:pt idx="254">
                  <c:v>0.94435016039861497</c:v>
                </c:pt>
                <c:pt idx="255">
                  <c:v>0.94823171331969458</c:v>
                </c:pt>
                <c:pt idx="256">
                  <c:v>0.97775194474580307</c:v>
                </c:pt>
                <c:pt idx="257">
                  <c:v>0.97805838313430937</c:v>
                </c:pt>
                <c:pt idx="258">
                  <c:v>0.9961382480561819</c:v>
                </c:pt>
                <c:pt idx="259">
                  <c:v>1.0128902132945272</c:v>
                </c:pt>
                <c:pt idx="260">
                  <c:v>1.048028481843251</c:v>
                </c:pt>
                <c:pt idx="261">
                  <c:v>1.048539212490762</c:v>
                </c:pt>
                <c:pt idx="262">
                  <c:v>1.0818388507084482</c:v>
                </c:pt>
                <c:pt idx="263">
                  <c:v>1.1045152914579153</c:v>
                </c:pt>
                <c:pt idx="264">
                  <c:v>1.1102354747100331</c:v>
                </c:pt>
                <c:pt idx="265">
                  <c:v>1.1357720070855593</c:v>
                </c:pt>
                <c:pt idx="266">
                  <c:v>1.2025755757799359</c:v>
                </c:pt>
                <c:pt idx="267">
                  <c:v>1.2136073577661632</c:v>
                </c:pt>
                <c:pt idx="268">
                  <c:v>1.2203490023133021</c:v>
                </c:pt>
                <c:pt idx="269">
                  <c:v>1.2273970852489473</c:v>
                </c:pt>
                <c:pt idx="270">
                  <c:v>1.2355687756091158</c:v>
                </c:pt>
                <c:pt idx="271">
                  <c:v>1.2559980015095367</c:v>
                </c:pt>
                <c:pt idx="272">
                  <c:v>1.2617181847616548</c:v>
                </c:pt>
                <c:pt idx="273">
                  <c:v>1.3157534872682681</c:v>
                </c:pt>
                <c:pt idx="274">
                  <c:v>1.3483381025794396</c:v>
                </c:pt>
                <c:pt idx="275">
                  <c:v>1.3518110709825111</c:v>
                </c:pt>
                <c:pt idx="276">
                  <c:v>1.4399631807428275</c:v>
                </c:pt>
                <c:pt idx="277">
                  <c:v>1.4544679311321267</c:v>
                </c:pt>
                <c:pt idx="278">
                  <c:v>1.5229058378985367</c:v>
                </c:pt>
                <c:pt idx="279">
                  <c:v>1.5250509066180811</c:v>
                </c:pt>
                <c:pt idx="280">
                  <c:v>1.5359805424748061</c:v>
                </c:pt>
                <c:pt idx="281">
                  <c:v>1.61575666961595</c:v>
                </c:pt>
                <c:pt idx="282">
                  <c:v>1.6743885479501586</c:v>
                </c:pt>
                <c:pt idx="283">
                  <c:v>1.6895061751164695</c:v>
                </c:pt>
                <c:pt idx="284">
                  <c:v>1.7073817477793383</c:v>
                </c:pt>
                <c:pt idx="285">
                  <c:v>1.8003347256262534</c:v>
                </c:pt>
                <c:pt idx="286">
                  <c:v>1.8036034017703211</c:v>
                </c:pt>
                <c:pt idx="287">
                  <c:v>1.9341461552740111</c:v>
                </c:pt>
                <c:pt idx="288">
                  <c:v>2.2215853636929341</c:v>
                </c:pt>
                <c:pt idx="289">
                  <c:v>2.3065709434386856</c:v>
                </c:pt>
                <c:pt idx="290">
                  <c:v>2.3152533644463644</c:v>
                </c:pt>
                <c:pt idx="291">
                  <c:v>2.3833848328242686</c:v>
                </c:pt>
                <c:pt idx="292">
                  <c:v>2.6952369661941944</c:v>
                </c:pt>
                <c:pt idx="293">
                  <c:v>2.7529495293628834</c:v>
                </c:pt>
                <c:pt idx="294">
                  <c:v>2.7603040506870351</c:v>
                </c:pt>
                <c:pt idx="295">
                  <c:v>2.7957487576242657</c:v>
                </c:pt>
                <c:pt idx="296">
                  <c:v>3.0533612962285743</c:v>
                </c:pt>
                <c:pt idx="297">
                  <c:v>4.1734957523486562</c:v>
                </c:pt>
                <c:pt idx="298">
                  <c:v>4.8980182489070856</c:v>
                </c:pt>
                <c:pt idx="299">
                  <c:v>6.7340949267074208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2-45D3-B2E5-DD958118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488895"/>
        <c:axId val="1545437727"/>
      </c:scatterChart>
      <c:valAx>
        <c:axId val="154048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37727"/>
        <c:crosses val="autoZero"/>
        <c:crossBetween val="midCat"/>
      </c:valAx>
      <c:valAx>
        <c:axId val="15454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8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Data points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Sheet5!$B$2:$B$303</c:f>
              <c:numCache>
                <c:formatCode>General</c:formatCode>
                <c:ptCount val="302"/>
                <c:pt idx="0">
                  <c:v>9.0999999999999998E-2</c:v>
                </c:pt>
                <c:pt idx="1">
                  <c:v>9.1999999999999998E-2</c:v>
                </c:pt>
                <c:pt idx="2">
                  <c:v>0.106</c:v>
                </c:pt>
                <c:pt idx="3">
                  <c:v>0.106</c:v>
                </c:pt>
                <c:pt idx="4">
                  <c:v>0.11600000000000001</c:v>
                </c:pt>
                <c:pt idx="5">
                  <c:v>0.14299999999999999</c:v>
                </c:pt>
                <c:pt idx="6">
                  <c:v>0.14899999999999999</c:v>
                </c:pt>
                <c:pt idx="7">
                  <c:v>0.15</c:v>
                </c:pt>
                <c:pt idx="8">
                  <c:v>0.20300000000000001</c:v>
                </c:pt>
                <c:pt idx="9">
                  <c:v>0.25700000000000001</c:v>
                </c:pt>
                <c:pt idx="10">
                  <c:v>0.28100000000000003</c:v>
                </c:pt>
                <c:pt idx="11">
                  <c:v>0.28199999999999997</c:v>
                </c:pt>
                <c:pt idx="12">
                  <c:v>0.314</c:v>
                </c:pt>
                <c:pt idx="13">
                  <c:v>0.32</c:v>
                </c:pt>
                <c:pt idx="14">
                  <c:v>0.36799999999999999</c:v>
                </c:pt>
                <c:pt idx="15">
                  <c:v>0.376</c:v>
                </c:pt>
                <c:pt idx="16">
                  <c:v>0.46800000000000003</c:v>
                </c:pt>
                <c:pt idx="17">
                  <c:v>0.498</c:v>
                </c:pt>
                <c:pt idx="18">
                  <c:v>0.52700000000000002</c:v>
                </c:pt>
                <c:pt idx="19">
                  <c:v>0.57799999999999996</c:v>
                </c:pt>
                <c:pt idx="20">
                  <c:v>0.69299999999999995</c:v>
                </c:pt>
                <c:pt idx="21">
                  <c:v>0.73399999999999999</c:v>
                </c:pt>
                <c:pt idx="22">
                  <c:v>0.74</c:v>
                </c:pt>
                <c:pt idx="23">
                  <c:v>0.74199999999999999</c:v>
                </c:pt>
                <c:pt idx="24">
                  <c:v>0.79100000000000004</c:v>
                </c:pt>
                <c:pt idx="25">
                  <c:v>0.83499999999999996</c:v>
                </c:pt>
                <c:pt idx="26">
                  <c:v>0.86099999999999999</c:v>
                </c:pt>
                <c:pt idx="27">
                  <c:v>0.86299999999999999</c:v>
                </c:pt>
                <c:pt idx="28">
                  <c:v>0.91300000000000003</c:v>
                </c:pt>
                <c:pt idx="29">
                  <c:v>0.92400000000000004</c:v>
                </c:pt>
                <c:pt idx="30">
                  <c:v>0.92700000000000005</c:v>
                </c:pt>
                <c:pt idx="31">
                  <c:v>0.97</c:v>
                </c:pt>
                <c:pt idx="32">
                  <c:v>0.98199999999999998</c:v>
                </c:pt>
                <c:pt idx="33">
                  <c:v>1.01</c:v>
                </c:pt>
                <c:pt idx="34">
                  <c:v>1.014</c:v>
                </c:pt>
                <c:pt idx="35">
                  <c:v>1.0149999999999999</c:v>
                </c:pt>
                <c:pt idx="36">
                  <c:v>1.0740000000000001</c:v>
                </c:pt>
                <c:pt idx="37">
                  <c:v>1.0840000000000001</c:v>
                </c:pt>
                <c:pt idx="38">
                  <c:v>1.117</c:v>
                </c:pt>
                <c:pt idx="39">
                  <c:v>1.171</c:v>
                </c:pt>
                <c:pt idx="40">
                  <c:v>1.2</c:v>
                </c:pt>
                <c:pt idx="41">
                  <c:v>1.202</c:v>
                </c:pt>
                <c:pt idx="42">
                  <c:v>1.2270000000000001</c:v>
                </c:pt>
                <c:pt idx="43">
                  <c:v>1.232</c:v>
                </c:pt>
                <c:pt idx="44">
                  <c:v>1.2470000000000001</c:v>
                </c:pt>
                <c:pt idx="45">
                  <c:v>1.304</c:v>
                </c:pt>
                <c:pt idx="46">
                  <c:v>1.37</c:v>
                </c:pt>
                <c:pt idx="47">
                  <c:v>1.385</c:v>
                </c:pt>
                <c:pt idx="48">
                  <c:v>1.391</c:v>
                </c:pt>
                <c:pt idx="49">
                  <c:v>1.4139999999999999</c:v>
                </c:pt>
                <c:pt idx="50">
                  <c:v>1.4339999999999999</c:v>
                </c:pt>
                <c:pt idx="51">
                  <c:v>1.472</c:v>
                </c:pt>
                <c:pt idx="52">
                  <c:v>1.5049999999999999</c:v>
                </c:pt>
                <c:pt idx="53">
                  <c:v>1.605</c:v>
                </c:pt>
                <c:pt idx="54">
                  <c:v>1.643</c:v>
                </c:pt>
                <c:pt idx="55">
                  <c:v>1.77</c:v>
                </c:pt>
                <c:pt idx="56">
                  <c:v>1.8109999999999999</c:v>
                </c:pt>
                <c:pt idx="57">
                  <c:v>1.837</c:v>
                </c:pt>
                <c:pt idx="58">
                  <c:v>1.8720000000000001</c:v>
                </c:pt>
                <c:pt idx="59">
                  <c:v>1.9259999999999999</c:v>
                </c:pt>
                <c:pt idx="60">
                  <c:v>1.954</c:v>
                </c:pt>
                <c:pt idx="61">
                  <c:v>2.044</c:v>
                </c:pt>
                <c:pt idx="62">
                  <c:v>2.11</c:v>
                </c:pt>
                <c:pt idx="63">
                  <c:v>2.1139999999999999</c:v>
                </c:pt>
                <c:pt idx="64">
                  <c:v>2.12</c:v>
                </c:pt>
                <c:pt idx="65">
                  <c:v>2.1309999999999998</c:v>
                </c:pt>
                <c:pt idx="66">
                  <c:v>2.1949999999999998</c:v>
                </c:pt>
                <c:pt idx="67">
                  <c:v>2.2040000000000002</c:v>
                </c:pt>
                <c:pt idx="68">
                  <c:v>2.2650000000000001</c:v>
                </c:pt>
                <c:pt idx="69">
                  <c:v>2.3290000000000002</c:v>
                </c:pt>
                <c:pt idx="70">
                  <c:v>2.3879999999999999</c:v>
                </c:pt>
                <c:pt idx="71">
                  <c:v>2.4279999999999999</c:v>
                </c:pt>
                <c:pt idx="72">
                  <c:v>2.4409999999999998</c:v>
                </c:pt>
                <c:pt idx="73">
                  <c:v>2.5430000000000001</c:v>
                </c:pt>
                <c:pt idx="74">
                  <c:v>2.5910000000000002</c:v>
                </c:pt>
                <c:pt idx="75">
                  <c:v>2.613</c:v>
                </c:pt>
                <c:pt idx="76">
                  <c:v>2.6320000000000001</c:v>
                </c:pt>
                <c:pt idx="77">
                  <c:v>2.6920000000000002</c:v>
                </c:pt>
                <c:pt idx="78">
                  <c:v>2.78</c:v>
                </c:pt>
                <c:pt idx="79">
                  <c:v>2.9660000000000002</c:v>
                </c:pt>
                <c:pt idx="80">
                  <c:v>3.0550000000000002</c:v>
                </c:pt>
                <c:pt idx="81">
                  <c:v>3.2</c:v>
                </c:pt>
                <c:pt idx="82">
                  <c:v>3.41</c:v>
                </c:pt>
                <c:pt idx="83">
                  <c:v>3.411</c:v>
                </c:pt>
                <c:pt idx="84">
                  <c:v>3.5819999999999999</c:v>
                </c:pt>
                <c:pt idx="85">
                  <c:v>3.6389999999999998</c:v>
                </c:pt>
                <c:pt idx="86">
                  <c:v>3.6720000000000002</c:v>
                </c:pt>
                <c:pt idx="87">
                  <c:v>3.7669999999999999</c:v>
                </c:pt>
                <c:pt idx="88">
                  <c:v>3.8079999999999998</c:v>
                </c:pt>
                <c:pt idx="89">
                  <c:v>3.831</c:v>
                </c:pt>
                <c:pt idx="90">
                  <c:v>3.93</c:v>
                </c:pt>
                <c:pt idx="91">
                  <c:v>3.996</c:v>
                </c:pt>
                <c:pt idx="92">
                  <c:v>4.12</c:v>
                </c:pt>
                <c:pt idx="93">
                  <c:v>4.1369999999999996</c:v>
                </c:pt>
                <c:pt idx="94">
                  <c:v>4.1459999999999999</c:v>
                </c:pt>
                <c:pt idx="95">
                  <c:v>4.26</c:v>
                </c:pt>
                <c:pt idx="96">
                  <c:v>4.3170000000000002</c:v>
                </c:pt>
                <c:pt idx="97">
                  <c:v>4.3310000000000004</c:v>
                </c:pt>
                <c:pt idx="98">
                  <c:v>4.375</c:v>
                </c:pt>
                <c:pt idx="99">
                  <c:v>4.3780000000000001</c:v>
                </c:pt>
                <c:pt idx="100">
                  <c:v>4.4480000000000004</c:v>
                </c:pt>
                <c:pt idx="101">
                  <c:v>4.4909999999999997</c:v>
                </c:pt>
                <c:pt idx="102">
                  <c:v>4.5129999999999999</c:v>
                </c:pt>
                <c:pt idx="103">
                  <c:v>4.5449999999999999</c:v>
                </c:pt>
                <c:pt idx="104">
                  <c:v>4.5960000000000001</c:v>
                </c:pt>
                <c:pt idx="105">
                  <c:v>4.6390000000000002</c:v>
                </c:pt>
                <c:pt idx="106">
                  <c:v>4.6429999999999998</c:v>
                </c:pt>
                <c:pt idx="107">
                  <c:v>4.7530000000000001</c:v>
                </c:pt>
                <c:pt idx="108">
                  <c:v>4.7690000000000001</c:v>
                </c:pt>
                <c:pt idx="109">
                  <c:v>4.7919999999999998</c:v>
                </c:pt>
                <c:pt idx="110">
                  <c:v>4.8159999999999998</c:v>
                </c:pt>
                <c:pt idx="111">
                  <c:v>4.83</c:v>
                </c:pt>
                <c:pt idx="112">
                  <c:v>4.8520000000000003</c:v>
                </c:pt>
                <c:pt idx="113">
                  <c:v>4.8659999999999997</c:v>
                </c:pt>
                <c:pt idx="114">
                  <c:v>5.0049999999999999</c:v>
                </c:pt>
                <c:pt idx="115">
                  <c:v>5.117</c:v>
                </c:pt>
                <c:pt idx="116">
                  <c:v>5.21</c:v>
                </c:pt>
                <c:pt idx="117">
                  <c:v>5.2249999999999996</c:v>
                </c:pt>
                <c:pt idx="118">
                  <c:v>5.34</c:v>
                </c:pt>
                <c:pt idx="119">
                  <c:v>5.359</c:v>
                </c:pt>
                <c:pt idx="120">
                  <c:v>5.359</c:v>
                </c:pt>
                <c:pt idx="121">
                  <c:v>5.407</c:v>
                </c:pt>
                <c:pt idx="122">
                  <c:v>5.476</c:v>
                </c:pt>
                <c:pt idx="123">
                  <c:v>5.5449999999999999</c:v>
                </c:pt>
                <c:pt idx="124">
                  <c:v>5.56</c:v>
                </c:pt>
                <c:pt idx="125">
                  <c:v>5.5650000000000004</c:v>
                </c:pt>
                <c:pt idx="126">
                  <c:v>5.702</c:v>
                </c:pt>
                <c:pt idx="127">
                  <c:v>5.7279999999999998</c:v>
                </c:pt>
                <c:pt idx="128">
                  <c:v>5.7350000000000003</c:v>
                </c:pt>
                <c:pt idx="129">
                  <c:v>5.7910000000000004</c:v>
                </c:pt>
                <c:pt idx="130">
                  <c:v>5.8310000000000004</c:v>
                </c:pt>
                <c:pt idx="131">
                  <c:v>5.8959999999999999</c:v>
                </c:pt>
                <c:pt idx="132">
                  <c:v>5.976</c:v>
                </c:pt>
                <c:pt idx="133">
                  <c:v>6.0049999999999999</c:v>
                </c:pt>
                <c:pt idx="134">
                  <c:v>6.0469999999999997</c:v>
                </c:pt>
                <c:pt idx="135">
                  <c:v>6.06</c:v>
                </c:pt>
                <c:pt idx="136">
                  <c:v>6.1890000000000001</c:v>
                </c:pt>
                <c:pt idx="137">
                  <c:v>6.2389999999999999</c:v>
                </c:pt>
                <c:pt idx="138">
                  <c:v>6.4039999999999999</c:v>
                </c:pt>
                <c:pt idx="139">
                  <c:v>6.556</c:v>
                </c:pt>
                <c:pt idx="140">
                  <c:v>6.5860000000000003</c:v>
                </c:pt>
                <c:pt idx="141">
                  <c:v>6.6719999999999997</c:v>
                </c:pt>
                <c:pt idx="142">
                  <c:v>6.6829999999999998</c:v>
                </c:pt>
                <c:pt idx="143">
                  <c:v>6.7290000000000001</c:v>
                </c:pt>
                <c:pt idx="144">
                  <c:v>6.8079999999999998</c:v>
                </c:pt>
                <c:pt idx="145">
                  <c:v>6.8710000000000004</c:v>
                </c:pt>
                <c:pt idx="146">
                  <c:v>6.8730000000000002</c:v>
                </c:pt>
                <c:pt idx="147">
                  <c:v>7.0030000000000001</c:v>
                </c:pt>
                <c:pt idx="148">
                  <c:v>7.1619999999999999</c:v>
                </c:pt>
                <c:pt idx="149">
                  <c:v>7.181</c:v>
                </c:pt>
                <c:pt idx="150">
                  <c:v>7.3380000000000001</c:v>
                </c:pt>
                <c:pt idx="151">
                  <c:v>7.4470000000000001</c:v>
                </c:pt>
                <c:pt idx="152">
                  <c:v>7.5170000000000003</c:v>
                </c:pt>
                <c:pt idx="153">
                  <c:v>7.6609999999999996</c:v>
                </c:pt>
                <c:pt idx="154">
                  <c:v>7.8419999999999996</c:v>
                </c:pt>
                <c:pt idx="155">
                  <c:v>7.8840000000000003</c:v>
                </c:pt>
                <c:pt idx="156">
                  <c:v>7.9489999999999998</c:v>
                </c:pt>
                <c:pt idx="157">
                  <c:v>8.1389999999999993</c:v>
                </c:pt>
                <c:pt idx="158">
                  <c:v>8.1519999999999992</c:v>
                </c:pt>
                <c:pt idx="159">
                  <c:v>8.2010000000000005</c:v>
                </c:pt>
                <c:pt idx="160">
                  <c:v>8.3160000000000007</c:v>
                </c:pt>
                <c:pt idx="161">
                  <c:v>8.3209999999999997</c:v>
                </c:pt>
                <c:pt idx="162">
                  <c:v>8.3940000000000001</c:v>
                </c:pt>
                <c:pt idx="163">
                  <c:v>8.4890000000000008</c:v>
                </c:pt>
                <c:pt idx="164">
                  <c:v>8.5030000000000001</c:v>
                </c:pt>
                <c:pt idx="165">
                  <c:v>8.5389999999999997</c:v>
                </c:pt>
                <c:pt idx="166">
                  <c:v>8.5779999999999994</c:v>
                </c:pt>
                <c:pt idx="167">
                  <c:v>8.6280000000000001</c:v>
                </c:pt>
                <c:pt idx="168">
                  <c:v>8.6310000000000002</c:v>
                </c:pt>
                <c:pt idx="169">
                  <c:v>8.7059999999999995</c:v>
                </c:pt>
                <c:pt idx="170">
                  <c:v>8.7460000000000004</c:v>
                </c:pt>
                <c:pt idx="171">
                  <c:v>8.7899999999999991</c:v>
                </c:pt>
                <c:pt idx="172">
                  <c:v>8.8460000000000001</c:v>
                </c:pt>
                <c:pt idx="173">
                  <c:v>8.907</c:v>
                </c:pt>
                <c:pt idx="174">
                  <c:v>8.9169999999999998</c:v>
                </c:pt>
                <c:pt idx="175">
                  <c:v>8.9730000000000008</c:v>
                </c:pt>
                <c:pt idx="176">
                  <c:v>8.99</c:v>
                </c:pt>
                <c:pt idx="177">
                  <c:v>9.1560000000000006</c:v>
                </c:pt>
                <c:pt idx="178">
                  <c:v>9.2110000000000003</c:v>
                </c:pt>
                <c:pt idx="179">
                  <c:v>9.2460000000000004</c:v>
                </c:pt>
                <c:pt idx="180">
                  <c:v>9.2569999999999997</c:v>
                </c:pt>
                <c:pt idx="181">
                  <c:v>9.3360000000000003</c:v>
                </c:pt>
                <c:pt idx="182">
                  <c:v>9.3610000000000007</c:v>
                </c:pt>
                <c:pt idx="183">
                  <c:v>9.5060000000000002</c:v>
                </c:pt>
                <c:pt idx="184">
                  <c:v>9.56</c:v>
                </c:pt>
                <c:pt idx="185">
                  <c:v>9.641</c:v>
                </c:pt>
                <c:pt idx="186">
                  <c:v>9.8030000000000008</c:v>
                </c:pt>
                <c:pt idx="187">
                  <c:v>9.8780000000000001</c:v>
                </c:pt>
                <c:pt idx="188">
                  <c:v>9.9269999999999996</c:v>
                </c:pt>
                <c:pt idx="189">
                  <c:v>10.234</c:v>
                </c:pt>
                <c:pt idx="190">
                  <c:v>10.366</c:v>
                </c:pt>
                <c:pt idx="191">
                  <c:v>10.428000000000001</c:v>
                </c:pt>
                <c:pt idx="192">
                  <c:v>10.506</c:v>
                </c:pt>
                <c:pt idx="193">
                  <c:v>10.595000000000001</c:v>
                </c:pt>
                <c:pt idx="194">
                  <c:v>10.721</c:v>
                </c:pt>
                <c:pt idx="195">
                  <c:v>10.734</c:v>
                </c:pt>
                <c:pt idx="196">
                  <c:v>10.895</c:v>
                </c:pt>
                <c:pt idx="197">
                  <c:v>10.993</c:v>
                </c:pt>
                <c:pt idx="198">
                  <c:v>11.17</c:v>
                </c:pt>
                <c:pt idx="199">
                  <c:v>11.214</c:v>
                </c:pt>
                <c:pt idx="200">
                  <c:v>11.243</c:v>
                </c:pt>
                <c:pt idx="201">
                  <c:v>11.259</c:v>
                </c:pt>
                <c:pt idx="202">
                  <c:v>11.351000000000001</c:v>
                </c:pt>
                <c:pt idx="203">
                  <c:v>11.596</c:v>
                </c:pt>
                <c:pt idx="204">
                  <c:v>11.66</c:v>
                </c:pt>
                <c:pt idx="205">
                  <c:v>11.664</c:v>
                </c:pt>
                <c:pt idx="206">
                  <c:v>11.757999999999999</c:v>
                </c:pt>
                <c:pt idx="207">
                  <c:v>11.769</c:v>
                </c:pt>
                <c:pt idx="208">
                  <c:v>12.118</c:v>
                </c:pt>
                <c:pt idx="209">
                  <c:v>12.319000000000001</c:v>
                </c:pt>
                <c:pt idx="210">
                  <c:v>12.347</c:v>
                </c:pt>
                <c:pt idx="211">
                  <c:v>12.538</c:v>
                </c:pt>
                <c:pt idx="212">
                  <c:v>12.696</c:v>
                </c:pt>
                <c:pt idx="213">
                  <c:v>12.715</c:v>
                </c:pt>
                <c:pt idx="214">
                  <c:v>12.769</c:v>
                </c:pt>
                <c:pt idx="215">
                  <c:v>12.837999999999999</c:v>
                </c:pt>
                <c:pt idx="216">
                  <c:v>12.917</c:v>
                </c:pt>
                <c:pt idx="217">
                  <c:v>13.188000000000001</c:v>
                </c:pt>
                <c:pt idx="218">
                  <c:v>13.43</c:v>
                </c:pt>
                <c:pt idx="219">
                  <c:v>13.489000000000001</c:v>
                </c:pt>
                <c:pt idx="220">
                  <c:v>13.503</c:v>
                </c:pt>
                <c:pt idx="221">
                  <c:v>13.81</c:v>
                </c:pt>
                <c:pt idx="222">
                  <c:v>13.989000000000001</c:v>
                </c:pt>
                <c:pt idx="223">
                  <c:v>14.061</c:v>
                </c:pt>
                <c:pt idx="224">
                  <c:v>14.074</c:v>
                </c:pt>
                <c:pt idx="225">
                  <c:v>14.154999999999999</c:v>
                </c:pt>
                <c:pt idx="226">
                  <c:v>14.441000000000001</c:v>
                </c:pt>
                <c:pt idx="227">
                  <c:v>14.561</c:v>
                </c:pt>
                <c:pt idx="228">
                  <c:v>14.654</c:v>
                </c:pt>
                <c:pt idx="229">
                  <c:v>14.675000000000001</c:v>
                </c:pt>
                <c:pt idx="230">
                  <c:v>14.754</c:v>
                </c:pt>
                <c:pt idx="231">
                  <c:v>14.847</c:v>
                </c:pt>
                <c:pt idx="232">
                  <c:v>14.942</c:v>
                </c:pt>
                <c:pt idx="233">
                  <c:v>15.218</c:v>
                </c:pt>
                <c:pt idx="234">
                  <c:v>15.257999999999999</c:v>
                </c:pt>
                <c:pt idx="235">
                  <c:v>15.407</c:v>
                </c:pt>
                <c:pt idx="236">
                  <c:v>15.451000000000001</c:v>
                </c:pt>
                <c:pt idx="237">
                  <c:v>15.882</c:v>
                </c:pt>
                <c:pt idx="238">
                  <c:v>15.997</c:v>
                </c:pt>
                <c:pt idx="239">
                  <c:v>16.225999999999999</c:v>
                </c:pt>
                <c:pt idx="240">
                  <c:v>16.63</c:v>
                </c:pt>
                <c:pt idx="241">
                  <c:v>16.890999999999998</c:v>
                </c:pt>
                <c:pt idx="242">
                  <c:v>17.071999999999999</c:v>
                </c:pt>
                <c:pt idx="243">
                  <c:v>17.119</c:v>
                </c:pt>
                <c:pt idx="244">
                  <c:v>18.603000000000002</c:v>
                </c:pt>
                <c:pt idx="245">
                  <c:v>18.625</c:v>
                </c:pt>
                <c:pt idx="246">
                  <c:v>18.683</c:v>
                </c:pt>
                <c:pt idx="247">
                  <c:v>20.006</c:v>
                </c:pt>
                <c:pt idx="248">
                  <c:v>20.084</c:v>
                </c:pt>
                <c:pt idx="249">
                  <c:v>20.111999999999998</c:v>
                </c:pt>
                <c:pt idx="250">
                  <c:v>20.132000000000001</c:v>
                </c:pt>
                <c:pt idx="251">
                  <c:v>20.747</c:v>
                </c:pt>
                <c:pt idx="252">
                  <c:v>21.158999999999999</c:v>
                </c:pt>
                <c:pt idx="253">
                  <c:v>21.303999999999998</c:v>
                </c:pt>
                <c:pt idx="254">
                  <c:v>21.882000000000001</c:v>
                </c:pt>
                <c:pt idx="255">
                  <c:v>22.356000000000002</c:v>
                </c:pt>
                <c:pt idx="256">
                  <c:v>22.997</c:v>
                </c:pt>
                <c:pt idx="257">
                  <c:v>23.69</c:v>
                </c:pt>
                <c:pt idx="258">
                  <c:v>24.477</c:v>
                </c:pt>
                <c:pt idx="259">
                  <c:v>25.085999999999999</c:v>
                </c:pt>
                <c:pt idx="260">
                  <c:v>25.155999999999999</c:v>
                </c:pt>
                <c:pt idx="261">
                  <c:v>25.352</c:v>
                </c:pt>
                <c:pt idx="262">
                  <c:v>25.369</c:v>
                </c:pt>
                <c:pt idx="263">
                  <c:v>26.097999999999999</c:v>
                </c:pt>
                <c:pt idx="264">
                  <c:v>26.206</c:v>
                </c:pt>
                <c:pt idx="265">
                  <c:v>26.641999999999999</c:v>
                </c:pt>
                <c:pt idx="266">
                  <c:v>26.800999999999998</c:v>
                </c:pt>
                <c:pt idx="267">
                  <c:v>27.177</c:v>
                </c:pt>
                <c:pt idx="268">
                  <c:v>27.452000000000002</c:v>
                </c:pt>
                <c:pt idx="269">
                  <c:v>27.815000000000001</c:v>
                </c:pt>
                <c:pt idx="270">
                  <c:v>27.847000000000001</c:v>
                </c:pt>
                <c:pt idx="271">
                  <c:v>28.431999999999999</c:v>
                </c:pt>
                <c:pt idx="272">
                  <c:v>28.774999999999999</c:v>
                </c:pt>
                <c:pt idx="273">
                  <c:v>29.771000000000001</c:v>
                </c:pt>
                <c:pt idx="274">
                  <c:v>31.047999999999998</c:v>
                </c:pt>
                <c:pt idx="275">
                  <c:v>31.963000000000001</c:v>
                </c:pt>
                <c:pt idx="276">
                  <c:v>32.204999999999998</c:v>
                </c:pt>
                <c:pt idx="277">
                  <c:v>32.313000000000002</c:v>
                </c:pt>
                <c:pt idx="278">
                  <c:v>33.726999999999997</c:v>
                </c:pt>
                <c:pt idx="279">
                  <c:v>34.767000000000003</c:v>
                </c:pt>
                <c:pt idx="280">
                  <c:v>35.545999999999999</c:v>
                </c:pt>
                <c:pt idx="281">
                  <c:v>36.735999999999997</c:v>
                </c:pt>
                <c:pt idx="282">
                  <c:v>37.883000000000003</c:v>
                </c:pt>
                <c:pt idx="283">
                  <c:v>38.008000000000003</c:v>
                </c:pt>
                <c:pt idx="284">
                  <c:v>38.963999999999999</c:v>
                </c:pt>
                <c:pt idx="285">
                  <c:v>39.472999999999999</c:v>
                </c:pt>
                <c:pt idx="286">
                  <c:v>39.487000000000002</c:v>
                </c:pt>
                <c:pt idx="287">
                  <c:v>40.362000000000002</c:v>
                </c:pt>
                <c:pt idx="288">
                  <c:v>40.805999999999997</c:v>
                </c:pt>
                <c:pt idx="289">
                  <c:v>42.375999999999998</c:v>
                </c:pt>
                <c:pt idx="290">
                  <c:v>42.999000000000002</c:v>
                </c:pt>
                <c:pt idx="291">
                  <c:v>44.031999999999996</c:v>
                </c:pt>
                <c:pt idx="292">
                  <c:v>46.078000000000003</c:v>
                </c:pt>
                <c:pt idx="293">
                  <c:v>48.12</c:v>
                </c:pt>
                <c:pt idx="294">
                  <c:v>49.323999999999998</c:v>
                </c:pt>
                <c:pt idx="295">
                  <c:v>51.207000000000001</c:v>
                </c:pt>
                <c:pt idx="296">
                  <c:v>51.228000000000002</c:v>
                </c:pt>
                <c:pt idx="297">
                  <c:v>51.424999999999997</c:v>
                </c:pt>
                <c:pt idx="298">
                  <c:v>52.283000000000001</c:v>
                </c:pt>
                <c:pt idx="299">
                  <c:v>59.078000000000003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6-49FC-BE4C-1910BA68C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562527"/>
        <c:axId val="526576911"/>
      </c:scatterChart>
      <c:valAx>
        <c:axId val="8915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76911"/>
        <c:crosses val="autoZero"/>
        <c:crossBetween val="midCat"/>
      </c:valAx>
      <c:valAx>
        <c:axId val="5265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6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Q-Q for EXP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Sheet5!$B$2:$B$303</c:f>
              <c:numCache>
                <c:formatCode>General</c:formatCode>
                <c:ptCount val="302"/>
                <c:pt idx="0">
                  <c:v>9.0999999999999998E-2</c:v>
                </c:pt>
                <c:pt idx="1">
                  <c:v>9.1999999999999998E-2</c:v>
                </c:pt>
                <c:pt idx="2">
                  <c:v>0.106</c:v>
                </c:pt>
                <c:pt idx="3">
                  <c:v>0.106</c:v>
                </c:pt>
                <c:pt idx="4">
                  <c:v>0.11600000000000001</c:v>
                </c:pt>
                <c:pt idx="5">
                  <c:v>0.14299999999999999</c:v>
                </c:pt>
                <c:pt idx="6">
                  <c:v>0.14899999999999999</c:v>
                </c:pt>
                <c:pt idx="7">
                  <c:v>0.15</c:v>
                </c:pt>
                <c:pt idx="8">
                  <c:v>0.20300000000000001</c:v>
                </c:pt>
                <c:pt idx="9">
                  <c:v>0.25700000000000001</c:v>
                </c:pt>
                <c:pt idx="10">
                  <c:v>0.28100000000000003</c:v>
                </c:pt>
                <c:pt idx="11">
                  <c:v>0.28199999999999997</c:v>
                </c:pt>
                <c:pt idx="12">
                  <c:v>0.314</c:v>
                </c:pt>
                <c:pt idx="13">
                  <c:v>0.32</c:v>
                </c:pt>
                <c:pt idx="14">
                  <c:v>0.36799999999999999</c:v>
                </c:pt>
                <c:pt idx="15">
                  <c:v>0.376</c:v>
                </c:pt>
                <c:pt idx="16">
                  <c:v>0.46800000000000003</c:v>
                </c:pt>
                <c:pt idx="17">
                  <c:v>0.498</c:v>
                </c:pt>
                <c:pt idx="18">
                  <c:v>0.52700000000000002</c:v>
                </c:pt>
                <c:pt idx="19">
                  <c:v>0.57799999999999996</c:v>
                </c:pt>
                <c:pt idx="20">
                  <c:v>0.69299999999999995</c:v>
                </c:pt>
                <c:pt idx="21">
                  <c:v>0.73399999999999999</c:v>
                </c:pt>
                <c:pt idx="22">
                  <c:v>0.74</c:v>
                </c:pt>
                <c:pt idx="23">
                  <c:v>0.74199999999999999</c:v>
                </c:pt>
                <c:pt idx="24">
                  <c:v>0.79100000000000004</c:v>
                </c:pt>
                <c:pt idx="25">
                  <c:v>0.83499999999999996</c:v>
                </c:pt>
                <c:pt idx="26">
                  <c:v>0.86099999999999999</c:v>
                </c:pt>
                <c:pt idx="27">
                  <c:v>0.86299999999999999</c:v>
                </c:pt>
                <c:pt idx="28">
                  <c:v>0.91300000000000003</c:v>
                </c:pt>
                <c:pt idx="29">
                  <c:v>0.92400000000000004</c:v>
                </c:pt>
                <c:pt idx="30">
                  <c:v>0.92700000000000005</c:v>
                </c:pt>
                <c:pt idx="31">
                  <c:v>0.97</c:v>
                </c:pt>
                <c:pt idx="32">
                  <c:v>0.98199999999999998</c:v>
                </c:pt>
                <c:pt idx="33">
                  <c:v>1.01</c:v>
                </c:pt>
                <c:pt idx="34">
                  <c:v>1.014</c:v>
                </c:pt>
                <c:pt idx="35">
                  <c:v>1.0149999999999999</c:v>
                </c:pt>
                <c:pt idx="36">
                  <c:v>1.0740000000000001</c:v>
                </c:pt>
                <c:pt idx="37">
                  <c:v>1.0840000000000001</c:v>
                </c:pt>
                <c:pt idx="38">
                  <c:v>1.117</c:v>
                </c:pt>
                <c:pt idx="39">
                  <c:v>1.171</c:v>
                </c:pt>
                <c:pt idx="40">
                  <c:v>1.2</c:v>
                </c:pt>
                <c:pt idx="41">
                  <c:v>1.202</c:v>
                </c:pt>
                <c:pt idx="42">
                  <c:v>1.2270000000000001</c:v>
                </c:pt>
                <c:pt idx="43">
                  <c:v>1.232</c:v>
                </c:pt>
                <c:pt idx="44">
                  <c:v>1.2470000000000001</c:v>
                </c:pt>
                <c:pt idx="45">
                  <c:v>1.304</c:v>
                </c:pt>
                <c:pt idx="46">
                  <c:v>1.37</c:v>
                </c:pt>
                <c:pt idx="47">
                  <c:v>1.385</c:v>
                </c:pt>
                <c:pt idx="48">
                  <c:v>1.391</c:v>
                </c:pt>
                <c:pt idx="49">
                  <c:v>1.4139999999999999</c:v>
                </c:pt>
                <c:pt idx="50">
                  <c:v>1.4339999999999999</c:v>
                </c:pt>
                <c:pt idx="51">
                  <c:v>1.472</c:v>
                </c:pt>
                <c:pt idx="52">
                  <c:v>1.5049999999999999</c:v>
                </c:pt>
                <c:pt idx="53">
                  <c:v>1.605</c:v>
                </c:pt>
                <c:pt idx="54">
                  <c:v>1.643</c:v>
                </c:pt>
                <c:pt idx="55">
                  <c:v>1.77</c:v>
                </c:pt>
                <c:pt idx="56">
                  <c:v>1.8109999999999999</c:v>
                </c:pt>
                <c:pt idx="57">
                  <c:v>1.837</c:v>
                </c:pt>
                <c:pt idx="58">
                  <c:v>1.8720000000000001</c:v>
                </c:pt>
                <c:pt idx="59">
                  <c:v>1.9259999999999999</c:v>
                </c:pt>
                <c:pt idx="60">
                  <c:v>1.954</c:v>
                </c:pt>
                <c:pt idx="61">
                  <c:v>2.044</c:v>
                </c:pt>
                <c:pt idx="62">
                  <c:v>2.11</c:v>
                </c:pt>
                <c:pt idx="63">
                  <c:v>2.1139999999999999</c:v>
                </c:pt>
                <c:pt idx="64">
                  <c:v>2.12</c:v>
                </c:pt>
                <c:pt idx="65">
                  <c:v>2.1309999999999998</c:v>
                </c:pt>
                <c:pt idx="66">
                  <c:v>2.1949999999999998</c:v>
                </c:pt>
                <c:pt idx="67">
                  <c:v>2.2040000000000002</c:v>
                </c:pt>
                <c:pt idx="68">
                  <c:v>2.2650000000000001</c:v>
                </c:pt>
                <c:pt idx="69">
                  <c:v>2.3290000000000002</c:v>
                </c:pt>
                <c:pt idx="70">
                  <c:v>2.3879999999999999</c:v>
                </c:pt>
                <c:pt idx="71">
                  <c:v>2.4279999999999999</c:v>
                </c:pt>
                <c:pt idx="72">
                  <c:v>2.4409999999999998</c:v>
                </c:pt>
                <c:pt idx="73">
                  <c:v>2.5430000000000001</c:v>
                </c:pt>
                <c:pt idx="74">
                  <c:v>2.5910000000000002</c:v>
                </c:pt>
                <c:pt idx="75">
                  <c:v>2.613</c:v>
                </c:pt>
                <c:pt idx="76">
                  <c:v>2.6320000000000001</c:v>
                </c:pt>
                <c:pt idx="77">
                  <c:v>2.6920000000000002</c:v>
                </c:pt>
                <c:pt idx="78">
                  <c:v>2.78</c:v>
                </c:pt>
                <c:pt idx="79">
                  <c:v>2.9660000000000002</c:v>
                </c:pt>
                <c:pt idx="80">
                  <c:v>3.0550000000000002</c:v>
                </c:pt>
                <c:pt idx="81">
                  <c:v>3.2</c:v>
                </c:pt>
                <c:pt idx="82">
                  <c:v>3.41</c:v>
                </c:pt>
                <c:pt idx="83">
                  <c:v>3.411</c:v>
                </c:pt>
                <c:pt idx="84">
                  <c:v>3.5819999999999999</c:v>
                </c:pt>
                <c:pt idx="85">
                  <c:v>3.6389999999999998</c:v>
                </c:pt>
                <c:pt idx="86">
                  <c:v>3.6720000000000002</c:v>
                </c:pt>
                <c:pt idx="87">
                  <c:v>3.7669999999999999</c:v>
                </c:pt>
                <c:pt idx="88">
                  <c:v>3.8079999999999998</c:v>
                </c:pt>
                <c:pt idx="89">
                  <c:v>3.831</c:v>
                </c:pt>
                <c:pt idx="90">
                  <c:v>3.93</c:v>
                </c:pt>
                <c:pt idx="91">
                  <c:v>3.996</c:v>
                </c:pt>
                <c:pt idx="92">
                  <c:v>4.12</c:v>
                </c:pt>
                <c:pt idx="93">
                  <c:v>4.1369999999999996</c:v>
                </c:pt>
                <c:pt idx="94">
                  <c:v>4.1459999999999999</c:v>
                </c:pt>
                <c:pt idx="95">
                  <c:v>4.26</c:v>
                </c:pt>
                <c:pt idx="96">
                  <c:v>4.3170000000000002</c:v>
                </c:pt>
                <c:pt idx="97">
                  <c:v>4.3310000000000004</c:v>
                </c:pt>
                <c:pt idx="98">
                  <c:v>4.375</c:v>
                </c:pt>
                <c:pt idx="99">
                  <c:v>4.3780000000000001</c:v>
                </c:pt>
                <c:pt idx="100">
                  <c:v>4.4480000000000004</c:v>
                </c:pt>
                <c:pt idx="101">
                  <c:v>4.4909999999999997</c:v>
                </c:pt>
                <c:pt idx="102">
                  <c:v>4.5129999999999999</c:v>
                </c:pt>
                <c:pt idx="103">
                  <c:v>4.5449999999999999</c:v>
                </c:pt>
                <c:pt idx="104">
                  <c:v>4.5960000000000001</c:v>
                </c:pt>
                <c:pt idx="105">
                  <c:v>4.6390000000000002</c:v>
                </c:pt>
                <c:pt idx="106">
                  <c:v>4.6429999999999998</c:v>
                </c:pt>
                <c:pt idx="107">
                  <c:v>4.7530000000000001</c:v>
                </c:pt>
                <c:pt idx="108">
                  <c:v>4.7690000000000001</c:v>
                </c:pt>
                <c:pt idx="109">
                  <c:v>4.7919999999999998</c:v>
                </c:pt>
                <c:pt idx="110">
                  <c:v>4.8159999999999998</c:v>
                </c:pt>
                <c:pt idx="111">
                  <c:v>4.83</c:v>
                </c:pt>
                <c:pt idx="112">
                  <c:v>4.8520000000000003</c:v>
                </c:pt>
                <c:pt idx="113">
                  <c:v>4.8659999999999997</c:v>
                </c:pt>
                <c:pt idx="114">
                  <c:v>5.0049999999999999</c:v>
                </c:pt>
                <c:pt idx="115">
                  <c:v>5.117</c:v>
                </c:pt>
                <c:pt idx="116">
                  <c:v>5.21</c:v>
                </c:pt>
                <c:pt idx="117">
                  <c:v>5.2249999999999996</c:v>
                </c:pt>
                <c:pt idx="118">
                  <c:v>5.34</c:v>
                </c:pt>
                <c:pt idx="119">
                  <c:v>5.359</c:v>
                </c:pt>
                <c:pt idx="120">
                  <c:v>5.359</c:v>
                </c:pt>
                <c:pt idx="121">
                  <c:v>5.407</c:v>
                </c:pt>
                <c:pt idx="122">
                  <c:v>5.476</c:v>
                </c:pt>
                <c:pt idx="123">
                  <c:v>5.5449999999999999</c:v>
                </c:pt>
                <c:pt idx="124">
                  <c:v>5.56</c:v>
                </c:pt>
                <c:pt idx="125">
                  <c:v>5.5650000000000004</c:v>
                </c:pt>
                <c:pt idx="126">
                  <c:v>5.702</c:v>
                </c:pt>
                <c:pt idx="127">
                  <c:v>5.7279999999999998</c:v>
                </c:pt>
                <c:pt idx="128">
                  <c:v>5.7350000000000003</c:v>
                </c:pt>
                <c:pt idx="129">
                  <c:v>5.7910000000000004</c:v>
                </c:pt>
                <c:pt idx="130">
                  <c:v>5.8310000000000004</c:v>
                </c:pt>
                <c:pt idx="131">
                  <c:v>5.8959999999999999</c:v>
                </c:pt>
                <c:pt idx="132">
                  <c:v>5.976</c:v>
                </c:pt>
                <c:pt idx="133">
                  <c:v>6.0049999999999999</c:v>
                </c:pt>
                <c:pt idx="134">
                  <c:v>6.0469999999999997</c:v>
                </c:pt>
                <c:pt idx="135">
                  <c:v>6.06</c:v>
                </c:pt>
                <c:pt idx="136">
                  <c:v>6.1890000000000001</c:v>
                </c:pt>
                <c:pt idx="137">
                  <c:v>6.2389999999999999</c:v>
                </c:pt>
                <c:pt idx="138">
                  <c:v>6.4039999999999999</c:v>
                </c:pt>
                <c:pt idx="139">
                  <c:v>6.556</c:v>
                </c:pt>
                <c:pt idx="140">
                  <c:v>6.5860000000000003</c:v>
                </c:pt>
                <c:pt idx="141">
                  <c:v>6.6719999999999997</c:v>
                </c:pt>
                <c:pt idx="142">
                  <c:v>6.6829999999999998</c:v>
                </c:pt>
                <c:pt idx="143">
                  <c:v>6.7290000000000001</c:v>
                </c:pt>
                <c:pt idx="144">
                  <c:v>6.8079999999999998</c:v>
                </c:pt>
                <c:pt idx="145">
                  <c:v>6.8710000000000004</c:v>
                </c:pt>
                <c:pt idx="146">
                  <c:v>6.8730000000000002</c:v>
                </c:pt>
                <c:pt idx="147">
                  <c:v>7.0030000000000001</c:v>
                </c:pt>
                <c:pt idx="148">
                  <c:v>7.1619999999999999</c:v>
                </c:pt>
                <c:pt idx="149">
                  <c:v>7.181</c:v>
                </c:pt>
                <c:pt idx="150">
                  <c:v>7.3380000000000001</c:v>
                </c:pt>
                <c:pt idx="151">
                  <c:v>7.4470000000000001</c:v>
                </c:pt>
                <c:pt idx="152">
                  <c:v>7.5170000000000003</c:v>
                </c:pt>
                <c:pt idx="153">
                  <c:v>7.6609999999999996</c:v>
                </c:pt>
                <c:pt idx="154">
                  <c:v>7.8419999999999996</c:v>
                </c:pt>
                <c:pt idx="155">
                  <c:v>7.8840000000000003</c:v>
                </c:pt>
                <c:pt idx="156">
                  <c:v>7.9489999999999998</c:v>
                </c:pt>
                <c:pt idx="157">
                  <c:v>8.1389999999999993</c:v>
                </c:pt>
                <c:pt idx="158">
                  <c:v>8.1519999999999992</c:v>
                </c:pt>
                <c:pt idx="159">
                  <c:v>8.2010000000000005</c:v>
                </c:pt>
                <c:pt idx="160">
                  <c:v>8.3160000000000007</c:v>
                </c:pt>
                <c:pt idx="161">
                  <c:v>8.3209999999999997</c:v>
                </c:pt>
                <c:pt idx="162">
                  <c:v>8.3940000000000001</c:v>
                </c:pt>
                <c:pt idx="163">
                  <c:v>8.4890000000000008</c:v>
                </c:pt>
                <c:pt idx="164">
                  <c:v>8.5030000000000001</c:v>
                </c:pt>
                <c:pt idx="165">
                  <c:v>8.5389999999999997</c:v>
                </c:pt>
                <c:pt idx="166">
                  <c:v>8.5779999999999994</c:v>
                </c:pt>
                <c:pt idx="167">
                  <c:v>8.6280000000000001</c:v>
                </c:pt>
                <c:pt idx="168">
                  <c:v>8.6310000000000002</c:v>
                </c:pt>
                <c:pt idx="169">
                  <c:v>8.7059999999999995</c:v>
                </c:pt>
                <c:pt idx="170">
                  <c:v>8.7460000000000004</c:v>
                </c:pt>
                <c:pt idx="171">
                  <c:v>8.7899999999999991</c:v>
                </c:pt>
                <c:pt idx="172">
                  <c:v>8.8460000000000001</c:v>
                </c:pt>
                <c:pt idx="173">
                  <c:v>8.907</c:v>
                </c:pt>
                <c:pt idx="174">
                  <c:v>8.9169999999999998</c:v>
                </c:pt>
                <c:pt idx="175">
                  <c:v>8.9730000000000008</c:v>
                </c:pt>
                <c:pt idx="176">
                  <c:v>8.99</c:v>
                </c:pt>
                <c:pt idx="177">
                  <c:v>9.1560000000000006</c:v>
                </c:pt>
                <c:pt idx="178">
                  <c:v>9.2110000000000003</c:v>
                </c:pt>
                <c:pt idx="179">
                  <c:v>9.2460000000000004</c:v>
                </c:pt>
                <c:pt idx="180">
                  <c:v>9.2569999999999997</c:v>
                </c:pt>
                <c:pt idx="181">
                  <c:v>9.3360000000000003</c:v>
                </c:pt>
                <c:pt idx="182">
                  <c:v>9.3610000000000007</c:v>
                </c:pt>
                <c:pt idx="183">
                  <c:v>9.5060000000000002</c:v>
                </c:pt>
                <c:pt idx="184">
                  <c:v>9.56</c:v>
                </c:pt>
                <c:pt idx="185">
                  <c:v>9.641</c:v>
                </c:pt>
                <c:pt idx="186">
                  <c:v>9.8030000000000008</c:v>
                </c:pt>
                <c:pt idx="187">
                  <c:v>9.8780000000000001</c:v>
                </c:pt>
                <c:pt idx="188">
                  <c:v>9.9269999999999996</c:v>
                </c:pt>
                <c:pt idx="189">
                  <c:v>10.234</c:v>
                </c:pt>
                <c:pt idx="190">
                  <c:v>10.366</c:v>
                </c:pt>
                <c:pt idx="191">
                  <c:v>10.428000000000001</c:v>
                </c:pt>
                <c:pt idx="192">
                  <c:v>10.506</c:v>
                </c:pt>
                <c:pt idx="193">
                  <c:v>10.595000000000001</c:v>
                </c:pt>
                <c:pt idx="194">
                  <c:v>10.721</c:v>
                </c:pt>
                <c:pt idx="195">
                  <c:v>10.734</c:v>
                </c:pt>
                <c:pt idx="196">
                  <c:v>10.895</c:v>
                </c:pt>
                <c:pt idx="197">
                  <c:v>10.993</c:v>
                </c:pt>
                <c:pt idx="198">
                  <c:v>11.17</c:v>
                </c:pt>
                <c:pt idx="199">
                  <c:v>11.214</c:v>
                </c:pt>
                <c:pt idx="200">
                  <c:v>11.243</c:v>
                </c:pt>
                <c:pt idx="201">
                  <c:v>11.259</c:v>
                </c:pt>
                <c:pt idx="202">
                  <c:v>11.351000000000001</c:v>
                </c:pt>
                <c:pt idx="203">
                  <c:v>11.596</c:v>
                </c:pt>
                <c:pt idx="204">
                  <c:v>11.66</c:v>
                </c:pt>
                <c:pt idx="205">
                  <c:v>11.664</c:v>
                </c:pt>
                <c:pt idx="206">
                  <c:v>11.757999999999999</c:v>
                </c:pt>
                <c:pt idx="207">
                  <c:v>11.769</c:v>
                </c:pt>
                <c:pt idx="208">
                  <c:v>12.118</c:v>
                </c:pt>
                <c:pt idx="209">
                  <c:v>12.319000000000001</c:v>
                </c:pt>
                <c:pt idx="210">
                  <c:v>12.347</c:v>
                </c:pt>
                <c:pt idx="211">
                  <c:v>12.538</c:v>
                </c:pt>
                <c:pt idx="212">
                  <c:v>12.696</c:v>
                </c:pt>
                <c:pt idx="213">
                  <c:v>12.715</c:v>
                </c:pt>
                <c:pt idx="214">
                  <c:v>12.769</c:v>
                </c:pt>
                <c:pt idx="215">
                  <c:v>12.837999999999999</c:v>
                </c:pt>
                <c:pt idx="216">
                  <c:v>12.917</c:v>
                </c:pt>
                <c:pt idx="217">
                  <c:v>13.188000000000001</c:v>
                </c:pt>
                <c:pt idx="218">
                  <c:v>13.43</c:v>
                </c:pt>
                <c:pt idx="219">
                  <c:v>13.489000000000001</c:v>
                </c:pt>
                <c:pt idx="220">
                  <c:v>13.503</c:v>
                </c:pt>
                <c:pt idx="221">
                  <c:v>13.81</c:v>
                </c:pt>
                <c:pt idx="222">
                  <c:v>13.989000000000001</c:v>
                </c:pt>
                <c:pt idx="223">
                  <c:v>14.061</c:v>
                </c:pt>
                <c:pt idx="224">
                  <c:v>14.074</c:v>
                </c:pt>
                <c:pt idx="225">
                  <c:v>14.154999999999999</c:v>
                </c:pt>
                <c:pt idx="226">
                  <c:v>14.441000000000001</c:v>
                </c:pt>
                <c:pt idx="227">
                  <c:v>14.561</c:v>
                </c:pt>
                <c:pt idx="228">
                  <c:v>14.654</c:v>
                </c:pt>
                <c:pt idx="229">
                  <c:v>14.675000000000001</c:v>
                </c:pt>
                <c:pt idx="230">
                  <c:v>14.754</c:v>
                </c:pt>
                <c:pt idx="231">
                  <c:v>14.847</c:v>
                </c:pt>
                <c:pt idx="232">
                  <c:v>14.942</c:v>
                </c:pt>
                <c:pt idx="233">
                  <c:v>15.218</c:v>
                </c:pt>
                <c:pt idx="234">
                  <c:v>15.257999999999999</c:v>
                </c:pt>
                <c:pt idx="235">
                  <c:v>15.407</c:v>
                </c:pt>
                <c:pt idx="236">
                  <c:v>15.451000000000001</c:v>
                </c:pt>
                <c:pt idx="237">
                  <c:v>15.882</c:v>
                </c:pt>
                <c:pt idx="238">
                  <c:v>15.997</c:v>
                </c:pt>
                <c:pt idx="239">
                  <c:v>16.225999999999999</c:v>
                </c:pt>
                <c:pt idx="240">
                  <c:v>16.63</c:v>
                </c:pt>
                <c:pt idx="241">
                  <c:v>16.890999999999998</c:v>
                </c:pt>
                <c:pt idx="242">
                  <c:v>17.071999999999999</c:v>
                </c:pt>
                <c:pt idx="243">
                  <c:v>17.119</c:v>
                </c:pt>
                <c:pt idx="244">
                  <c:v>18.603000000000002</c:v>
                </c:pt>
                <c:pt idx="245">
                  <c:v>18.625</c:v>
                </c:pt>
                <c:pt idx="246">
                  <c:v>18.683</c:v>
                </c:pt>
                <c:pt idx="247">
                  <c:v>20.006</c:v>
                </c:pt>
                <c:pt idx="248">
                  <c:v>20.084</c:v>
                </c:pt>
                <c:pt idx="249">
                  <c:v>20.111999999999998</c:v>
                </c:pt>
                <c:pt idx="250">
                  <c:v>20.132000000000001</c:v>
                </c:pt>
                <c:pt idx="251">
                  <c:v>20.747</c:v>
                </c:pt>
                <c:pt idx="252">
                  <c:v>21.158999999999999</c:v>
                </c:pt>
                <c:pt idx="253">
                  <c:v>21.303999999999998</c:v>
                </c:pt>
                <c:pt idx="254">
                  <c:v>21.882000000000001</c:v>
                </c:pt>
                <c:pt idx="255">
                  <c:v>22.356000000000002</c:v>
                </c:pt>
                <c:pt idx="256">
                  <c:v>22.997</c:v>
                </c:pt>
                <c:pt idx="257">
                  <c:v>23.69</c:v>
                </c:pt>
                <c:pt idx="258">
                  <c:v>24.477</c:v>
                </c:pt>
                <c:pt idx="259">
                  <c:v>25.085999999999999</c:v>
                </c:pt>
                <c:pt idx="260">
                  <c:v>25.155999999999999</c:v>
                </c:pt>
                <c:pt idx="261">
                  <c:v>25.352</c:v>
                </c:pt>
                <c:pt idx="262">
                  <c:v>25.369</c:v>
                </c:pt>
                <c:pt idx="263">
                  <c:v>26.097999999999999</c:v>
                </c:pt>
                <c:pt idx="264">
                  <c:v>26.206</c:v>
                </c:pt>
                <c:pt idx="265">
                  <c:v>26.641999999999999</c:v>
                </c:pt>
                <c:pt idx="266">
                  <c:v>26.800999999999998</c:v>
                </c:pt>
                <c:pt idx="267">
                  <c:v>27.177</c:v>
                </c:pt>
                <c:pt idx="268">
                  <c:v>27.452000000000002</c:v>
                </c:pt>
                <c:pt idx="269">
                  <c:v>27.815000000000001</c:v>
                </c:pt>
                <c:pt idx="270">
                  <c:v>27.847000000000001</c:v>
                </c:pt>
                <c:pt idx="271">
                  <c:v>28.431999999999999</c:v>
                </c:pt>
                <c:pt idx="272">
                  <c:v>28.774999999999999</c:v>
                </c:pt>
                <c:pt idx="273">
                  <c:v>29.771000000000001</c:v>
                </c:pt>
                <c:pt idx="274">
                  <c:v>31.047999999999998</c:v>
                </c:pt>
                <c:pt idx="275">
                  <c:v>31.963000000000001</c:v>
                </c:pt>
                <c:pt idx="276">
                  <c:v>32.204999999999998</c:v>
                </c:pt>
                <c:pt idx="277">
                  <c:v>32.313000000000002</c:v>
                </c:pt>
                <c:pt idx="278">
                  <c:v>33.726999999999997</c:v>
                </c:pt>
                <c:pt idx="279">
                  <c:v>34.767000000000003</c:v>
                </c:pt>
                <c:pt idx="280">
                  <c:v>35.545999999999999</c:v>
                </c:pt>
                <c:pt idx="281">
                  <c:v>36.735999999999997</c:v>
                </c:pt>
                <c:pt idx="282">
                  <c:v>37.883000000000003</c:v>
                </c:pt>
                <c:pt idx="283">
                  <c:v>38.008000000000003</c:v>
                </c:pt>
                <c:pt idx="284">
                  <c:v>38.963999999999999</c:v>
                </c:pt>
                <c:pt idx="285">
                  <c:v>39.472999999999999</c:v>
                </c:pt>
                <c:pt idx="286">
                  <c:v>39.487000000000002</c:v>
                </c:pt>
                <c:pt idx="287">
                  <c:v>40.362000000000002</c:v>
                </c:pt>
                <c:pt idx="288">
                  <c:v>40.805999999999997</c:v>
                </c:pt>
                <c:pt idx="289">
                  <c:v>42.375999999999998</c:v>
                </c:pt>
                <c:pt idx="290">
                  <c:v>42.999000000000002</c:v>
                </c:pt>
                <c:pt idx="291">
                  <c:v>44.031999999999996</c:v>
                </c:pt>
                <c:pt idx="292">
                  <c:v>46.078000000000003</c:v>
                </c:pt>
                <c:pt idx="293">
                  <c:v>48.12</c:v>
                </c:pt>
                <c:pt idx="294">
                  <c:v>49.323999999999998</c:v>
                </c:pt>
                <c:pt idx="295">
                  <c:v>51.207000000000001</c:v>
                </c:pt>
                <c:pt idx="296">
                  <c:v>51.228000000000002</c:v>
                </c:pt>
                <c:pt idx="297">
                  <c:v>51.424999999999997</c:v>
                </c:pt>
                <c:pt idx="298">
                  <c:v>52.283000000000001</c:v>
                </c:pt>
                <c:pt idx="299">
                  <c:v>59.078000000000003</c:v>
                </c:pt>
              </c:numCache>
            </c:numRef>
          </c:xVal>
          <c:yVal>
            <c:numRef>
              <c:f>Sheet5!$D$2:$D$303</c:f>
              <c:numCache>
                <c:formatCode>General</c:formatCode>
                <c:ptCount val="302"/>
                <c:pt idx="0">
                  <c:v>2.7417112108761013E-3</c:v>
                </c:pt>
                <c:pt idx="1">
                  <c:v>8.2388918861674588E-3</c:v>
                </c:pt>
                <c:pt idx="2">
                  <c:v>1.375451951103979E-2</c:v>
                </c:pt>
                <c:pt idx="3">
                  <c:v>1.9288718307726684E-2</c:v>
                </c:pt>
                <c:pt idx="4">
                  <c:v>2.4841613757475619E-2</c:v>
                </c:pt>
                <c:pt idx="5">
                  <c:v>3.0413332617619426E-2</c:v>
                </c:pt>
                <c:pt idx="6">
                  <c:v>3.6004002938938066E-2</c:v>
                </c:pt>
                <c:pt idx="7">
                  <c:v>4.161375408331669E-2</c:v>
                </c:pt>
                <c:pt idx="8">
                  <c:v>4.7242716741706096E-2</c:v>
                </c:pt>
                <c:pt idx="9">
                  <c:v>5.2891022952391759E-2</c:v>
                </c:pt>
                <c:pt idx="10">
                  <c:v>5.8558806119577783E-2</c:v>
                </c:pt>
                <c:pt idx="11">
                  <c:v>6.4246201032292574E-2</c:v>
                </c:pt>
                <c:pt idx="12">
                  <c:v>6.9953343883622496E-2</c:v>
                </c:pt>
                <c:pt idx="13">
                  <c:v>7.5680372290280726E-2</c:v>
                </c:pt>
                <c:pt idx="14">
                  <c:v>8.1427425312518315E-2</c:v>
                </c:pt>
                <c:pt idx="15">
                  <c:v>8.7194643474384353E-2</c:v>
                </c:pt>
                <c:pt idx="16">
                  <c:v>9.2982168784343011E-2</c:v>
                </c:pt>
                <c:pt idx="17">
                  <c:v>9.8790144756254805E-2</c:v>
                </c:pt>
                <c:pt idx="18">
                  <c:v>0.10461871643072976</c:v>
                </c:pt>
                <c:pt idx="19">
                  <c:v>0.11046803039686071</c:v>
                </c:pt>
                <c:pt idx="20">
                  <c:v>0.11633823481434451</c:v>
                </c:pt>
                <c:pt idx="21">
                  <c:v>0.12222947943599993</c:v>
                </c:pt>
                <c:pt idx="22">
                  <c:v>0.12814191563069011</c:v>
                </c:pt>
                <c:pt idx="23">
                  <c:v>0.13407569640665937</c:v>
                </c:pt>
                <c:pt idx="24">
                  <c:v>0.14003097643529233</c:v>
                </c:pt>
                <c:pt idx="25">
                  <c:v>0.14600791207530528</c:v>
                </c:pt>
                <c:pt idx="26">
                  <c:v>0.15200666139737865</c:v>
                </c:pt>
                <c:pt idx="27">
                  <c:v>0.15802738420924106</c:v>
                </c:pt>
                <c:pt idx="28">
                  <c:v>0.16407024208121454</c:v>
                </c:pt>
                <c:pt idx="29">
                  <c:v>0.17013539837223016</c:v>
                </c:pt>
                <c:pt idx="30">
                  <c:v>0.17622301825632677</c:v>
                </c:pt>
                <c:pt idx="31">
                  <c:v>0.18233326874964115</c:v>
                </c:pt>
                <c:pt idx="32">
                  <c:v>0.1884663187379024</c:v>
                </c:pt>
                <c:pt idx="33">
                  <c:v>0.19462233900444084</c:v>
                </c:pt>
                <c:pt idx="34">
                  <c:v>0.20080150225872373</c:v>
                </c:pt>
                <c:pt idx="35">
                  <c:v>0.20700398316542898</c:v>
                </c:pt>
                <c:pt idx="36">
                  <c:v>0.21322995837406974</c:v>
                </c:pt>
                <c:pt idx="37">
                  <c:v>0.21947960654918247</c:v>
                </c:pt>
                <c:pt idx="38">
                  <c:v>0.22575310840109053</c:v>
                </c:pt>
                <c:pt idx="39">
                  <c:v>0.23205064671725745</c:v>
                </c:pt>
                <c:pt idx="40">
                  <c:v>0.23837240639424348</c:v>
                </c:pt>
                <c:pt idx="41">
                  <c:v>0.24471857447027817</c:v>
                </c:pt>
                <c:pt idx="42">
                  <c:v>0.25108934015846518</c:v>
                </c:pt>
                <c:pt idx="43">
                  <c:v>0.25748489488063248</c:v>
                </c:pt>
                <c:pt idx="44">
                  <c:v>0.26390543230184405</c:v>
                </c:pt>
                <c:pt idx="45">
                  <c:v>0.27035114836558777</c:v>
                </c:pt>
                <c:pt idx="46">
                  <c:v>0.27682224132965677</c:v>
                </c:pt>
                <c:pt idx="47">
                  <c:v>0.28331891180273916</c:v>
                </c:pt>
                <c:pt idx="48">
                  <c:v>0.28984136278173428</c:v>
                </c:pt>
                <c:pt idx="49">
                  <c:v>0.29638979968981194</c:v>
                </c:pt>
                <c:pt idx="50">
                  <c:v>0.30296443041523291</c:v>
                </c:pt>
                <c:pt idx="51">
                  <c:v>0.30956546535094942</c:v>
                </c:pt>
                <c:pt idx="52">
                  <c:v>0.31619311743500333</c:v>
                </c:pt>
                <c:pt idx="53">
                  <c:v>0.32284760219174269</c:v>
                </c:pt>
                <c:pt idx="54">
                  <c:v>0.32952913777387538</c:v>
                </c:pt>
                <c:pt idx="55">
                  <c:v>0.33623794500538184</c:v>
                </c:pt>
                <c:pt idx="56">
                  <c:v>0.34297424742530663</c:v>
                </c:pt>
                <c:pt idx="57">
                  <c:v>0.34973827133245095</c:v>
                </c:pt>
                <c:pt idx="58">
                  <c:v>0.35653024583098897</c:v>
                </c:pt>
                <c:pt idx="59">
                  <c:v>0.36335040287703024</c:v>
                </c:pt>
                <c:pt idx="60">
                  <c:v>0.37019897732615237</c:v>
                </c:pt>
                <c:pt idx="61">
                  <c:v>0.37707620698192823</c:v>
                </c:pt>
                <c:pt idx="62">
                  <c:v>0.38398233264547194</c:v>
                </c:pt>
                <c:pt idx="63">
                  <c:v>0.39091759816603122</c:v>
                </c:pt>
                <c:pt idx="64">
                  <c:v>0.39788225049265052</c:v>
                </c:pt>
                <c:pt idx="65">
                  <c:v>0.40487653972693449</c:v>
                </c:pt>
                <c:pt idx="66">
                  <c:v>0.41190071917693794</c:v>
                </c:pt>
                <c:pt idx="67">
                  <c:v>0.4189550454122124</c:v>
                </c:pt>
                <c:pt idx="68">
                  <c:v>0.42603977832003986</c:v>
                </c:pt>
                <c:pt idx="69">
                  <c:v>0.43315518116288265</c:v>
                </c:pt>
                <c:pt idx="70">
                  <c:v>0.44030152063708278</c:v>
                </c:pt>
                <c:pt idx="71">
                  <c:v>0.44747906693284301</c:v>
                </c:pt>
                <c:pt idx="72">
                  <c:v>0.45468809379552255</c:v>
                </c:pt>
                <c:pt idx="73">
                  <c:v>0.46192887858828457</c:v>
                </c:pt>
                <c:pt idx="74">
                  <c:v>0.46920170235612746</c:v>
                </c:pt>
                <c:pt idx="75">
                  <c:v>0.47650684989134129</c:v>
                </c:pt>
                <c:pt idx="76">
                  <c:v>0.48384460980042321</c:v>
                </c:pt>
                <c:pt idx="77">
                  <c:v>0.49121527457249542</c:v>
                </c:pt>
                <c:pt idx="78">
                  <c:v>0.49861914064926149</c:v>
                </c:pt>
                <c:pt idx="79">
                  <c:v>0.50605650849654893</c:v>
                </c:pt>
                <c:pt idx="80">
                  <c:v>0.51352768267747362</c:v>
                </c:pt>
                <c:pt idx="81">
                  <c:v>0.52103297192727849</c:v>
                </c:pt>
                <c:pt idx="82">
                  <c:v>0.52857268922988543</c:v>
                </c:pt>
                <c:pt idx="83">
                  <c:v>0.53614715189621387</c:v>
                </c:pt>
                <c:pt idx="84">
                  <c:v>0.54375668164431057</c:v>
                </c:pt>
                <c:pt idx="85">
                  <c:v>0.55140160468134336</c:v>
                </c:pt>
                <c:pt idx="86">
                  <c:v>0.55908225178751114</c:v>
                </c:pt>
                <c:pt idx="87">
                  <c:v>0.5667989584019224</c:v>
                </c:pt>
                <c:pt idx="88">
                  <c:v>0.57455206471050024</c:v>
                </c:pt>
                <c:pt idx="89">
                  <c:v>0.58234191573597127</c:v>
                </c:pt>
                <c:pt idx="90">
                  <c:v>0.59016886142999447</c:v>
                </c:pt>
                <c:pt idx="91">
                  <c:v>0.59803325676749641</c:v>
                </c:pt>
                <c:pt idx="92">
                  <c:v>0.60593546184327418</c:v>
                </c:pt>
                <c:pt idx="93">
                  <c:v>0.61387584197092959</c:v>
                </c:pt>
                <c:pt idx="94">
                  <c:v>0.62185476778420723</c:v>
                </c:pt>
                <c:pt idx="95">
                  <c:v>0.62987261534080308</c:v>
                </c:pt>
                <c:pt idx="96">
                  <c:v>0.63792976622871689</c:v>
                </c:pt>
                <c:pt idx="97">
                  <c:v>0.64602660767522557</c:v>
                </c:pt>
                <c:pt idx="98">
                  <c:v>0.65416353265855254</c:v>
                </c:pt>
                <c:pt idx="99">
                  <c:v>0.66234094002231614</c:v>
                </c:pt>
                <c:pt idx="100">
                  <c:v>0.67055923459283839</c:v>
                </c:pt>
                <c:pt idx="101">
                  <c:v>0.67881882729940157</c:v>
                </c:pt>
                <c:pt idx="102">
                  <c:v>0.68712013529754201</c:v>
                </c:pt>
                <c:pt idx="103">
                  <c:v>0.69546358209547177</c:v>
                </c:pt>
                <c:pt idx="104">
                  <c:v>0.70384959768372868</c:v>
                </c:pt>
                <c:pt idx="105">
                  <c:v>0.71227861866814612</c:v>
                </c:pt>
                <c:pt idx="106">
                  <c:v>0.72075108840625324</c:v>
                </c:pt>
                <c:pt idx="107">
                  <c:v>0.72926745714720931</c:v>
                </c:pt>
                <c:pt idx="108">
                  <c:v>0.73782818217537882</c:v>
                </c:pt>
                <c:pt idx="109">
                  <c:v>0.74643372795766827</c:v>
                </c:pt>
                <c:pt idx="110">
                  <c:v>0.75508456629474041</c:v>
                </c:pt>
                <c:pt idx="111">
                  <c:v>0.76378117647622534</c:v>
                </c:pt>
                <c:pt idx="112">
                  <c:v>0.77252404544006503</c:v>
                </c:pt>
                <c:pt idx="113">
                  <c:v>0.78131366793611257</c:v>
                </c:pt>
                <c:pt idx="114">
                  <c:v>0.79015054669413398</c:v>
                </c:pt>
                <c:pt idx="115">
                  <c:v>0.7990351925963497</c:v>
                </c:pt>
                <c:pt idx="116">
                  <c:v>0.80796812485466141</c:v>
                </c:pt>
                <c:pt idx="117">
                  <c:v>0.81694987119272633</c:v>
                </c:pt>
                <c:pt idx="118">
                  <c:v>0.82598096803303023</c:v>
                </c:pt>
                <c:pt idx="119">
                  <c:v>0.83506196068912786</c:v>
                </c:pt>
                <c:pt idx="120">
                  <c:v>0.84419340356322703</c:v>
                </c:pt>
                <c:pt idx="121">
                  <c:v>0.85337586034928881</c:v>
                </c:pt>
                <c:pt idx="122">
                  <c:v>0.86260990424183193</c:v>
                </c:pt>
                <c:pt idx="123">
                  <c:v>0.87189611815064028</c:v>
                </c:pt>
                <c:pt idx="124">
                  <c:v>0.88123509492156582</c:v>
                </c:pt>
                <c:pt idx="125">
                  <c:v>0.89062743756364093</c:v>
                </c:pt>
                <c:pt idx="126">
                  <c:v>0.90007375948272039</c:v>
                </c:pt>
                <c:pt idx="127">
                  <c:v>0.90957468472187153</c:v>
                </c:pt>
                <c:pt idx="128">
                  <c:v>0.9191308482087549</c:v>
                </c:pt>
                <c:pt idx="129">
                  <c:v>0.92874289601023907</c:v>
                </c:pt>
                <c:pt idx="130">
                  <c:v>0.93841148559450382</c:v>
                </c:pt>
                <c:pt idx="131">
                  <c:v>0.94813728610089509</c:v>
                </c:pt>
                <c:pt idx="132">
                  <c:v>0.95792097861781689</c:v>
                </c:pt>
                <c:pt idx="133">
                  <c:v>0.96776325646893913</c:v>
                </c:pt>
                <c:pt idx="134">
                  <c:v>0.97766482550802647</c:v>
                </c:pt>
                <c:pt idx="135">
                  <c:v>0.98762640442270611</c:v>
                </c:pt>
                <c:pt idx="136">
                  <c:v>0.99764872504749025</c:v>
                </c:pt>
                <c:pt idx="137">
                  <c:v>1.0077325326864048</c:v>
                </c:pt>
                <c:pt idx="138">
                  <c:v>1.0178785864455784</c:v>
                </c:pt>
                <c:pt idx="139">
                  <c:v>1.0280876595761514</c:v>
                </c:pt>
                <c:pt idx="140">
                  <c:v>1.0383605398279121</c:v>
                </c:pt>
                <c:pt idx="141">
                  <c:v>1.0486980298140463</c:v>
                </c:pt>
                <c:pt idx="142">
                  <c:v>1.0591009473874313</c:v>
                </c:pt>
                <c:pt idx="143">
                  <c:v>1.0695701260289168</c:v>
                </c:pt>
                <c:pt idx="144">
                  <c:v>1.0801064152480477</c:v>
                </c:pt>
                <c:pt idx="145">
                  <c:v>1.090710680996714</c:v>
                </c:pt>
                <c:pt idx="146">
                  <c:v>1.1013838060962347</c:v>
                </c:pt>
                <c:pt idx="147">
                  <c:v>1.1121266906783938</c:v>
                </c:pt>
                <c:pt idx="148">
                  <c:v>1.122940252640988</c:v>
                </c:pt>
                <c:pt idx="149">
                  <c:v>1.1338254281184592</c:v>
                </c:pt>
                <c:pt idx="150">
                  <c:v>1.1447831719682116</c:v>
                </c:pt>
                <c:pt idx="151">
                  <c:v>1.1558144582732524</c:v>
                </c:pt>
                <c:pt idx="152">
                  <c:v>1.166920280861812</c:v>
                </c:pt>
                <c:pt idx="153">
                  <c:v>1.1781016538446403</c:v>
                </c:pt>
                <c:pt idx="154">
                  <c:v>1.1893596121707</c:v>
                </c:pt>
                <c:pt idx="155">
                  <c:v>1.2006952122020285</c:v>
                </c:pt>
                <c:pt idx="156">
                  <c:v>1.2121095323085553</c:v>
                </c:pt>
                <c:pt idx="157">
                  <c:v>1.223603673483721</c:v>
                </c:pt>
                <c:pt idx="158">
                  <c:v>1.2351787599817696</c:v>
                </c:pt>
                <c:pt idx="159">
                  <c:v>1.246835939977647</c:v>
                </c:pt>
                <c:pt idx="160">
                  <c:v>1.2585763862504615</c:v>
                </c:pt>
                <c:pt idx="161">
                  <c:v>1.2704012968915317</c:v>
                </c:pt>
                <c:pt idx="162">
                  <c:v>1.2823118960380915</c:v>
                </c:pt>
                <c:pt idx="163">
                  <c:v>1.2943094346337716</c:v>
                </c:pt>
                <c:pt idx="164">
                  <c:v>1.3063951912170373</c:v>
                </c:pt>
                <c:pt idx="165">
                  <c:v>1.318570472738835</c:v>
                </c:pt>
                <c:pt idx="166">
                  <c:v>1.3308366154107445</c:v>
                </c:pt>
                <c:pt idx="167">
                  <c:v>1.3431949855850167</c:v>
                </c:pt>
                <c:pt idx="168">
                  <c:v>1.3556469806679516</c:v>
                </c:pt>
                <c:pt idx="169">
                  <c:v>1.3681940300681341</c:v>
                </c:pt>
                <c:pt idx="170">
                  <c:v>1.380837596181145</c:v>
                </c:pt>
                <c:pt idx="171">
                  <c:v>1.3935791754124367</c:v>
                </c:pt>
                <c:pt idx="172">
                  <c:v>1.4064202992401711</c:v>
                </c:pt>
                <c:pt idx="173">
                  <c:v>1.4193625353198982</c:v>
                </c:pt>
                <c:pt idx="174">
                  <c:v>1.4324074886330744</c:v>
                </c:pt>
                <c:pt idx="175">
                  <c:v>1.4455568026815231</c:v>
                </c:pt>
                <c:pt idx="176">
                  <c:v>1.4588121607300613</c:v>
                </c:pt>
                <c:pt idx="177">
                  <c:v>1.4721752870996372</c:v>
                </c:pt>
                <c:pt idx="178">
                  <c:v>1.4856479485134744</c:v>
                </c:pt>
                <c:pt idx="179">
                  <c:v>1.4992319554988354</c:v>
                </c:pt>
                <c:pt idx="180">
                  <c:v>1.5129291638471987</c:v>
                </c:pt>
                <c:pt idx="181">
                  <c:v>1.5267414761357907</c:v>
                </c:pt>
                <c:pt idx="182">
                  <c:v>1.5406708433135885</c:v>
                </c:pt>
                <c:pt idx="183">
                  <c:v>1.5547192663551048</c:v>
                </c:pt>
                <c:pt idx="184">
                  <c:v>1.5688887979854582</c:v>
                </c:pt>
                <c:pt idx="185">
                  <c:v>1.5831815444804511</c:v>
                </c:pt>
                <c:pt idx="186">
                  <c:v>1.5975996675456012</c:v>
                </c:pt>
                <c:pt idx="187">
                  <c:v>1.6121453862783137</c:v>
                </c:pt>
                <c:pt idx="188">
                  <c:v>1.6268209792176651</c:v>
                </c:pt>
                <c:pt idx="189">
                  <c:v>1.6416287864865113</c:v>
                </c:pt>
                <c:pt idx="190">
                  <c:v>1.6565712120309755</c:v>
                </c:pt>
                <c:pt idx="191">
                  <c:v>1.6716507259626672</c:v>
                </c:pt>
                <c:pt idx="192">
                  <c:v>1.6868698670093418</c:v>
                </c:pt>
                <c:pt idx="193">
                  <c:v>1.7022312450800809</c:v>
                </c:pt>
                <c:pt idx="194">
                  <c:v>1.717737543951479</c:v>
                </c:pt>
                <c:pt idx="195">
                  <c:v>1.7333915240817472</c:v>
                </c:pt>
                <c:pt idx="196">
                  <c:v>1.7491960255601204</c:v>
                </c:pt>
                <c:pt idx="197">
                  <c:v>1.765153971199438</c:v>
                </c:pt>
                <c:pt idx="198">
                  <c:v>1.78126836978034</c:v>
                </c:pt>
                <c:pt idx="199">
                  <c:v>1.7975423194560662</c:v>
                </c:pt>
                <c:pt idx="200">
                  <c:v>1.8139790113275049</c:v>
                </c:pt>
                <c:pt idx="201">
                  <c:v>1.8305817331988128</c:v>
                </c:pt>
                <c:pt idx="202">
                  <c:v>1.8473538735246542</c:v>
                </c:pt>
                <c:pt idx="203">
                  <c:v>1.8642989255609153</c:v>
                </c:pt>
                <c:pt idx="204">
                  <c:v>1.881420491731618</c:v>
                </c:pt>
                <c:pt idx="205">
                  <c:v>1.8987222882256807</c:v>
                </c:pt>
                <c:pt idx="206">
                  <c:v>1.916208149838198</c:v>
                </c:pt>
                <c:pt idx="207">
                  <c:v>1.9338820350720272</c:v>
                </c:pt>
                <c:pt idx="208">
                  <c:v>1.9517480315166422</c:v>
                </c:pt>
                <c:pt idx="209">
                  <c:v>1.969810361522552</c:v>
                </c:pt>
                <c:pt idx="210">
                  <c:v>1.9880733881909785</c:v>
                </c:pt>
                <c:pt idx="211">
                  <c:v>2.0065416217000607</c:v>
                </c:pt>
                <c:pt idx="212">
                  <c:v>2.02521972599052</c:v>
                </c:pt>
                <c:pt idx="213">
                  <c:v>2.044112525835581</c:v>
                </c:pt>
                <c:pt idx="214">
                  <c:v>2.0632250143219699</c:v>
                </c:pt>
                <c:pt idx="215">
                  <c:v>2.0825623607709942</c:v>
                </c:pt>
                <c:pt idx="216">
                  <c:v>2.1021299191311491</c:v>
                </c:pt>
                <c:pt idx="217">
                  <c:v>2.1219332368763402</c:v>
                </c:pt>
                <c:pt idx="218">
                  <c:v>2.1419780644467195</c:v>
                </c:pt>
                <c:pt idx="219">
                  <c:v>2.1622703652723261</c:v>
                </c:pt>
                <c:pt idx="220">
                  <c:v>2.1828163264232656</c:v>
                </c:pt>
                <c:pt idx="221">
                  <c:v>2.2036223699339876</c:v>
                </c:pt>
                <c:pt idx="222">
                  <c:v>2.2246951648535496</c:v>
                </c:pt>
                <c:pt idx="223">
                  <c:v>2.24604164007842</c:v>
                </c:pt>
                <c:pt idx="224">
                  <c:v>2.2676689980296216</c:v>
                </c:pt>
                <c:pt idx="225">
                  <c:v>2.2895847292417608</c:v>
                </c:pt>
                <c:pt idx="226">
                  <c:v>2.3117966279378863</c:v>
                </c:pt>
                <c:pt idx="227">
                  <c:v>2.3343128086712226</c:v>
                </c:pt>
                <c:pt idx="228">
                  <c:v>2.3571417241226813</c:v>
                </c:pt>
                <c:pt idx="229">
                  <c:v>2.3802921841518376</c:v>
                </c:pt>
                <c:pt idx="230">
                  <c:v>2.403773376208834</c:v>
                </c:pt>
                <c:pt idx="231">
                  <c:v>2.4275948872255442</c:v>
                </c:pt>
                <c:pt idx="232">
                  <c:v>2.4517667271165626</c:v>
                </c:pt>
                <c:pt idx="233">
                  <c:v>2.4762993540341758</c:v>
                </c:pt>
                <c:pt idx="234">
                  <c:v>2.5012037015368089</c:v>
                </c:pt>
                <c:pt idx="235">
                  <c:v>2.5264912078475907</c:v>
                </c:pt>
                <c:pt idx="236">
                  <c:v>2.5521738473990054</c:v>
                </c:pt>
                <c:pt idx="237">
                  <c:v>2.5782641648814018</c:v>
                </c:pt>
                <c:pt idx="238">
                  <c:v>2.6047753120376873</c:v>
                </c:pt>
                <c:pt idx="239">
                  <c:v>2.6317210874743675</c:v>
                </c:pt>
                <c:pt idx="240">
                  <c:v>2.6591159797906259</c:v>
                </c:pt>
                <c:pt idx="241">
                  <c:v>2.6869752143629033</c:v>
                </c:pt>
                <c:pt idx="242">
                  <c:v>2.7153148041632087</c:v>
                </c:pt>
                <c:pt idx="243">
                  <c:v>2.744151605035841</c:v>
                </c:pt>
                <c:pt idx="244">
                  <c:v>2.7735033759102761</c:v>
                </c:pt>
                <c:pt idx="245">
                  <c:v>2.8033888444888277</c:v>
                </c:pt>
                <c:pt idx="246">
                  <c:v>2.8338277790174886</c:v>
                </c:pt>
                <c:pt idx="247">
                  <c:v>2.8648410668287685</c:v>
                </c:pt>
                <c:pt idx="248">
                  <c:v>2.8964508004380516</c:v>
                </c:pt>
                <c:pt idx="249">
                  <c:v>2.9286803720823253</c:v>
                </c:pt>
                <c:pt idx="250">
                  <c:v>2.9615545777145895</c:v>
                </c:pt>
                <c:pt idx="251">
                  <c:v>2.9950997316120374</c:v>
                </c:pt>
                <c:pt idx="252">
                  <c:v>3.0293437929250584</c:v>
                </c:pt>
                <c:pt idx="253">
                  <c:v>3.0643165056917985</c:v>
                </c:pt>
                <c:pt idx="254">
                  <c:v>3.1000495540751092</c:v>
                </c:pt>
                <c:pt idx="255">
                  <c:v>3.1365767348520817</c:v>
                </c:pt>
                <c:pt idx="256">
                  <c:v>3.1739341495094715</c:v>
                </c:pt>
                <c:pt idx="257">
                  <c:v>3.212160418681508</c:v>
                </c:pt>
                <c:pt idx="258">
                  <c:v>3.2512969221228607</c:v>
                </c:pt>
                <c:pt idx="259">
                  <c:v>3.291388067954812</c:v>
                </c:pt>
                <c:pt idx="260">
                  <c:v>3.3324815955771272</c:v>
                </c:pt>
                <c:pt idx="261">
                  <c:v>3.3746289174267958</c:v>
                </c:pt>
                <c:pt idx="262">
                  <c:v>3.4178855057196511</c:v>
                </c:pt>
                <c:pt idx="263">
                  <c:v>3.4623113314723124</c:v>
                </c:pt>
                <c:pt idx="264">
                  <c:v>3.5079713645214188</c:v>
                </c:pt>
                <c:pt idx="265">
                  <c:v>3.5549361450014576</c:v>
                </c:pt>
                <c:pt idx="266">
                  <c:v>3.603282438897403</c:v>
                </c:pt>
                <c:pt idx="267">
                  <c:v>3.6530939929659918</c:v>
                </c:pt>
                <c:pt idx="268">
                  <c:v>3.7044624076670178</c:v>
                </c:pt>
                <c:pt idx="269">
                  <c:v>3.7574881509579798</c:v>
                </c:pt>
                <c:pt idx="270">
                  <c:v>3.8122817411413976</c:v>
                </c:pt>
                <c:pt idx="271">
                  <c:v>3.8689651337633078</c:v>
                </c:pt>
                <c:pt idx="272">
                  <c:v>3.927673356317678</c:v>
                </c:pt>
                <c:pt idx="273">
                  <c:v>3.9885564458646017</c:v>
                </c:pt>
                <c:pt idx="274">
                  <c:v>4.0517817595197583</c:v>
                </c:pt>
                <c:pt idx="275">
                  <c:v>4.1175367473792237</c:v>
                </c:pt>
                <c:pt idx="276">
                  <c:v>4.1860323035931746</c:v>
                </c:pt>
                <c:pt idx="277">
                  <c:v>4.2575068465579013</c:v>
                </c:pt>
                <c:pt idx="278">
                  <c:v>4.3322313272889277</c:v>
                </c:pt>
                <c:pt idx="279">
                  <c:v>4.4105154314790243</c:v>
                </c:pt>
                <c:pt idx="280">
                  <c:v>4.4927153338042416</c:v>
                </c:pt>
                <c:pt idx="281">
                  <c:v>4.5792434953516148</c:v>
                </c:pt>
                <c:pt idx="282">
                  <c:v>4.6705811862701054</c:v>
                </c:pt>
                <c:pt idx="283">
                  <c:v>4.7672946971559256</c:v>
                </c:pt>
                <c:pt idx="284">
                  <c:v>4.8700566251331363</c:v>
                </c:pt>
                <c:pt idx="285">
                  <c:v>4.9796742689508084</c:v>
                </c:pt>
                <c:pt idx="286">
                  <c:v>5.0971281873961471</c:v>
                </c:pt>
                <c:pt idx="287">
                  <c:v>5.2236256251609898</c:v>
                </c:pt>
                <c:pt idx="288">
                  <c:v>5.3606762644427945</c:v>
                </c:pt>
                <c:pt idx="289">
                  <c:v>5.510202527108353</c:v>
                </c:pt>
                <c:pt idx="290">
                  <c:v>5.6747052532046469</c:v>
                </c:pt>
                <c:pt idx="291">
                  <c:v>5.8575218789610952</c:v>
                </c:pt>
                <c:pt idx="292">
                  <c:v>6.0632469659992356</c:v>
                </c:pt>
                <c:pt idx="293">
                  <c:v>6.2984554532455821</c:v>
                </c:pt>
                <c:pt idx="294">
                  <c:v>6.5730348165972661</c:v>
                </c:pt>
                <c:pt idx="295">
                  <c:v>6.902868306837485</c:v>
                </c:pt>
                <c:pt idx="296">
                  <c:v>7.3159426465496864</c:v>
                </c:pt>
                <c:pt idx="297">
                  <c:v>7.8689870854405806</c:v>
                </c:pt>
                <c:pt idx="298">
                  <c:v>8.7086084262788219</c:v>
                </c:pt>
                <c:pt idx="299">
                  <c:v>10.514348545720123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8-4015-891E-608D12F5B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549215"/>
        <c:axId val="864731615"/>
      </c:scatterChart>
      <c:valAx>
        <c:axId val="87454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31615"/>
        <c:crosses val="autoZero"/>
        <c:crossBetween val="midCat"/>
      </c:valAx>
      <c:valAx>
        <c:axId val="8647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4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8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7738407699037618E-2"/>
                  <c:y val="-0.37728382910469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Sheet6!$B$2:$B$303</c:f>
              <c:numCache>
                <c:formatCode>General</c:formatCode>
                <c:ptCount val="302"/>
                <c:pt idx="0">
                  <c:v>0.10199999999999999</c:v>
                </c:pt>
                <c:pt idx="1">
                  <c:v>0.13800000000000001</c:v>
                </c:pt>
                <c:pt idx="2">
                  <c:v>0.27100000000000002</c:v>
                </c:pt>
                <c:pt idx="3">
                  <c:v>0.33800000000000002</c:v>
                </c:pt>
                <c:pt idx="4">
                  <c:v>0.41399999999999998</c:v>
                </c:pt>
                <c:pt idx="5">
                  <c:v>0.436</c:v>
                </c:pt>
                <c:pt idx="6">
                  <c:v>0.45</c:v>
                </c:pt>
                <c:pt idx="7">
                  <c:v>0.49399999999999999</c:v>
                </c:pt>
                <c:pt idx="8">
                  <c:v>0.505</c:v>
                </c:pt>
                <c:pt idx="9">
                  <c:v>0.50700000000000001</c:v>
                </c:pt>
                <c:pt idx="10">
                  <c:v>0.52</c:v>
                </c:pt>
                <c:pt idx="11">
                  <c:v>0.63800000000000001</c:v>
                </c:pt>
                <c:pt idx="12">
                  <c:v>0.69</c:v>
                </c:pt>
                <c:pt idx="13">
                  <c:v>0.70799999999999996</c:v>
                </c:pt>
                <c:pt idx="14">
                  <c:v>0.73</c:v>
                </c:pt>
                <c:pt idx="15">
                  <c:v>0.73599999999999999</c:v>
                </c:pt>
                <c:pt idx="16">
                  <c:v>0.77500000000000002</c:v>
                </c:pt>
                <c:pt idx="17">
                  <c:v>0.79400000000000004</c:v>
                </c:pt>
                <c:pt idx="18">
                  <c:v>0.80800000000000005</c:v>
                </c:pt>
                <c:pt idx="19">
                  <c:v>0.81599999999999995</c:v>
                </c:pt>
                <c:pt idx="20">
                  <c:v>0.83499999999999996</c:v>
                </c:pt>
                <c:pt idx="21">
                  <c:v>0.83899999999999997</c:v>
                </c:pt>
                <c:pt idx="22">
                  <c:v>0.84399999999999997</c:v>
                </c:pt>
                <c:pt idx="23">
                  <c:v>0.85599999999999998</c:v>
                </c:pt>
                <c:pt idx="24">
                  <c:v>0.86099999999999999</c:v>
                </c:pt>
                <c:pt idx="25">
                  <c:v>0.86199999999999999</c:v>
                </c:pt>
                <c:pt idx="26">
                  <c:v>0.872</c:v>
                </c:pt>
                <c:pt idx="27">
                  <c:v>0.91</c:v>
                </c:pt>
                <c:pt idx="28">
                  <c:v>0.91700000000000004</c:v>
                </c:pt>
                <c:pt idx="29">
                  <c:v>0.99099999999999999</c:v>
                </c:pt>
                <c:pt idx="30">
                  <c:v>1.0469999999999999</c:v>
                </c:pt>
                <c:pt idx="31">
                  <c:v>1.115</c:v>
                </c:pt>
                <c:pt idx="32">
                  <c:v>1.1160000000000001</c:v>
                </c:pt>
                <c:pt idx="33">
                  <c:v>1.117</c:v>
                </c:pt>
                <c:pt idx="34">
                  <c:v>1.1399999999999999</c:v>
                </c:pt>
                <c:pt idx="35">
                  <c:v>1.145</c:v>
                </c:pt>
                <c:pt idx="36">
                  <c:v>1.2110000000000001</c:v>
                </c:pt>
                <c:pt idx="37">
                  <c:v>1.2410000000000001</c:v>
                </c:pt>
                <c:pt idx="38">
                  <c:v>1.27</c:v>
                </c:pt>
                <c:pt idx="39">
                  <c:v>1.3180000000000001</c:v>
                </c:pt>
                <c:pt idx="40">
                  <c:v>1.32</c:v>
                </c:pt>
                <c:pt idx="41">
                  <c:v>1.421</c:v>
                </c:pt>
                <c:pt idx="42">
                  <c:v>1.4339999999999999</c:v>
                </c:pt>
                <c:pt idx="43">
                  <c:v>1.51</c:v>
                </c:pt>
                <c:pt idx="44">
                  <c:v>1.5289999999999999</c:v>
                </c:pt>
                <c:pt idx="45">
                  <c:v>1.53</c:v>
                </c:pt>
                <c:pt idx="46">
                  <c:v>1.603</c:v>
                </c:pt>
                <c:pt idx="47">
                  <c:v>1.6359999999999999</c:v>
                </c:pt>
                <c:pt idx="48">
                  <c:v>1.6850000000000001</c:v>
                </c:pt>
                <c:pt idx="49">
                  <c:v>1.7130000000000001</c:v>
                </c:pt>
                <c:pt idx="50">
                  <c:v>1.72</c:v>
                </c:pt>
                <c:pt idx="51">
                  <c:v>1.8009999999999999</c:v>
                </c:pt>
                <c:pt idx="52">
                  <c:v>1.8320000000000001</c:v>
                </c:pt>
                <c:pt idx="53">
                  <c:v>1.869</c:v>
                </c:pt>
                <c:pt idx="54">
                  <c:v>1.895</c:v>
                </c:pt>
                <c:pt idx="55">
                  <c:v>1.917</c:v>
                </c:pt>
                <c:pt idx="56">
                  <c:v>1.9350000000000001</c:v>
                </c:pt>
                <c:pt idx="57">
                  <c:v>1.9410000000000001</c:v>
                </c:pt>
                <c:pt idx="58">
                  <c:v>1.9910000000000001</c:v>
                </c:pt>
                <c:pt idx="59">
                  <c:v>2.0179999999999998</c:v>
                </c:pt>
                <c:pt idx="60">
                  <c:v>2.0339999999999998</c:v>
                </c:pt>
                <c:pt idx="61">
                  <c:v>2.1219999999999999</c:v>
                </c:pt>
                <c:pt idx="62">
                  <c:v>2.1819999999999999</c:v>
                </c:pt>
                <c:pt idx="63">
                  <c:v>2.222</c:v>
                </c:pt>
                <c:pt idx="64">
                  <c:v>2.3969999999999998</c:v>
                </c:pt>
                <c:pt idx="65">
                  <c:v>2.4020000000000001</c:v>
                </c:pt>
                <c:pt idx="66">
                  <c:v>2.431</c:v>
                </c:pt>
                <c:pt idx="67">
                  <c:v>2.4910000000000001</c:v>
                </c:pt>
                <c:pt idx="68">
                  <c:v>2.5259999999999998</c:v>
                </c:pt>
                <c:pt idx="69">
                  <c:v>2.5779999999999998</c:v>
                </c:pt>
                <c:pt idx="70">
                  <c:v>2.585</c:v>
                </c:pt>
                <c:pt idx="71">
                  <c:v>2.5920000000000001</c:v>
                </c:pt>
                <c:pt idx="72">
                  <c:v>2.593</c:v>
                </c:pt>
                <c:pt idx="73">
                  <c:v>2.645</c:v>
                </c:pt>
                <c:pt idx="74">
                  <c:v>2.714</c:v>
                </c:pt>
                <c:pt idx="75">
                  <c:v>2.7250000000000001</c:v>
                </c:pt>
                <c:pt idx="76">
                  <c:v>2.7349999999999999</c:v>
                </c:pt>
                <c:pt idx="77">
                  <c:v>2.9180000000000001</c:v>
                </c:pt>
                <c:pt idx="78">
                  <c:v>3.0649999999999999</c:v>
                </c:pt>
                <c:pt idx="79">
                  <c:v>3.1280000000000001</c:v>
                </c:pt>
                <c:pt idx="80">
                  <c:v>3.1429999999999998</c:v>
                </c:pt>
                <c:pt idx="81">
                  <c:v>3.21</c:v>
                </c:pt>
                <c:pt idx="82">
                  <c:v>3.2149999999999999</c:v>
                </c:pt>
                <c:pt idx="83">
                  <c:v>3.2490000000000001</c:v>
                </c:pt>
                <c:pt idx="84">
                  <c:v>3.282</c:v>
                </c:pt>
                <c:pt idx="85">
                  <c:v>3.4649999999999999</c:v>
                </c:pt>
                <c:pt idx="86">
                  <c:v>3.4820000000000002</c:v>
                </c:pt>
                <c:pt idx="87">
                  <c:v>3.4929999999999999</c:v>
                </c:pt>
                <c:pt idx="88">
                  <c:v>3.532</c:v>
                </c:pt>
                <c:pt idx="89">
                  <c:v>3.59</c:v>
                </c:pt>
                <c:pt idx="90">
                  <c:v>3.637</c:v>
                </c:pt>
                <c:pt idx="91">
                  <c:v>3.6379999999999999</c:v>
                </c:pt>
                <c:pt idx="92">
                  <c:v>3.65</c:v>
                </c:pt>
                <c:pt idx="93">
                  <c:v>3.726</c:v>
                </c:pt>
                <c:pt idx="94">
                  <c:v>3.7589999999999999</c:v>
                </c:pt>
                <c:pt idx="95">
                  <c:v>3.7850000000000001</c:v>
                </c:pt>
                <c:pt idx="96">
                  <c:v>3.8090000000000002</c:v>
                </c:pt>
                <c:pt idx="97">
                  <c:v>3.8250000000000002</c:v>
                </c:pt>
                <c:pt idx="98">
                  <c:v>3.8690000000000002</c:v>
                </c:pt>
                <c:pt idx="99">
                  <c:v>3.891</c:v>
                </c:pt>
                <c:pt idx="100">
                  <c:v>3.899</c:v>
                </c:pt>
                <c:pt idx="101">
                  <c:v>3.9</c:v>
                </c:pt>
                <c:pt idx="102">
                  <c:v>3.9169999999999998</c:v>
                </c:pt>
                <c:pt idx="103">
                  <c:v>3.9359999999999999</c:v>
                </c:pt>
                <c:pt idx="104">
                  <c:v>3.9540000000000002</c:v>
                </c:pt>
                <c:pt idx="105">
                  <c:v>4.01</c:v>
                </c:pt>
                <c:pt idx="106">
                  <c:v>4.0140000000000002</c:v>
                </c:pt>
                <c:pt idx="107">
                  <c:v>4.0739999999999998</c:v>
                </c:pt>
                <c:pt idx="108">
                  <c:v>4.0780000000000003</c:v>
                </c:pt>
                <c:pt idx="109">
                  <c:v>4.09</c:v>
                </c:pt>
                <c:pt idx="110">
                  <c:v>4.2240000000000002</c:v>
                </c:pt>
                <c:pt idx="111">
                  <c:v>4.266</c:v>
                </c:pt>
                <c:pt idx="112">
                  <c:v>4.28</c:v>
                </c:pt>
                <c:pt idx="113">
                  <c:v>4.298</c:v>
                </c:pt>
                <c:pt idx="114">
                  <c:v>4.3579999999999997</c:v>
                </c:pt>
                <c:pt idx="115">
                  <c:v>4.3840000000000003</c:v>
                </c:pt>
                <c:pt idx="116">
                  <c:v>4.4909999999999997</c:v>
                </c:pt>
                <c:pt idx="117">
                  <c:v>4.5439999999999996</c:v>
                </c:pt>
                <c:pt idx="118">
                  <c:v>4.55</c:v>
                </c:pt>
                <c:pt idx="119">
                  <c:v>4.5599999999999996</c:v>
                </c:pt>
                <c:pt idx="120">
                  <c:v>4.5640000000000001</c:v>
                </c:pt>
                <c:pt idx="121">
                  <c:v>4.6020000000000003</c:v>
                </c:pt>
                <c:pt idx="122">
                  <c:v>4.673</c:v>
                </c:pt>
                <c:pt idx="123">
                  <c:v>4.7190000000000003</c:v>
                </c:pt>
                <c:pt idx="124">
                  <c:v>4.7480000000000002</c:v>
                </c:pt>
                <c:pt idx="125">
                  <c:v>4.7610000000000001</c:v>
                </c:pt>
                <c:pt idx="126">
                  <c:v>4.8479999999999999</c:v>
                </c:pt>
                <c:pt idx="127">
                  <c:v>4.8719999999999999</c:v>
                </c:pt>
                <c:pt idx="128">
                  <c:v>4.8739999999999997</c:v>
                </c:pt>
                <c:pt idx="129">
                  <c:v>4.9400000000000004</c:v>
                </c:pt>
                <c:pt idx="130">
                  <c:v>5.056</c:v>
                </c:pt>
                <c:pt idx="131">
                  <c:v>5.181</c:v>
                </c:pt>
                <c:pt idx="132">
                  <c:v>5.1840000000000002</c:v>
                </c:pt>
                <c:pt idx="133">
                  <c:v>5.1920000000000002</c:v>
                </c:pt>
                <c:pt idx="134">
                  <c:v>5.2110000000000003</c:v>
                </c:pt>
                <c:pt idx="135">
                  <c:v>5.298</c:v>
                </c:pt>
                <c:pt idx="136">
                  <c:v>5.3049999999999997</c:v>
                </c:pt>
                <c:pt idx="137">
                  <c:v>5.3639999999999999</c:v>
                </c:pt>
                <c:pt idx="138">
                  <c:v>5.4290000000000003</c:v>
                </c:pt>
                <c:pt idx="139">
                  <c:v>5.444</c:v>
                </c:pt>
                <c:pt idx="140">
                  <c:v>5.4539999999999997</c:v>
                </c:pt>
                <c:pt idx="141">
                  <c:v>5.4720000000000004</c:v>
                </c:pt>
                <c:pt idx="142">
                  <c:v>5.4880000000000004</c:v>
                </c:pt>
                <c:pt idx="143">
                  <c:v>5.4880000000000004</c:v>
                </c:pt>
                <c:pt idx="144">
                  <c:v>5.5010000000000003</c:v>
                </c:pt>
                <c:pt idx="145">
                  <c:v>5.5289999999999999</c:v>
                </c:pt>
                <c:pt idx="146">
                  <c:v>5.5350000000000001</c:v>
                </c:pt>
                <c:pt idx="147">
                  <c:v>5.649</c:v>
                </c:pt>
                <c:pt idx="148">
                  <c:v>5.7169999999999996</c:v>
                </c:pt>
                <c:pt idx="149">
                  <c:v>5.76</c:v>
                </c:pt>
                <c:pt idx="150">
                  <c:v>5.7910000000000004</c:v>
                </c:pt>
                <c:pt idx="151">
                  <c:v>5.8079999999999998</c:v>
                </c:pt>
                <c:pt idx="152">
                  <c:v>5.827</c:v>
                </c:pt>
                <c:pt idx="153">
                  <c:v>5.8659999999999997</c:v>
                </c:pt>
                <c:pt idx="154">
                  <c:v>5.92</c:v>
                </c:pt>
                <c:pt idx="155">
                  <c:v>6.0149999999999997</c:v>
                </c:pt>
                <c:pt idx="156">
                  <c:v>6.016</c:v>
                </c:pt>
                <c:pt idx="157">
                  <c:v>6.12</c:v>
                </c:pt>
                <c:pt idx="158">
                  <c:v>6.1539999999999999</c:v>
                </c:pt>
                <c:pt idx="159">
                  <c:v>6.1639999999999997</c:v>
                </c:pt>
                <c:pt idx="160">
                  <c:v>6.3239999999999998</c:v>
                </c:pt>
                <c:pt idx="161">
                  <c:v>6.3310000000000004</c:v>
                </c:pt>
                <c:pt idx="162">
                  <c:v>6.4080000000000004</c:v>
                </c:pt>
                <c:pt idx="163">
                  <c:v>6.5259999999999998</c:v>
                </c:pt>
                <c:pt idx="164">
                  <c:v>6.6040000000000001</c:v>
                </c:pt>
                <c:pt idx="165">
                  <c:v>6.6360000000000001</c:v>
                </c:pt>
                <c:pt idx="166">
                  <c:v>6.6420000000000003</c:v>
                </c:pt>
                <c:pt idx="167">
                  <c:v>6.7160000000000002</c:v>
                </c:pt>
                <c:pt idx="168">
                  <c:v>6.7779999999999996</c:v>
                </c:pt>
                <c:pt idx="169">
                  <c:v>6.8680000000000003</c:v>
                </c:pt>
                <c:pt idx="170">
                  <c:v>6.8760000000000003</c:v>
                </c:pt>
                <c:pt idx="171">
                  <c:v>6.94</c:v>
                </c:pt>
                <c:pt idx="172">
                  <c:v>7.0620000000000003</c:v>
                </c:pt>
                <c:pt idx="173">
                  <c:v>7.0780000000000003</c:v>
                </c:pt>
                <c:pt idx="174">
                  <c:v>7.1509999999999998</c:v>
                </c:pt>
                <c:pt idx="175">
                  <c:v>7.2359999999999998</c:v>
                </c:pt>
                <c:pt idx="176">
                  <c:v>7.2750000000000004</c:v>
                </c:pt>
                <c:pt idx="177">
                  <c:v>7.306</c:v>
                </c:pt>
                <c:pt idx="178">
                  <c:v>7.3810000000000002</c:v>
                </c:pt>
                <c:pt idx="179">
                  <c:v>7.3840000000000003</c:v>
                </c:pt>
                <c:pt idx="180">
                  <c:v>7.4139999999999997</c:v>
                </c:pt>
                <c:pt idx="181">
                  <c:v>7.5549999999999997</c:v>
                </c:pt>
                <c:pt idx="182">
                  <c:v>7.5970000000000004</c:v>
                </c:pt>
                <c:pt idx="183">
                  <c:v>7.6429999999999998</c:v>
                </c:pt>
                <c:pt idx="184">
                  <c:v>7.6760000000000002</c:v>
                </c:pt>
                <c:pt idx="185">
                  <c:v>7.7270000000000003</c:v>
                </c:pt>
                <c:pt idx="186">
                  <c:v>7.8019999999999996</c:v>
                </c:pt>
                <c:pt idx="187">
                  <c:v>7.88</c:v>
                </c:pt>
                <c:pt idx="188">
                  <c:v>7.8849999999999998</c:v>
                </c:pt>
                <c:pt idx="189">
                  <c:v>7.9160000000000004</c:v>
                </c:pt>
                <c:pt idx="190">
                  <c:v>8.2070000000000007</c:v>
                </c:pt>
                <c:pt idx="191">
                  <c:v>8.3640000000000008</c:v>
                </c:pt>
                <c:pt idx="192">
                  <c:v>8.4710000000000001</c:v>
                </c:pt>
                <c:pt idx="193">
                  <c:v>8.6199999999999992</c:v>
                </c:pt>
                <c:pt idx="194">
                  <c:v>8.6460000000000008</c:v>
                </c:pt>
                <c:pt idx="195">
                  <c:v>8.6539999999999999</c:v>
                </c:pt>
                <c:pt idx="196">
                  <c:v>8.7579999999999991</c:v>
                </c:pt>
                <c:pt idx="197">
                  <c:v>8.9239999999999995</c:v>
                </c:pt>
                <c:pt idx="198">
                  <c:v>9.0340000000000007</c:v>
                </c:pt>
                <c:pt idx="199">
                  <c:v>9.1020000000000003</c:v>
                </c:pt>
                <c:pt idx="200">
                  <c:v>9.16</c:v>
                </c:pt>
                <c:pt idx="201">
                  <c:v>9.1660000000000004</c:v>
                </c:pt>
                <c:pt idx="202">
                  <c:v>9.1920000000000002</c:v>
                </c:pt>
                <c:pt idx="203">
                  <c:v>9.2970000000000006</c:v>
                </c:pt>
                <c:pt idx="204">
                  <c:v>9.31</c:v>
                </c:pt>
                <c:pt idx="205">
                  <c:v>9.5139999999999993</c:v>
                </c:pt>
                <c:pt idx="206">
                  <c:v>9.5359999999999996</c:v>
                </c:pt>
                <c:pt idx="207">
                  <c:v>9.5389999999999997</c:v>
                </c:pt>
                <c:pt idx="208">
                  <c:v>9.5830000000000002</c:v>
                </c:pt>
                <c:pt idx="209">
                  <c:v>9.6910000000000007</c:v>
                </c:pt>
                <c:pt idx="210">
                  <c:v>10.087</c:v>
                </c:pt>
                <c:pt idx="211">
                  <c:v>10.159000000000001</c:v>
                </c:pt>
                <c:pt idx="212">
                  <c:v>10.198</c:v>
                </c:pt>
                <c:pt idx="213">
                  <c:v>10.282999999999999</c:v>
                </c:pt>
                <c:pt idx="214">
                  <c:v>10.297000000000001</c:v>
                </c:pt>
                <c:pt idx="215">
                  <c:v>10.459</c:v>
                </c:pt>
                <c:pt idx="216">
                  <c:v>10.603999999999999</c:v>
                </c:pt>
                <c:pt idx="217">
                  <c:v>10.925000000000001</c:v>
                </c:pt>
                <c:pt idx="218">
                  <c:v>10.98</c:v>
                </c:pt>
                <c:pt idx="219">
                  <c:v>10.997</c:v>
                </c:pt>
                <c:pt idx="220">
                  <c:v>11.108000000000001</c:v>
                </c:pt>
                <c:pt idx="221">
                  <c:v>11.39</c:v>
                </c:pt>
                <c:pt idx="222">
                  <c:v>11.478999999999999</c:v>
                </c:pt>
                <c:pt idx="223">
                  <c:v>11.569000000000001</c:v>
                </c:pt>
                <c:pt idx="224">
                  <c:v>11.916</c:v>
                </c:pt>
                <c:pt idx="225">
                  <c:v>12.298</c:v>
                </c:pt>
                <c:pt idx="226">
                  <c:v>12.603999999999999</c:v>
                </c:pt>
                <c:pt idx="227">
                  <c:v>12.787000000000001</c:v>
                </c:pt>
                <c:pt idx="228">
                  <c:v>13.194000000000001</c:v>
                </c:pt>
                <c:pt idx="229">
                  <c:v>13.2</c:v>
                </c:pt>
                <c:pt idx="230">
                  <c:v>13.382999999999999</c:v>
                </c:pt>
                <c:pt idx="231">
                  <c:v>13.444000000000001</c:v>
                </c:pt>
                <c:pt idx="232">
                  <c:v>13.63</c:v>
                </c:pt>
                <c:pt idx="233">
                  <c:v>13.728999999999999</c:v>
                </c:pt>
                <c:pt idx="234">
                  <c:v>14.058</c:v>
                </c:pt>
                <c:pt idx="235">
                  <c:v>14.1</c:v>
                </c:pt>
                <c:pt idx="236">
                  <c:v>14.256</c:v>
                </c:pt>
                <c:pt idx="237">
                  <c:v>14.523</c:v>
                </c:pt>
                <c:pt idx="238">
                  <c:v>14.821999999999999</c:v>
                </c:pt>
                <c:pt idx="239">
                  <c:v>15.185</c:v>
                </c:pt>
                <c:pt idx="240">
                  <c:v>15.329000000000001</c:v>
                </c:pt>
                <c:pt idx="241">
                  <c:v>15.343999999999999</c:v>
                </c:pt>
                <c:pt idx="242">
                  <c:v>15.414</c:v>
                </c:pt>
                <c:pt idx="243">
                  <c:v>15.423999999999999</c:v>
                </c:pt>
                <c:pt idx="244">
                  <c:v>15.673</c:v>
                </c:pt>
                <c:pt idx="245">
                  <c:v>15.846</c:v>
                </c:pt>
                <c:pt idx="246">
                  <c:v>15.847</c:v>
                </c:pt>
                <c:pt idx="247">
                  <c:v>15.85</c:v>
                </c:pt>
                <c:pt idx="248">
                  <c:v>15.891</c:v>
                </c:pt>
                <c:pt idx="249">
                  <c:v>15.971</c:v>
                </c:pt>
                <c:pt idx="250">
                  <c:v>16.606000000000002</c:v>
                </c:pt>
                <c:pt idx="251">
                  <c:v>16.670000000000002</c:v>
                </c:pt>
                <c:pt idx="252">
                  <c:v>16.911000000000001</c:v>
                </c:pt>
                <c:pt idx="253">
                  <c:v>17.151</c:v>
                </c:pt>
                <c:pt idx="254">
                  <c:v>17.318000000000001</c:v>
                </c:pt>
                <c:pt idx="255">
                  <c:v>17.484999999999999</c:v>
                </c:pt>
                <c:pt idx="256">
                  <c:v>17.748999999999999</c:v>
                </c:pt>
                <c:pt idx="257">
                  <c:v>17.802</c:v>
                </c:pt>
                <c:pt idx="258">
                  <c:v>17.867999999999999</c:v>
                </c:pt>
                <c:pt idx="259">
                  <c:v>18.161000000000001</c:v>
                </c:pt>
                <c:pt idx="260">
                  <c:v>18.198</c:v>
                </c:pt>
                <c:pt idx="261">
                  <c:v>18.491</c:v>
                </c:pt>
                <c:pt idx="262">
                  <c:v>18.545999999999999</c:v>
                </c:pt>
                <c:pt idx="263">
                  <c:v>18.582000000000001</c:v>
                </c:pt>
                <c:pt idx="264">
                  <c:v>19.103000000000002</c:v>
                </c:pt>
                <c:pt idx="265">
                  <c:v>19.72</c:v>
                </c:pt>
                <c:pt idx="266">
                  <c:v>19.722999999999999</c:v>
                </c:pt>
                <c:pt idx="267">
                  <c:v>20.158000000000001</c:v>
                </c:pt>
                <c:pt idx="268">
                  <c:v>20.591999999999999</c:v>
                </c:pt>
                <c:pt idx="269">
                  <c:v>20.613</c:v>
                </c:pt>
                <c:pt idx="270">
                  <c:v>20.672999999999998</c:v>
                </c:pt>
                <c:pt idx="271">
                  <c:v>21.207000000000001</c:v>
                </c:pt>
                <c:pt idx="272">
                  <c:v>21.256</c:v>
                </c:pt>
                <c:pt idx="273">
                  <c:v>21.526</c:v>
                </c:pt>
                <c:pt idx="274">
                  <c:v>22.042000000000002</c:v>
                </c:pt>
                <c:pt idx="275">
                  <c:v>22.303999999999998</c:v>
                </c:pt>
                <c:pt idx="276">
                  <c:v>22.692</c:v>
                </c:pt>
                <c:pt idx="277">
                  <c:v>22.695</c:v>
                </c:pt>
                <c:pt idx="278">
                  <c:v>23.167999999999999</c:v>
                </c:pt>
                <c:pt idx="279">
                  <c:v>23.236000000000001</c:v>
                </c:pt>
                <c:pt idx="280">
                  <c:v>23.791</c:v>
                </c:pt>
                <c:pt idx="281">
                  <c:v>23.858000000000001</c:v>
                </c:pt>
                <c:pt idx="282">
                  <c:v>24.111000000000001</c:v>
                </c:pt>
                <c:pt idx="283">
                  <c:v>24.622</c:v>
                </c:pt>
                <c:pt idx="284">
                  <c:v>26.242999999999999</c:v>
                </c:pt>
                <c:pt idx="285">
                  <c:v>27.434000000000001</c:v>
                </c:pt>
                <c:pt idx="286">
                  <c:v>29.36</c:v>
                </c:pt>
                <c:pt idx="287">
                  <c:v>29.739000000000001</c:v>
                </c:pt>
                <c:pt idx="288">
                  <c:v>29.885000000000002</c:v>
                </c:pt>
                <c:pt idx="289">
                  <c:v>30.01</c:v>
                </c:pt>
                <c:pt idx="290">
                  <c:v>31.206</c:v>
                </c:pt>
                <c:pt idx="291">
                  <c:v>31.8</c:v>
                </c:pt>
                <c:pt idx="292">
                  <c:v>32.320999999999998</c:v>
                </c:pt>
                <c:pt idx="293">
                  <c:v>34.656999999999996</c:v>
                </c:pt>
                <c:pt idx="294">
                  <c:v>34.878999999999998</c:v>
                </c:pt>
                <c:pt idx="295">
                  <c:v>35.377000000000002</c:v>
                </c:pt>
                <c:pt idx="296">
                  <c:v>36.023000000000003</c:v>
                </c:pt>
                <c:pt idx="297">
                  <c:v>41.552999999999997</c:v>
                </c:pt>
                <c:pt idx="298">
                  <c:v>45.125</c:v>
                </c:pt>
                <c:pt idx="299">
                  <c:v>51.417999999999999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9-4AB5-ADA5-D21EE9A3A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017151"/>
        <c:axId val="864731199"/>
      </c:scatterChart>
      <c:valAx>
        <c:axId val="89601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31199"/>
        <c:crosses val="autoZero"/>
        <c:crossBetween val="midCat"/>
      </c:valAx>
      <c:valAx>
        <c:axId val="8647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01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Sheet6!$B$2:$B$303</c:f>
              <c:numCache>
                <c:formatCode>General</c:formatCode>
                <c:ptCount val="302"/>
                <c:pt idx="0">
                  <c:v>0.10199999999999999</c:v>
                </c:pt>
                <c:pt idx="1">
                  <c:v>0.13800000000000001</c:v>
                </c:pt>
                <c:pt idx="2">
                  <c:v>0.27100000000000002</c:v>
                </c:pt>
                <c:pt idx="3">
                  <c:v>0.33800000000000002</c:v>
                </c:pt>
                <c:pt idx="4">
                  <c:v>0.41399999999999998</c:v>
                </c:pt>
                <c:pt idx="5">
                  <c:v>0.436</c:v>
                </c:pt>
                <c:pt idx="6">
                  <c:v>0.45</c:v>
                </c:pt>
                <c:pt idx="7">
                  <c:v>0.49399999999999999</c:v>
                </c:pt>
                <c:pt idx="8">
                  <c:v>0.505</c:v>
                </c:pt>
                <c:pt idx="9">
                  <c:v>0.50700000000000001</c:v>
                </c:pt>
                <c:pt idx="10">
                  <c:v>0.52</c:v>
                </c:pt>
                <c:pt idx="11">
                  <c:v>0.63800000000000001</c:v>
                </c:pt>
                <c:pt idx="12">
                  <c:v>0.69</c:v>
                </c:pt>
                <c:pt idx="13">
                  <c:v>0.70799999999999996</c:v>
                </c:pt>
                <c:pt idx="14">
                  <c:v>0.73</c:v>
                </c:pt>
                <c:pt idx="15">
                  <c:v>0.73599999999999999</c:v>
                </c:pt>
                <c:pt idx="16">
                  <c:v>0.77500000000000002</c:v>
                </c:pt>
                <c:pt idx="17">
                  <c:v>0.79400000000000004</c:v>
                </c:pt>
                <c:pt idx="18">
                  <c:v>0.80800000000000005</c:v>
                </c:pt>
                <c:pt idx="19">
                  <c:v>0.81599999999999995</c:v>
                </c:pt>
                <c:pt idx="20">
                  <c:v>0.83499999999999996</c:v>
                </c:pt>
                <c:pt idx="21">
                  <c:v>0.83899999999999997</c:v>
                </c:pt>
                <c:pt idx="22">
                  <c:v>0.84399999999999997</c:v>
                </c:pt>
                <c:pt idx="23">
                  <c:v>0.85599999999999998</c:v>
                </c:pt>
                <c:pt idx="24">
                  <c:v>0.86099999999999999</c:v>
                </c:pt>
                <c:pt idx="25">
                  <c:v>0.86199999999999999</c:v>
                </c:pt>
                <c:pt idx="26">
                  <c:v>0.872</c:v>
                </c:pt>
                <c:pt idx="27">
                  <c:v>0.91</c:v>
                </c:pt>
                <c:pt idx="28">
                  <c:v>0.91700000000000004</c:v>
                </c:pt>
                <c:pt idx="29">
                  <c:v>0.99099999999999999</c:v>
                </c:pt>
                <c:pt idx="30">
                  <c:v>1.0469999999999999</c:v>
                </c:pt>
                <c:pt idx="31">
                  <c:v>1.115</c:v>
                </c:pt>
                <c:pt idx="32">
                  <c:v>1.1160000000000001</c:v>
                </c:pt>
                <c:pt idx="33">
                  <c:v>1.117</c:v>
                </c:pt>
                <c:pt idx="34">
                  <c:v>1.1399999999999999</c:v>
                </c:pt>
                <c:pt idx="35">
                  <c:v>1.145</c:v>
                </c:pt>
                <c:pt idx="36">
                  <c:v>1.2110000000000001</c:v>
                </c:pt>
                <c:pt idx="37">
                  <c:v>1.2410000000000001</c:v>
                </c:pt>
                <c:pt idx="38">
                  <c:v>1.27</c:v>
                </c:pt>
                <c:pt idx="39">
                  <c:v>1.3180000000000001</c:v>
                </c:pt>
                <c:pt idx="40">
                  <c:v>1.32</c:v>
                </c:pt>
                <c:pt idx="41">
                  <c:v>1.421</c:v>
                </c:pt>
                <c:pt idx="42">
                  <c:v>1.4339999999999999</c:v>
                </c:pt>
                <c:pt idx="43">
                  <c:v>1.51</c:v>
                </c:pt>
                <c:pt idx="44">
                  <c:v>1.5289999999999999</c:v>
                </c:pt>
                <c:pt idx="45">
                  <c:v>1.53</c:v>
                </c:pt>
                <c:pt idx="46">
                  <c:v>1.603</c:v>
                </c:pt>
                <c:pt idx="47">
                  <c:v>1.6359999999999999</c:v>
                </c:pt>
                <c:pt idx="48">
                  <c:v>1.6850000000000001</c:v>
                </c:pt>
                <c:pt idx="49">
                  <c:v>1.7130000000000001</c:v>
                </c:pt>
                <c:pt idx="50">
                  <c:v>1.72</c:v>
                </c:pt>
                <c:pt idx="51">
                  <c:v>1.8009999999999999</c:v>
                </c:pt>
                <c:pt idx="52">
                  <c:v>1.8320000000000001</c:v>
                </c:pt>
                <c:pt idx="53">
                  <c:v>1.869</c:v>
                </c:pt>
                <c:pt idx="54">
                  <c:v>1.895</c:v>
                </c:pt>
                <c:pt idx="55">
                  <c:v>1.917</c:v>
                </c:pt>
                <c:pt idx="56">
                  <c:v>1.9350000000000001</c:v>
                </c:pt>
                <c:pt idx="57">
                  <c:v>1.9410000000000001</c:v>
                </c:pt>
                <c:pt idx="58">
                  <c:v>1.9910000000000001</c:v>
                </c:pt>
                <c:pt idx="59">
                  <c:v>2.0179999999999998</c:v>
                </c:pt>
                <c:pt idx="60">
                  <c:v>2.0339999999999998</c:v>
                </c:pt>
                <c:pt idx="61">
                  <c:v>2.1219999999999999</c:v>
                </c:pt>
                <c:pt idx="62">
                  <c:v>2.1819999999999999</c:v>
                </c:pt>
                <c:pt idx="63">
                  <c:v>2.222</c:v>
                </c:pt>
                <c:pt idx="64">
                  <c:v>2.3969999999999998</c:v>
                </c:pt>
                <c:pt idx="65">
                  <c:v>2.4020000000000001</c:v>
                </c:pt>
                <c:pt idx="66">
                  <c:v>2.431</c:v>
                </c:pt>
                <c:pt idx="67">
                  <c:v>2.4910000000000001</c:v>
                </c:pt>
                <c:pt idx="68">
                  <c:v>2.5259999999999998</c:v>
                </c:pt>
                <c:pt idx="69">
                  <c:v>2.5779999999999998</c:v>
                </c:pt>
                <c:pt idx="70">
                  <c:v>2.585</c:v>
                </c:pt>
                <c:pt idx="71">
                  <c:v>2.5920000000000001</c:v>
                </c:pt>
                <c:pt idx="72">
                  <c:v>2.593</c:v>
                </c:pt>
                <c:pt idx="73">
                  <c:v>2.645</c:v>
                </c:pt>
                <c:pt idx="74">
                  <c:v>2.714</c:v>
                </c:pt>
                <c:pt idx="75">
                  <c:v>2.7250000000000001</c:v>
                </c:pt>
                <c:pt idx="76">
                  <c:v>2.7349999999999999</c:v>
                </c:pt>
                <c:pt idx="77">
                  <c:v>2.9180000000000001</c:v>
                </c:pt>
                <c:pt idx="78">
                  <c:v>3.0649999999999999</c:v>
                </c:pt>
                <c:pt idx="79">
                  <c:v>3.1280000000000001</c:v>
                </c:pt>
                <c:pt idx="80">
                  <c:v>3.1429999999999998</c:v>
                </c:pt>
                <c:pt idx="81">
                  <c:v>3.21</c:v>
                </c:pt>
                <c:pt idx="82">
                  <c:v>3.2149999999999999</c:v>
                </c:pt>
                <c:pt idx="83">
                  <c:v>3.2490000000000001</c:v>
                </c:pt>
                <c:pt idx="84">
                  <c:v>3.282</c:v>
                </c:pt>
                <c:pt idx="85">
                  <c:v>3.4649999999999999</c:v>
                </c:pt>
                <c:pt idx="86">
                  <c:v>3.4820000000000002</c:v>
                </c:pt>
                <c:pt idx="87">
                  <c:v>3.4929999999999999</c:v>
                </c:pt>
                <c:pt idx="88">
                  <c:v>3.532</c:v>
                </c:pt>
                <c:pt idx="89">
                  <c:v>3.59</c:v>
                </c:pt>
                <c:pt idx="90">
                  <c:v>3.637</c:v>
                </c:pt>
                <c:pt idx="91">
                  <c:v>3.6379999999999999</c:v>
                </c:pt>
                <c:pt idx="92">
                  <c:v>3.65</c:v>
                </c:pt>
                <c:pt idx="93">
                  <c:v>3.726</c:v>
                </c:pt>
                <c:pt idx="94">
                  <c:v>3.7589999999999999</c:v>
                </c:pt>
                <c:pt idx="95">
                  <c:v>3.7850000000000001</c:v>
                </c:pt>
                <c:pt idx="96">
                  <c:v>3.8090000000000002</c:v>
                </c:pt>
                <c:pt idx="97">
                  <c:v>3.8250000000000002</c:v>
                </c:pt>
                <c:pt idx="98">
                  <c:v>3.8690000000000002</c:v>
                </c:pt>
                <c:pt idx="99">
                  <c:v>3.891</c:v>
                </c:pt>
                <c:pt idx="100">
                  <c:v>3.899</c:v>
                </c:pt>
                <c:pt idx="101">
                  <c:v>3.9</c:v>
                </c:pt>
                <c:pt idx="102">
                  <c:v>3.9169999999999998</c:v>
                </c:pt>
                <c:pt idx="103">
                  <c:v>3.9359999999999999</c:v>
                </c:pt>
                <c:pt idx="104">
                  <c:v>3.9540000000000002</c:v>
                </c:pt>
                <c:pt idx="105">
                  <c:v>4.01</c:v>
                </c:pt>
                <c:pt idx="106">
                  <c:v>4.0140000000000002</c:v>
                </c:pt>
                <c:pt idx="107">
                  <c:v>4.0739999999999998</c:v>
                </c:pt>
                <c:pt idx="108">
                  <c:v>4.0780000000000003</c:v>
                </c:pt>
                <c:pt idx="109">
                  <c:v>4.09</c:v>
                </c:pt>
                <c:pt idx="110">
                  <c:v>4.2240000000000002</c:v>
                </c:pt>
                <c:pt idx="111">
                  <c:v>4.266</c:v>
                </c:pt>
                <c:pt idx="112">
                  <c:v>4.28</c:v>
                </c:pt>
                <c:pt idx="113">
                  <c:v>4.298</c:v>
                </c:pt>
                <c:pt idx="114">
                  <c:v>4.3579999999999997</c:v>
                </c:pt>
                <c:pt idx="115">
                  <c:v>4.3840000000000003</c:v>
                </c:pt>
                <c:pt idx="116">
                  <c:v>4.4909999999999997</c:v>
                </c:pt>
                <c:pt idx="117">
                  <c:v>4.5439999999999996</c:v>
                </c:pt>
                <c:pt idx="118">
                  <c:v>4.55</c:v>
                </c:pt>
                <c:pt idx="119">
                  <c:v>4.5599999999999996</c:v>
                </c:pt>
                <c:pt idx="120">
                  <c:v>4.5640000000000001</c:v>
                </c:pt>
                <c:pt idx="121">
                  <c:v>4.6020000000000003</c:v>
                </c:pt>
                <c:pt idx="122">
                  <c:v>4.673</c:v>
                </c:pt>
                <c:pt idx="123">
                  <c:v>4.7190000000000003</c:v>
                </c:pt>
                <c:pt idx="124">
                  <c:v>4.7480000000000002</c:v>
                </c:pt>
                <c:pt idx="125">
                  <c:v>4.7610000000000001</c:v>
                </c:pt>
                <c:pt idx="126">
                  <c:v>4.8479999999999999</c:v>
                </c:pt>
                <c:pt idx="127">
                  <c:v>4.8719999999999999</c:v>
                </c:pt>
                <c:pt idx="128">
                  <c:v>4.8739999999999997</c:v>
                </c:pt>
                <c:pt idx="129">
                  <c:v>4.9400000000000004</c:v>
                </c:pt>
                <c:pt idx="130">
                  <c:v>5.056</c:v>
                </c:pt>
                <c:pt idx="131">
                  <c:v>5.181</c:v>
                </c:pt>
                <c:pt idx="132">
                  <c:v>5.1840000000000002</c:v>
                </c:pt>
                <c:pt idx="133">
                  <c:v>5.1920000000000002</c:v>
                </c:pt>
                <c:pt idx="134">
                  <c:v>5.2110000000000003</c:v>
                </c:pt>
                <c:pt idx="135">
                  <c:v>5.298</c:v>
                </c:pt>
                <c:pt idx="136">
                  <c:v>5.3049999999999997</c:v>
                </c:pt>
                <c:pt idx="137">
                  <c:v>5.3639999999999999</c:v>
                </c:pt>
                <c:pt idx="138">
                  <c:v>5.4290000000000003</c:v>
                </c:pt>
                <c:pt idx="139">
                  <c:v>5.444</c:v>
                </c:pt>
                <c:pt idx="140">
                  <c:v>5.4539999999999997</c:v>
                </c:pt>
                <c:pt idx="141">
                  <c:v>5.4720000000000004</c:v>
                </c:pt>
                <c:pt idx="142">
                  <c:v>5.4880000000000004</c:v>
                </c:pt>
                <c:pt idx="143">
                  <c:v>5.4880000000000004</c:v>
                </c:pt>
                <c:pt idx="144">
                  <c:v>5.5010000000000003</c:v>
                </c:pt>
                <c:pt idx="145">
                  <c:v>5.5289999999999999</c:v>
                </c:pt>
                <c:pt idx="146">
                  <c:v>5.5350000000000001</c:v>
                </c:pt>
                <c:pt idx="147">
                  <c:v>5.649</c:v>
                </c:pt>
                <c:pt idx="148">
                  <c:v>5.7169999999999996</c:v>
                </c:pt>
                <c:pt idx="149">
                  <c:v>5.76</c:v>
                </c:pt>
                <c:pt idx="150">
                  <c:v>5.7910000000000004</c:v>
                </c:pt>
                <c:pt idx="151">
                  <c:v>5.8079999999999998</c:v>
                </c:pt>
                <c:pt idx="152">
                  <c:v>5.827</c:v>
                </c:pt>
                <c:pt idx="153">
                  <c:v>5.8659999999999997</c:v>
                </c:pt>
                <c:pt idx="154">
                  <c:v>5.92</c:v>
                </c:pt>
                <c:pt idx="155">
                  <c:v>6.0149999999999997</c:v>
                </c:pt>
                <c:pt idx="156">
                  <c:v>6.016</c:v>
                </c:pt>
                <c:pt idx="157">
                  <c:v>6.12</c:v>
                </c:pt>
                <c:pt idx="158">
                  <c:v>6.1539999999999999</c:v>
                </c:pt>
                <c:pt idx="159">
                  <c:v>6.1639999999999997</c:v>
                </c:pt>
                <c:pt idx="160">
                  <c:v>6.3239999999999998</c:v>
                </c:pt>
                <c:pt idx="161">
                  <c:v>6.3310000000000004</c:v>
                </c:pt>
                <c:pt idx="162">
                  <c:v>6.4080000000000004</c:v>
                </c:pt>
                <c:pt idx="163">
                  <c:v>6.5259999999999998</c:v>
                </c:pt>
                <c:pt idx="164">
                  <c:v>6.6040000000000001</c:v>
                </c:pt>
                <c:pt idx="165">
                  <c:v>6.6360000000000001</c:v>
                </c:pt>
                <c:pt idx="166">
                  <c:v>6.6420000000000003</c:v>
                </c:pt>
                <c:pt idx="167">
                  <c:v>6.7160000000000002</c:v>
                </c:pt>
                <c:pt idx="168">
                  <c:v>6.7779999999999996</c:v>
                </c:pt>
                <c:pt idx="169">
                  <c:v>6.8680000000000003</c:v>
                </c:pt>
                <c:pt idx="170">
                  <c:v>6.8760000000000003</c:v>
                </c:pt>
                <c:pt idx="171">
                  <c:v>6.94</c:v>
                </c:pt>
                <c:pt idx="172">
                  <c:v>7.0620000000000003</c:v>
                </c:pt>
                <c:pt idx="173">
                  <c:v>7.0780000000000003</c:v>
                </c:pt>
                <c:pt idx="174">
                  <c:v>7.1509999999999998</c:v>
                </c:pt>
                <c:pt idx="175">
                  <c:v>7.2359999999999998</c:v>
                </c:pt>
                <c:pt idx="176">
                  <c:v>7.2750000000000004</c:v>
                </c:pt>
                <c:pt idx="177">
                  <c:v>7.306</c:v>
                </c:pt>
                <c:pt idx="178">
                  <c:v>7.3810000000000002</c:v>
                </c:pt>
                <c:pt idx="179">
                  <c:v>7.3840000000000003</c:v>
                </c:pt>
                <c:pt idx="180">
                  <c:v>7.4139999999999997</c:v>
                </c:pt>
                <c:pt idx="181">
                  <c:v>7.5549999999999997</c:v>
                </c:pt>
                <c:pt idx="182">
                  <c:v>7.5970000000000004</c:v>
                </c:pt>
                <c:pt idx="183">
                  <c:v>7.6429999999999998</c:v>
                </c:pt>
                <c:pt idx="184">
                  <c:v>7.6760000000000002</c:v>
                </c:pt>
                <c:pt idx="185">
                  <c:v>7.7270000000000003</c:v>
                </c:pt>
                <c:pt idx="186">
                  <c:v>7.8019999999999996</c:v>
                </c:pt>
                <c:pt idx="187">
                  <c:v>7.88</c:v>
                </c:pt>
                <c:pt idx="188">
                  <c:v>7.8849999999999998</c:v>
                </c:pt>
                <c:pt idx="189">
                  <c:v>7.9160000000000004</c:v>
                </c:pt>
                <c:pt idx="190">
                  <c:v>8.2070000000000007</c:v>
                </c:pt>
                <c:pt idx="191">
                  <c:v>8.3640000000000008</c:v>
                </c:pt>
                <c:pt idx="192">
                  <c:v>8.4710000000000001</c:v>
                </c:pt>
                <c:pt idx="193">
                  <c:v>8.6199999999999992</c:v>
                </c:pt>
                <c:pt idx="194">
                  <c:v>8.6460000000000008</c:v>
                </c:pt>
                <c:pt idx="195">
                  <c:v>8.6539999999999999</c:v>
                </c:pt>
                <c:pt idx="196">
                  <c:v>8.7579999999999991</c:v>
                </c:pt>
                <c:pt idx="197">
                  <c:v>8.9239999999999995</c:v>
                </c:pt>
                <c:pt idx="198">
                  <c:v>9.0340000000000007</c:v>
                </c:pt>
                <c:pt idx="199">
                  <c:v>9.1020000000000003</c:v>
                </c:pt>
                <c:pt idx="200">
                  <c:v>9.16</c:v>
                </c:pt>
                <c:pt idx="201">
                  <c:v>9.1660000000000004</c:v>
                </c:pt>
                <c:pt idx="202">
                  <c:v>9.1920000000000002</c:v>
                </c:pt>
                <c:pt idx="203">
                  <c:v>9.2970000000000006</c:v>
                </c:pt>
                <c:pt idx="204">
                  <c:v>9.31</c:v>
                </c:pt>
                <c:pt idx="205">
                  <c:v>9.5139999999999993</c:v>
                </c:pt>
                <c:pt idx="206">
                  <c:v>9.5359999999999996</c:v>
                </c:pt>
                <c:pt idx="207">
                  <c:v>9.5389999999999997</c:v>
                </c:pt>
                <c:pt idx="208">
                  <c:v>9.5830000000000002</c:v>
                </c:pt>
                <c:pt idx="209">
                  <c:v>9.6910000000000007</c:v>
                </c:pt>
                <c:pt idx="210">
                  <c:v>10.087</c:v>
                </c:pt>
                <c:pt idx="211">
                  <c:v>10.159000000000001</c:v>
                </c:pt>
                <c:pt idx="212">
                  <c:v>10.198</c:v>
                </c:pt>
                <c:pt idx="213">
                  <c:v>10.282999999999999</c:v>
                </c:pt>
                <c:pt idx="214">
                  <c:v>10.297000000000001</c:v>
                </c:pt>
                <c:pt idx="215">
                  <c:v>10.459</c:v>
                </c:pt>
                <c:pt idx="216">
                  <c:v>10.603999999999999</c:v>
                </c:pt>
                <c:pt idx="217">
                  <c:v>10.925000000000001</c:v>
                </c:pt>
                <c:pt idx="218">
                  <c:v>10.98</c:v>
                </c:pt>
                <c:pt idx="219">
                  <c:v>10.997</c:v>
                </c:pt>
                <c:pt idx="220">
                  <c:v>11.108000000000001</c:v>
                </c:pt>
                <c:pt idx="221">
                  <c:v>11.39</c:v>
                </c:pt>
                <c:pt idx="222">
                  <c:v>11.478999999999999</c:v>
                </c:pt>
                <c:pt idx="223">
                  <c:v>11.569000000000001</c:v>
                </c:pt>
                <c:pt idx="224">
                  <c:v>11.916</c:v>
                </c:pt>
                <c:pt idx="225">
                  <c:v>12.298</c:v>
                </c:pt>
                <c:pt idx="226">
                  <c:v>12.603999999999999</c:v>
                </c:pt>
                <c:pt idx="227">
                  <c:v>12.787000000000001</c:v>
                </c:pt>
                <c:pt idx="228">
                  <c:v>13.194000000000001</c:v>
                </c:pt>
                <c:pt idx="229">
                  <c:v>13.2</c:v>
                </c:pt>
                <c:pt idx="230">
                  <c:v>13.382999999999999</c:v>
                </c:pt>
                <c:pt idx="231">
                  <c:v>13.444000000000001</c:v>
                </c:pt>
                <c:pt idx="232">
                  <c:v>13.63</c:v>
                </c:pt>
                <c:pt idx="233">
                  <c:v>13.728999999999999</c:v>
                </c:pt>
                <c:pt idx="234">
                  <c:v>14.058</c:v>
                </c:pt>
                <c:pt idx="235">
                  <c:v>14.1</c:v>
                </c:pt>
                <c:pt idx="236">
                  <c:v>14.256</c:v>
                </c:pt>
                <c:pt idx="237">
                  <c:v>14.523</c:v>
                </c:pt>
                <c:pt idx="238">
                  <c:v>14.821999999999999</c:v>
                </c:pt>
                <c:pt idx="239">
                  <c:v>15.185</c:v>
                </c:pt>
                <c:pt idx="240">
                  <c:v>15.329000000000001</c:v>
                </c:pt>
                <c:pt idx="241">
                  <c:v>15.343999999999999</c:v>
                </c:pt>
                <c:pt idx="242">
                  <c:v>15.414</c:v>
                </c:pt>
                <c:pt idx="243">
                  <c:v>15.423999999999999</c:v>
                </c:pt>
                <c:pt idx="244">
                  <c:v>15.673</c:v>
                </c:pt>
                <c:pt idx="245">
                  <c:v>15.846</c:v>
                </c:pt>
                <c:pt idx="246">
                  <c:v>15.847</c:v>
                </c:pt>
                <c:pt idx="247">
                  <c:v>15.85</c:v>
                </c:pt>
                <c:pt idx="248">
                  <c:v>15.891</c:v>
                </c:pt>
                <c:pt idx="249">
                  <c:v>15.971</c:v>
                </c:pt>
                <c:pt idx="250">
                  <c:v>16.606000000000002</c:v>
                </c:pt>
                <c:pt idx="251">
                  <c:v>16.670000000000002</c:v>
                </c:pt>
                <c:pt idx="252">
                  <c:v>16.911000000000001</c:v>
                </c:pt>
                <c:pt idx="253">
                  <c:v>17.151</c:v>
                </c:pt>
                <c:pt idx="254">
                  <c:v>17.318000000000001</c:v>
                </c:pt>
                <c:pt idx="255">
                  <c:v>17.484999999999999</c:v>
                </c:pt>
                <c:pt idx="256">
                  <c:v>17.748999999999999</c:v>
                </c:pt>
                <c:pt idx="257">
                  <c:v>17.802</c:v>
                </c:pt>
                <c:pt idx="258">
                  <c:v>17.867999999999999</c:v>
                </c:pt>
                <c:pt idx="259">
                  <c:v>18.161000000000001</c:v>
                </c:pt>
                <c:pt idx="260">
                  <c:v>18.198</c:v>
                </c:pt>
                <c:pt idx="261">
                  <c:v>18.491</c:v>
                </c:pt>
                <c:pt idx="262">
                  <c:v>18.545999999999999</c:v>
                </c:pt>
                <c:pt idx="263">
                  <c:v>18.582000000000001</c:v>
                </c:pt>
                <c:pt idx="264">
                  <c:v>19.103000000000002</c:v>
                </c:pt>
                <c:pt idx="265">
                  <c:v>19.72</c:v>
                </c:pt>
                <c:pt idx="266">
                  <c:v>19.722999999999999</c:v>
                </c:pt>
                <c:pt idx="267">
                  <c:v>20.158000000000001</c:v>
                </c:pt>
                <c:pt idx="268">
                  <c:v>20.591999999999999</c:v>
                </c:pt>
                <c:pt idx="269">
                  <c:v>20.613</c:v>
                </c:pt>
                <c:pt idx="270">
                  <c:v>20.672999999999998</c:v>
                </c:pt>
                <c:pt idx="271">
                  <c:v>21.207000000000001</c:v>
                </c:pt>
                <c:pt idx="272">
                  <c:v>21.256</c:v>
                </c:pt>
                <c:pt idx="273">
                  <c:v>21.526</c:v>
                </c:pt>
                <c:pt idx="274">
                  <c:v>22.042000000000002</c:v>
                </c:pt>
                <c:pt idx="275">
                  <c:v>22.303999999999998</c:v>
                </c:pt>
                <c:pt idx="276">
                  <c:v>22.692</c:v>
                </c:pt>
                <c:pt idx="277">
                  <c:v>22.695</c:v>
                </c:pt>
                <c:pt idx="278">
                  <c:v>23.167999999999999</c:v>
                </c:pt>
                <c:pt idx="279">
                  <c:v>23.236000000000001</c:v>
                </c:pt>
                <c:pt idx="280">
                  <c:v>23.791</c:v>
                </c:pt>
                <c:pt idx="281">
                  <c:v>23.858000000000001</c:v>
                </c:pt>
                <c:pt idx="282">
                  <c:v>24.111000000000001</c:v>
                </c:pt>
                <c:pt idx="283">
                  <c:v>24.622</c:v>
                </c:pt>
                <c:pt idx="284">
                  <c:v>26.242999999999999</c:v>
                </c:pt>
                <c:pt idx="285">
                  <c:v>27.434000000000001</c:v>
                </c:pt>
                <c:pt idx="286">
                  <c:v>29.36</c:v>
                </c:pt>
                <c:pt idx="287">
                  <c:v>29.739000000000001</c:v>
                </c:pt>
                <c:pt idx="288">
                  <c:v>29.885000000000002</c:v>
                </c:pt>
                <c:pt idx="289">
                  <c:v>30.01</c:v>
                </c:pt>
                <c:pt idx="290">
                  <c:v>31.206</c:v>
                </c:pt>
                <c:pt idx="291">
                  <c:v>31.8</c:v>
                </c:pt>
                <c:pt idx="292">
                  <c:v>32.320999999999998</c:v>
                </c:pt>
                <c:pt idx="293">
                  <c:v>34.656999999999996</c:v>
                </c:pt>
                <c:pt idx="294">
                  <c:v>34.878999999999998</c:v>
                </c:pt>
                <c:pt idx="295">
                  <c:v>35.377000000000002</c:v>
                </c:pt>
                <c:pt idx="296">
                  <c:v>36.023000000000003</c:v>
                </c:pt>
                <c:pt idx="297">
                  <c:v>41.552999999999997</c:v>
                </c:pt>
                <c:pt idx="298">
                  <c:v>45.125</c:v>
                </c:pt>
                <c:pt idx="299">
                  <c:v>51.417999999999999</c:v>
                </c:pt>
              </c:numCache>
            </c:numRef>
          </c:xVal>
          <c:yVal>
            <c:numRef>
              <c:f>Sheet6!$D$2:$D$303</c:f>
              <c:numCache>
                <c:formatCode>General</c:formatCode>
                <c:ptCount val="302"/>
                <c:pt idx="0">
                  <c:v>2.0783168461213806E-3</c:v>
                </c:pt>
                <c:pt idx="1">
                  <c:v>6.2453797950962888E-3</c:v>
                </c:pt>
                <c:pt idx="2">
                  <c:v>1.0426426202986056E-2</c:v>
                </c:pt>
                <c:pt idx="3">
                  <c:v>1.4621550234763164E-2</c:v>
                </c:pt>
                <c:pt idx="4">
                  <c:v>1.8830847009778429E-2</c:v>
                </c:pt>
                <c:pt idx="5">
                  <c:v>2.3054412614701793E-2</c:v>
                </c:pt>
                <c:pt idx="6">
                  <c:v>2.7292344116683177E-2</c:v>
                </c:pt>
                <c:pt idx="7">
                  <c:v>3.1544739576737944E-2</c:v>
                </c:pt>
                <c:pt idx="8">
                  <c:v>3.5811698063361562E-2</c:v>
                </c:pt>
                <c:pt idx="9">
                  <c:v>4.0093319666378205E-2</c:v>
                </c:pt>
                <c:pt idx="10">
                  <c:v>4.4389705511028062E-2</c:v>
                </c:pt>
                <c:pt idx="11">
                  <c:v>4.8700957772298534E-2</c:v>
                </c:pt>
                <c:pt idx="12">
                  <c:v>5.3027179689504024E-2</c:v>
                </c:pt>
                <c:pt idx="13">
                  <c:v>5.7368475581119856E-2</c:v>
                </c:pt>
                <c:pt idx="14">
                  <c:v>6.1724950859875588E-2</c:v>
                </c:pt>
                <c:pt idx="15">
                  <c:v>6.6096712048112946E-2</c:v>
                </c:pt>
                <c:pt idx="16">
                  <c:v>7.0483866793414271E-2</c:v>
                </c:pt>
                <c:pt idx="17">
                  <c:v>7.4886523884507131E-2</c:v>
                </c:pt>
                <c:pt idx="18">
                  <c:v>7.9304793267450768E-2</c:v>
                </c:pt>
                <c:pt idx="19">
                  <c:v>8.3738786062110715E-2</c:v>
                </c:pt>
                <c:pt idx="20">
                  <c:v>8.8188614578927488E-2</c:v>
                </c:pt>
                <c:pt idx="21">
                  <c:v>9.2654392335986005E-2</c:v>
                </c:pt>
                <c:pt idx="22">
                  <c:v>9.7136234076391548E-2</c:v>
                </c:pt>
                <c:pt idx="23">
                  <c:v>0.1016342557859601</c:v>
                </c:pt>
                <c:pt idx="24">
                  <c:v>0.10614857471122834</c:v>
                </c:pt>
                <c:pt idx="25">
                  <c:v>0.11067930937779183</c:v>
                </c:pt>
                <c:pt idx="26">
                  <c:v>0.11522657960897728</c:v>
                </c:pt>
                <c:pt idx="27">
                  <c:v>0.11979050654485705</c:v>
                </c:pt>
                <c:pt idx="28">
                  <c:v>0.12437121266161341</c:v>
                </c:pt>
                <c:pt idx="29">
                  <c:v>0.12896882179125946</c:v>
                </c:pt>
                <c:pt idx="30">
                  <c:v>0.1335834591417259</c:v>
                </c:pt>
                <c:pt idx="31">
                  <c:v>0.13821525131732079</c:v>
                </c:pt>
                <c:pt idx="32">
                  <c:v>0.14286432633957116</c:v>
                </c:pt>
                <c:pt idx="33">
                  <c:v>0.1475308136684548</c:v>
                </c:pt>
                <c:pt idx="34">
                  <c:v>0.15221484422403131</c:v>
                </c:pt>
                <c:pt idx="35">
                  <c:v>0.15691655040848118</c:v>
                </c:pt>
                <c:pt idx="36">
                  <c:v>0.16163606612856221</c:v>
                </c:pt>
                <c:pt idx="37">
                  <c:v>0.16637352681849318</c:v>
                </c:pt>
                <c:pt idx="38">
                  <c:v>0.17112906946327372</c:v>
                </c:pt>
                <c:pt idx="39">
                  <c:v>0.17590283262245132</c:v>
                </c:pt>
                <c:pt idx="40">
                  <c:v>0.18069495645434555</c:v>
                </c:pt>
                <c:pt idx="41">
                  <c:v>0.18550558274073914</c:v>
                </c:pt>
                <c:pt idx="42">
                  <c:v>0.19033485491204863</c:v>
                </c:pt>
                <c:pt idx="43">
                  <c:v>0.19518291807298382</c:v>
                </c:pt>
                <c:pt idx="44">
                  <c:v>0.20004991902870911</c:v>
                </c:pt>
                <c:pt idx="45">
                  <c:v>0.20493600631151709</c:v>
                </c:pt>
                <c:pt idx="46">
                  <c:v>0.20984133020802789</c:v>
                </c:pt>
                <c:pt idx="47">
                  <c:v>0.21476604278692563</c:v>
                </c:pt>
                <c:pt idx="48">
                  <c:v>0.21971029792724539</c:v>
                </c:pt>
                <c:pt idx="49">
                  <c:v>0.22467425134722352</c:v>
                </c:pt>
                <c:pt idx="50">
                  <c:v>0.22965806063372504</c:v>
                </c:pt>
                <c:pt idx="51">
                  <c:v>0.23466188527226217</c:v>
                </c:pt>
                <c:pt idx="52">
                  <c:v>0.23968588667761778</c:v>
                </c:pt>
                <c:pt idx="53">
                  <c:v>0.24473022822508878</c:v>
                </c:pt>
                <c:pt idx="54">
                  <c:v>0.24979507528236453</c:v>
                </c:pt>
                <c:pt idx="55">
                  <c:v>0.25488059524205625</c:v>
                </c:pt>
                <c:pt idx="56">
                  <c:v>0.25998695755489232</c:v>
                </c:pt>
                <c:pt idx="57">
                  <c:v>0.26511433376359728</c:v>
                </c:pt>
                <c:pt idx="58">
                  <c:v>0.27026289753747035</c:v>
                </c:pt>
                <c:pt idx="59">
                  <c:v>0.27543282470768155</c:v>
                </c:pt>
                <c:pt idx="60">
                  <c:v>0.28062429330330313</c:v>
                </c:pt>
                <c:pt idx="61">
                  <c:v>0.28583748358809513</c:v>
                </c:pt>
                <c:pt idx="62">
                  <c:v>0.29107257809806275</c:v>
                </c:pt>
                <c:pt idx="63">
                  <c:v>0.2963297616798074</c:v>
                </c:pt>
                <c:pt idx="64">
                  <c:v>0.30160922152968928</c:v>
                </c:pt>
                <c:pt idx="65">
                  <c:v>0.30691114723382379</c:v>
                </c:pt>
                <c:pt idx="66">
                  <c:v>0.3122357308089323</c:v>
                </c:pt>
                <c:pt idx="67">
                  <c:v>0.31758316674406928</c:v>
                </c:pt>
                <c:pt idx="68">
                  <c:v>0.32295365204324977</c:v>
                </c:pt>
                <c:pt idx="69">
                  <c:v>0.32834738626899801</c:v>
                </c:pt>
                <c:pt idx="70">
                  <c:v>0.33376457158684425</c:v>
                </c:pt>
                <c:pt idx="71">
                  <c:v>0.33920541281079203</c:v>
                </c:pt>
                <c:pt idx="72">
                  <c:v>0.34467011744978315</c:v>
                </c:pt>
                <c:pt idx="73">
                  <c:v>0.35015889575518605</c:v>
                </c:pt>
                <c:pt idx="74">
                  <c:v>0.35567196076933461</c:v>
                </c:pt>
                <c:pt idx="75">
                  <c:v>0.36120952837514581</c:v>
                </c:pt>
                <c:pt idx="76">
                  <c:v>0.36677181734684461</c:v>
                </c:pt>
                <c:pt idx="77">
                  <c:v>0.37235904940182685</c:v>
                </c:pt>
                <c:pt idx="78">
                  <c:v>0.37797144925368886</c:v>
                </c:pt>
                <c:pt idx="79">
                  <c:v>0.38360924466645951</c:v>
                </c:pt>
                <c:pt idx="80">
                  <c:v>0.38927266651006098</c:v>
                </c:pt>
                <c:pt idx="81">
                  <c:v>0.39496194881703994</c:v>
                </c:pt>
                <c:pt idx="82">
                  <c:v>0.40067732884059598</c:v>
                </c:pt>
                <c:pt idx="83">
                  <c:v>0.40641904711395033</c:v>
                </c:pt>
                <c:pt idx="84">
                  <c:v>0.41218734751108715</c:v>
                </c:pt>
                <c:pt idx="85">
                  <c:v>0.4179824773089077</c:v>
                </c:pt>
                <c:pt idx="86">
                  <c:v>0.42380468725083698</c:v>
                </c:pt>
                <c:pt idx="87">
                  <c:v>0.42965423161192323</c:v>
                </c:pt>
                <c:pt idx="88">
                  <c:v>0.43553136826547267</c:v>
                </c:pt>
                <c:pt idx="89">
                  <c:v>0.44143635875126458</c:v>
                </c:pt>
                <c:pt idx="90">
                  <c:v>0.44736946834538832</c:v>
                </c:pt>
                <c:pt idx="91">
                  <c:v>0.45333096613175289</c:v>
                </c:pt>
                <c:pt idx="92">
                  <c:v>0.45932112507531525</c:v>
                </c:pt>
                <c:pt idx="93">
                  <c:v>0.46534022209707648</c:v>
                </c:pt>
                <c:pt idx="94">
                  <c:v>0.47138853815089921</c:v>
                </c:pt>
                <c:pt idx="95">
                  <c:v>0.47746635830219858</c:v>
                </c:pt>
                <c:pt idx="96">
                  <c:v>0.48357397180856132</c:v>
                </c:pt>
                <c:pt idx="97">
                  <c:v>0.4897116722023514</c:v>
                </c:pt>
                <c:pt idx="98">
                  <c:v>0.49587975737535928</c:v>
                </c:pt>
                <c:pt idx="99">
                  <c:v>0.50207852966555833</c:v>
                </c:pt>
                <c:pt idx="100">
                  <c:v>0.508308295946029</c:v>
                </c:pt>
                <c:pt idx="101">
                  <c:v>0.5145693677161175</c:v>
                </c:pt>
                <c:pt idx="102">
                  <c:v>0.52086206119489731</c:v>
                </c:pt>
                <c:pt idx="103">
                  <c:v>0.52718669741700108</c:v>
                </c:pt>
                <c:pt idx="104">
                  <c:v>0.53354360233090026</c:v>
                </c:pt>
                <c:pt idx="105">
                  <c:v>0.53993310689970109</c:v>
                </c:pt>
                <c:pt idx="106">
                  <c:v>0.54635554720454094</c:v>
                </c:pt>
                <c:pt idx="107">
                  <c:v>0.5528112645506631</c:v>
                </c:pt>
                <c:pt idx="108">
                  <c:v>0.55930060557625272</c:v>
                </c:pt>
                <c:pt idx="109">
                  <c:v>0.56582392236412327</c:v>
                </c:pt>
                <c:pt idx="110">
                  <c:v>0.57238157255634192</c:v>
                </c:pt>
                <c:pt idx="111">
                  <c:v>0.57897391947188581</c:v>
                </c:pt>
                <c:pt idx="112">
                  <c:v>0.58560133222743027</c:v>
                </c:pt>
                <c:pt idx="113">
                  <c:v>0.5922641858613642</c:v>
                </c:pt>
                <c:pt idx="114">
                  <c:v>0.59896286146114019</c:v>
                </c:pt>
                <c:pt idx="115">
                  <c:v>0.60569774629406825</c:v>
                </c:pt>
                <c:pt idx="116">
                  <c:v>0.61246923394165964</c:v>
                </c:pt>
                <c:pt idx="117">
                  <c:v>0.61927772443764606</c:v>
                </c:pt>
                <c:pt idx="118">
                  <c:v>0.62612362440978775</c:v>
                </c:pt>
                <c:pt idx="119">
                  <c:v>0.63300734722559859</c:v>
                </c:pt>
                <c:pt idx="120">
                  <c:v>0.63992931314212231</c:v>
                </c:pt>
                <c:pt idx="121">
                  <c:v>0.64688994945988953</c:v>
                </c:pt>
                <c:pt idx="122">
                  <c:v>0.65388969068119929</c:v>
                </c:pt>
                <c:pt idx="123">
                  <c:v>0.66092897867287503</c:v>
                </c:pt>
                <c:pt idx="124">
                  <c:v>0.66800826283364145</c:v>
                </c:pt>
                <c:pt idx="125">
                  <c:v>0.6751280002662835</c:v>
                </c:pt>
                <c:pt idx="126">
                  <c:v>0.68228865595475596</c:v>
                </c:pt>
                <c:pt idx="127">
                  <c:v>0.68949070294640746</c:v>
                </c:pt>
                <c:pt idx="128">
                  <c:v>0.69673462253950469</c:v>
                </c:pt>
                <c:pt idx="129">
                  <c:v>0.704020904476239</c:v>
                </c:pt>
                <c:pt idx="130">
                  <c:v>0.71135004714141059</c:v>
                </c:pt>
                <c:pt idx="131">
                  <c:v>0.71872255776698801</c:v>
                </c:pt>
                <c:pt idx="132">
                  <c:v>0.72613895264276085</c:v>
                </c:pt>
                <c:pt idx="133">
                  <c:v>0.73359975733329508</c:v>
                </c:pt>
                <c:pt idx="134">
                  <c:v>0.74110550690142452</c:v>
                </c:pt>
                <c:pt idx="135">
                  <c:v>0.74865674613851785</c:v>
                </c:pt>
                <c:pt idx="136">
                  <c:v>0.7562540298017606</c:v>
                </c:pt>
                <c:pt idx="137">
                  <c:v>0.76389792285872016</c:v>
                </c:pt>
                <c:pt idx="138">
                  <c:v>0.77158900073945913</c:v>
                </c:pt>
                <c:pt idx="139">
                  <c:v>0.77932784959647472</c:v>
                </c:pt>
                <c:pt idx="140">
                  <c:v>0.78711506657276564</c:v>
                </c:pt>
                <c:pt idx="141">
                  <c:v>0.79495126007832762</c:v>
                </c:pt>
                <c:pt idx="142">
                  <c:v>0.80283705007539652</c:v>
                </c:pt>
                <c:pt idx="143">
                  <c:v>0.81077306837277974</c:v>
                </c:pt>
                <c:pt idx="144">
                  <c:v>0.81875995892961906</c:v>
                </c:pt>
                <c:pt idx="145">
                  <c:v>0.82679837816895196</c:v>
                </c:pt>
                <c:pt idx="146">
                  <c:v>0.83488899530145666</c:v>
                </c:pt>
                <c:pt idx="147">
                  <c:v>0.8430324926597742</c:v>
                </c:pt>
                <c:pt idx="148">
                  <c:v>0.85122956604382904</c:v>
                </c:pt>
                <c:pt idx="149">
                  <c:v>0.859480925077586</c:v>
                </c:pt>
                <c:pt idx="150">
                  <c:v>0.86778729357769746</c:v>
                </c:pt>
                <c:pt idx="151">
                  <c:v>0.87614940993452117</c:v>
                </c:pt>
                <c:pt idx="152">
                  <c:v>0.88456802750601349</c:v>
                </c:pt>
                <c:pt idx="153">
                  <c:v>0.89304391502501768</c:v>
                </c:pt>
                <c:pt idx="154">
                  <c:v>0.90157785702050075</c:v>
                </c:pt>
                <c:pt idx="155">
                  <c:v>0.91017065425331944</c:v>
                </c:pt>
                <c:pt idx="156">
                  <c:v>0.91882312416711331</c:v>
                </c:pt>
                <c:pt idx="157">
                  <c:v>0.92753610135496622</c:v>
                </c:pt>
                <c:pt idx="158">
                  <c:v>0.93631043804249769</c:v>
                </c:pt>
                <c:pt idx="159">
                  <c:v>0.9451470045880892</c:v>
                </c:pt>
                <c:pt idx="160">
                  <c:v>0.95404669000097286</c:v>
                </c:pt>
                <c:pt idx="161">
                  <c:v>0.96301040247795644</c:v>
                </c:pt>
                <c:pt idx="162">
                  <c:v>0.97203906995959999</c:v>
                </c:pt>
                <c:pt idx="163">
                  <c:v>0.98113364070668652</c:v>
                </c:pt>
                <c:pt idx="164">
                  <c:v>0.99029508389788867</c:v>
                </c:pt>
                <c:pt idx="165">
                  <c:v>0.99952439024957296</c:v>
                </c:pt>
                <c:pt idx="166">
                  <c:v>1.0088225726587303</c:v>
                </c:pt>
                <c:pt idx="167">
                  <c:v>1.0181906668700775</c:v>
                </c:pt>
                <c:pt idx="168">
                  <c:v>1.0276297321684298</c:v>
                </c:pt>
                <c:pt idx="169">
                  <c:v>1.0371408520974992</c:v>
                </c:pt>
                <c:pt idx="170">
                  <c:v>1.04672513520634</c:v>
                </c:pt>
                <c:pt idx="171">
                  <c:v>1.0563837158247278</c:v>
                </c:pt>
                <c:pt idx="172">
                  <c:v>1.0661177548688263</c:v>
                </c:pt>
                <c:pt idx="173">
                  <c:v>1.0759284406785774</c:v>
                </c:pt>
                <c:pt idx="174">
                  <c:v>1.0858169898883161</c:v>
                </c:pt>
                <c:pt idx="175">
                  <c:v>1.0957846483322187</c:v>
                </c:pt>
                <c:pt idx="176">
                  <c:v>1.1058326919862562</c:v>
                </c:pt>
                <c:pt idx="177">
                  <c:v>1.1159624279484417</c:v>
                </c:pt>
                <c:pt idx="178">
                  <c:v>1.1261751954592547</c:v>
                </c:pt>
                <c:pt idx="179">
                  <c:v>1.1364723669642307</c:v>
                </c:pt>
                <c:pt idx="180">
                  <c:v>1.1468553492208269</c:v>
                </c:pt>
                <c:pt idx="181">
                  <c:v>1.1573255844518004</c:v>
                </c:pt>
                <c:pt idx="182">
                  <c:v>1.1678845515474547</c:v>
                </c:pt>
                <c:pt idx="183">
                  <c:v>1.1785337673192695</c:v>
                </c:pt>
                <c:pt idx="184">
                  <c:v>1.1892747878075665</c:v>
                </c:pt>
                <c:pt idx="185">
                  <c:v>1.2001092096460335</c:v>
                </c:pt>
                <c:pt idx="186">
                  <c:v>1.2110386714860999</c:v>
                </c:pt>
                <c:pt idx="187">
                  <c:v>1.2220648554843336</c:v>
                </c:pt>
                <c:pt idx="188">
                  <c:v>1.2331894888562516</c:v>
                </c:pt>
                <c:pt idx="189">
                  <c:v>1.2444143455001166</c:v>
                </c:pt>
                <c:pt idx="190">
                  <c:v>1.2557412476945495</c:v>
                </c:pt>
                <c:pt idx="191">
                  <c:v>1.2671720678740179</c:v>
                </c:pt>
                <c:pt idx="192">
                  <c:v>1.2787087304865232</c:v>
                </c:pt>
                <c:pt idx="193">
                  <c:v>1.2903532139381027</c:v>
                </c:pt>
                <c:pt idx="194">
                  <c:v>1.3021075526290553</c:v>
                </c:pt>
                <c:pt idx="195">
                  <c:v>1.3139738390871356</c:v>
                </c:pt>
                <c:pt idx="196">
                  <c:v>1.3259542262033108</c:v>
                </c:pt>
                <c:pt idx="197">
                  <c:v>1.3380509295760503</c:v>
                </c:pt>
                <c:pt idx="198">
                  <c:v>1.3502662299705444</c:v>
                </c:pt>
                <c:pt idx="199">
                  <c:v>1.3626024758996647</c:v>
                </c:pt>
                <c:pt idx="200">
                  <c:v>1.375062086333982</c:v>
                </c:pt>
                <c:pt idx="201">
                  <c:v>1.3876475535486641</c:v>
                </c:pt>
                <c:pt idx="202">
                  <c:v>1.4003614461156237</c:v>
                </c:pt>
                <c:pt idx="203">
                  <c:v>1.4132064120499139</c:v>
                </c:pt>
                <c:pt idx="204">
                  <c:v>1.4261851821200056</c:v>
                </c:pt>
                <c:pt idx="205">
                  <c:v>1.4393005733323001</c:v>
                </c:pt>
                <c:pt idx="206">
                  <c:v>1.4525554926009963</c:v>
                </c:pt>
                <c:pt idx="207">
                  <c:v>1.4659529406152771</c:v>
                </c:pt>
                <c:pt idx="208">
                  <c:v>1.4794960159166772</c:v>
                </c:pt>
                <c:pt idx="209">
                  <c:v>1.4931879192004991</c:v>
                </c:pt>
                <c:pt idx="210">
                  <c:v>1.5070319578562066</c:v>
                </c:pt>
                <c:pt idx="211">
                  <c:v>1.5210315507629169</c:v>
                </c:pt>
                <c:pt idx="212">
                  <c:v>1.535190233357379</c:v>
                </c:pt>
                <c:pt idx="213">
                  <c:v>1.5495116629932313</c:v>
                </c:pt>
                <c:pt idx="214">
                  <c:v>1.5639996246118695</c:v>
                </c:pt>
                <c:pt idx="215">
                  <c:v>1.5786580367469139</c:v>
                </c:pt>
                <c:pt idx="216">
                  <c:v>1.5934909578861092</c:v>
                </c:pt>
                <c:pt idx="217">
                  <c:v>1.6085025932165034</c:v>
                </c:pt>
                <c:pt idx="218">
                  <c:v>1.6236973017809422</c:v>
                </c:pt>
                <c:pt idx="219">
                  <c:v>1.639079604076356</c:v>
                </c:pt>
                <c:pt idx="220">
                  <c:v>1.6546541901269807</c:v>
                </c:pt>
                <c:pt idx="221">
                  <c:v>1.6704259280685747</c:v>
                </c:pt>
                <c:pt idx="222">
                  <c:v>1.686399873282955</c:v>
                </c:pt>
                <c:pt idx="223">
                  <c:v>1.7025812781257299</c:v>
                </c:pt>
                <c:pt idx="224">
                  <c:v>1.7189756022940714</c:v>
                </c:pt>
                <c:pt idx="225">
                  <c:v>1.7355885238857305</c:v>
                </c:pt>
                <c:pt idx="226">
                  <c:v>1.7524259512053451</c:v>
                </c:pt>
                <c:pt idx="227">
                  <c:v>1.7694940353794815</c:v>
                </c:pt>
                <c:pt idx="228">
                  <c:v>1.7867991838477937</c:v>
                </c:pt>
                <c:pt idx="229">
                  <c:v>1.8043480748043583</c:v>
                </c:pt>
                <c:pt idx="230">
                  <c:v>1.8221476726706387</c:v>
                </c:pt>
                <c:pt idx="231">
                  <c:v>1.8402052446897847</c:v>
                </c:pt>
                <c:pt idx="232">
                  <c:v>1.858528378741237</c:v>
                </c:pt>
                <c:pt idx="233">
                  <c:v>1.8771250024849147</c:v>
                </c:pt>
                <c:pt idx="234">
                  <c:v>1.8960034039558866</c:v>
                </c:pt>
                <c:pt idx="235">
                  <c:v>1.9151722537434268</c:v>
                </c:pt>
                <c:pt idx="236">
                  <c:v>1.9346406289030091</c:v>
                </c:pt>
                <c:pt idx="237">
                  <c:v>1.9544180387663157</c:v>
                </c:pt>
                <c:pt idx="238">
                  <c:v>1.9745144528329541</c:v>
                </c:pt>
                <c:pt idx="239">
                  <c:v>1.9949403309486735</c:v>
                </c:pt>
                <c:pt idx="240">
                  <c:v>2.0157066559987751</c:v>
                </c:pt>
                <c:pt idx="241">
                  <c:v>2.0368249693725273</c:v>
                </c:pt>
                <c:pt idx="242">
                  <c:v>2.0583074094852933</c:v>
                </c:pt>
                <c:pt idx="243">
                  <c:v>2.0801667536802961</c:v>
                </c:pt>
                <c:pt idx="244">
                  <c:v>2.1024164638721801</c:v>
                </c:pt>
                <c:pt idx="245">
                  <c:v>2.1250707363406462</c:v>
                </c:pt>
                <c:pt idx="246">
                  <c:v>2.1481445561353603</c:v>
                </c:pt>
                <c:pt idx="247">
                  <c:v>2.1716537566142819</c:v>
                </c:pt>
                <c:pt idx="248">
                  <c:v>2.1956150847078377</c:v>
                </c:pt>
                <c:pt idx="249">
                  <c:v>2.2200462725827146</c:v>
                </c:pt>
                <c:pt idx="250">
                  <c:v>2.2449661164734067</c:v>
                </c:pt>
                <c:pt idx="251">
                  <c:v>2.2703945635593867</c:v>
                </c:pt>
                <c:pt idx="252">
                  <c:v>2.296352807893852</c:v>
                </c:pt>
                <c:pt idx="253">
                  <c:v>2.3228633965398582</c:v>
                </c:pt>
                <c:pt idx="254">
                  <c:v>2.3499503472455725</c:v>
                </c:pt>
                <c:pt idx="255">
                  <c:v>2.377639279197616</c:v>
                </c:pt>
                <c:pt idx="256">
                  <c:v>2.4059575586363851</c:v>
                </c:pt>
                <c:pt idx="257">
                  <c:v>2.4349344614077117</c:v>
                </c:pt>
                <c:pt idx="258">
                  <c:v>2.4646013548711045</c:v>
                </c:pt>
                <c:pt idx="259">
                  <c:v>2.4949919019981404</c:v>
                </c:pt>
                <c:pt idx="260">
                  <c:v>2.5261422909906854</c:v>
                </c:pt>
                <c:pt idx="261">
                  <c:v>2.5580914943464523</c:v>
                </c:pt>
                <c:pt idx="262">
                  <c:v>2.5908815620232191</c:v>
                </c:pt>
                <c:pt idx="263">
                  <c:v>2.6245579542334347</c:v>
                </c:pt>
                <c:pt idx="264">
                  <c:v>2.6591699204769887</c:v>
                </c:pt>
                <c:pt idx="265">
                  <c:v>2.6947709327421965</c:v>
                </c:pt>
                <c:pt idx="266">
                  <c:v>2.7314191824385499</c:v>
                </c:pt>
                <c:pt idx="267">
                  <c:v>2.7691781526545096</c:v>
                </c:pt>
                <c:pt idx="268">
                  <c:v>2.8081172798711855</c:v>
                </c:pt>
                <c:pt idx="269">
                  <c:v>2.8483127224555629</c:v>
                </c:pt>
                <c:pt idx="270">
                  <c:v>2.8898482573018023</c:v>
                </c:pt>
                <c:pt idx="271">
                  <c:v>2.9328163311507556</c:v>
                </c:pt>
                <c:pt idx="272">
                  <c:v>2.9773192997553894</c:v>
                </c:pt>
                <c:pt idx="273">
                  <c:v>3.0234708966658657</c:v>
                </c:pt>
                <c:pt idx="274">
                  <c:v>3.0713979846646162</c:v>
                </c:pt>
                <c:pt idx="275">
                  <c:v>3.1212426577442312</c:v>
                </c:pt>
                <c:pt idx="276">
                  <c:v>3.1731647813432438</c:v>
                </c:pt>
                <c:pt idx="277">
                  <c:v>3.2273450852801235</c:v>
                </c:pt>
                <c:pt idx="278">
                  <c:v>3.2839889602823122</c:v>
                </c:pt>
                <c:pt idx="279">
                  <c:v>3.3433311593718393</c:v>
                </c:pt>
                <c:pt idx="280">
                  <c:v>3.4056416759114141</c:v>
                </c:pt>
                <c:pt idx="281">
                  <c:v>3.4712331704110668</c:v>
                </c:pt>
                <c:pt idx="282">
                  <c:v>3.5404704631531674</c:v>
                </c:pt>
                <c:pt idx="283">
                  <c:v>3.6137828230122913</c:v>
                </c:pt>
                <c:pt idx="284">
                  <c:v>3.6916801030787445</c:v>
                </c:pt>
                <c:pt idx="285">
                  <c:v>3.7747742651752705</c:v>
                </c:pt>
                <c:pt idx="286">
                  <c:v>3.8638086085370249</c:v>
                </c:pt>
                <c:pt idx="287">
                  <c:v>3.9596982685621063</c:v>
                </c:pt>
                <c:pt idx="288">
                  <c:v>4.0635876392810824</c:v>
                </c:pt>
                <c:pt idx="289">
                  <c:v>4.1769339864100701</c:v>
                </c:pt>
                <c:pt idx="290">
                  <c:v>4.3016330376896423</c:v>
                </c:pt>
                <c:pt idx="291">
                  <c:v>4.4402146912035017</c:v>
                </c:pt>
                <c:pt idx="292">
                  <c:v>4.5961617918190072</c:v>
                </c:pt>
                <c:pt idx="293">
                  <c:v>4.7744583824503017</c:v>
                </c:pt>
                <c:pt idx="294">
                  <c:v>4.9825995295511794</c:v>
                </c:pt>
                <c:pt idx="295">
                  <c:v>5.2326253150759108</c:v>
                </c:pt>
                <c:pt idx="296">
                  <c:v>5.5457506929489524</c:v>
                </c:pt>
                <c:pt idx="297">
                  <c:v>5.9649784983578984</c:v>
                </c:pt>
                <c:pt idx="298">
                  <c:v>6.6014420216147958</c:v>
                </c:pt>
                <c:pt idx="299">
                  <c:v>7.9702587281536541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A-415A-B474-7FEF6275F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29695"/>
        <c:axId val="635969631"/>
      </c:scatterChart>
      <c:valAx>
        <c:axId val="8866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69631"/>
        <c:crosses val="autoZero"/>
        <c:crossBetween val="midCat"/>
      </c:valAx>
      <c:valAx>
        <c:axId val="63596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2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5968759113444153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384951881014873E-2"/>
                  <c:y val="-0.45854585885097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Sheet1!$B$2:$B$301</c:f>
              <c:numCache>
                <c:formatCode>General</c:formatCode>
                <c:ptCount val="300"/>
                <c:pt idx="0">
                  <c:v>8.6999999999999994E-2</c:v>
                </c:pt>
                <c:pt idx="1">
                  <c:v>0.1</c:v>
                </c:pt>
                <c:pt idx="2">
                  <c:v>0.114</c:v>
                </c:pt>
                <c:pt idx="3">
                  <c:v>0.121</c:v>
                </c:pt>
                <c:pt idx="4">
                  <c:v>0.2</c:v>
                </c:pt>
                <c:pt idx="5">
                  <c:v>0.26600000000000001</c:v>
                </c:pt>
                <c:pt idx="6">
                  <c:v>0.33400000000000002</c:v>
                </c:pt>
                <c:pt idx="7">
                  <c:v>0.35099999999999998</c:v>
                </c:pt>
                <c:pt idx="8">
                  <c:v>0.35799999999999998</c:v>
                </c:pt>
                <c:pt idx="9">
                  <c:v>0.36199999999999999</c:v>
                </c:pt>
                <c:pt idx="10">
                  <c:v>0.38700000000000001</c:v>
                </c:pt>
                <c:pt idx="11">
                  <c:v>0.41799999999999998</c:v>
                </c:pt>
                <c:pt idx="12">
                  <c:v>0.47499999999999998</c:v>
                </c:pt>
                <c:pt idx="13">
                  <c:v>0.48599999999999999</c:v>
                </c:pt>
                <c:pt idx="14">
                  <c:v>0.496</c:v>
                </c:pt>
                <c:pt idx="15">
                  <c:v>0.502</c:v>
                </c:pt>
                <c:pt idx="16">
                  <c:v>0.55600000000000005</c:v>
                </c:pt>
                <c:pt idx="17">
                  <c:v>0.6</c:v>
                </c:pt>
                <c:pt idx="18">
                  <c:v>0.65100000000000002</c:v>
                </c:pt>
                <c:pt idx="19">
                  <c:v>0.69399999999999995</c:v>
                </c:pt>
                <c:pt idx="20">
                  <c:v>0.74</c:v>
                </c:pt>
                <c:pt idx="21">
                  <c:v>0.78500000000000003</c:v>
                </c:pt>
                <c:pt idx="22">
                  <c:v>0.98099999999999998</c:v>
                </c:pt>
                <c:pt idx="23">
                  <c:v>1.2210000000000001</c:v>
                </c:pt>
                <c:pt idx="24">
                  <c:v>1.2230000000000001</c:v>
                </c:pt>
                <c:pt idx="25">
                  <c:v>1.24</c:v>
                </c:pt>
                <c:pt idx="26">
                  <c:v>1.248</c:v>
                </c:pt>
                <c:pt idx="27">
                  <c:v>1.2490000000000001</c:v>
                </c:pt>
                <c:pt idx="28">
                  <c:v>1.504</c:v>
                </c:pt>
                <c:pt idx="29">
                  <c:v>1.532</c:v>
                </c:pt>
                <c:pt idx="30">
                  <c:v>1.5860000000000001</c:v>
                </c:pt>
                <c:pt idx="31">
                  <c:v>1.6120000000000001</c:v>
                </c:pt>
                <c:pt idx="32">
                  <c:v>1.6379999999999999</c:v>
                </c:pt>
                <c:pt idx="33">
                  <c:v>1.679</c:v>
                </c:pt>
                <c:pt idx="34">
                  <c:v>1.6910000000000001</c:v>
                </c:pt>
                <c:pt idx="35">
                  <c:v>1.74</c:v>
                </c:pt>
                <c:pt idx="36">
                  <c:v>1.7450000000000001</c:v>
                </c:pt>
                <c:pt idx="37">
                  <c:v>1.9339999999999999</c:v>
                </c:pt>
                <c:pt idx="38">
                  <c:v>1.9339999999999999</c:v>
                </c:pt>
                <c:pt idx="39">
                  <c:v>2.0369999999999999</c:v>
                </c:pt>
                <c:pt idx="40">
                  <c:v>2.1930000000000001</c:v>
                </c:pt>
                <c:pt idx="41">
                  <c:v>2.2080000000000002</c:v>
                </c:pt>
                <c:pt idx="42">
                  <c:v>2.2559999999999998</c:v>
                </c:pt>
                <c:pt idx="43">
                  <c:v>2.2650000000000001</c:v>
                </c:pt>
                <c:pt idx="44">
                  <c:v>2.4249999999999998</c:v>
                </c:pt>
                <c:pt idx="45">
                  <c:v>2.431</c:v>
                </c:pt>
                <c:pt idx="46">
                  <c:v>2.4319999999999999</c:v>
                </c:pt>
                <c:pt idx="47">
                  <c:v>2.4769999999999999</c:v>
                </c:pt>
                <c:pt idx="48">
                  <c:v>2.4860000000000002</c:v>
                </c:pt>
                <c:pt idx="49">
                  <c:v>2.5510000000000002</c:v>
                </c:pt>
                <c:pt idx="50">
                  <c:v>2.5619999999999998</c:v>
                </c:pt>
                <c:pt idx="51">
                  <c:v>2.5910000000000002</c:v>
                </c:pt>
                <c:pt idx="52">
                  <c:v>2.665</c:v>
                </c:pt>
                <c:pt idx="53">
                  <c:v>2.7869999999999999</c:v>
                </c:pt>
                <c:pt idx="54">
                  <c:v>2.8029999999999999</c:v>
                </c:pt>
                <c:pt idx="55">
                  <c:v>2.8439999999999999</c:v>
                </c:pt>
                <c:pt idx="56">
                  <c:v>2.859</c:v>
                </c:pt>
                <c:pt idx="57">
                  <c:v>2.8730000000000002</c:v>
                </c:pt>
                <c:pt idx="58">
                  <c:v>2.9369999999999998</c:v>
                </c:pt>
                <c:pt idx="59">
                  <c:v>2.9929999999999999</c:v>
                </c:pt>
                <c:pt idx="60">
                  <c:v>3</c:v>
                </c:pt>
                <c:pt idx="61">
                  <c:v>3.0259999999999998</c:v>
                </c:pt>
                <c:pt idx="62">
                  <c:v>3.141</c:v>
                </c:pt>
                <c:pt idx="63">
                  <c:v>3.1619999999999999</c:v>
                </c:pt>
                <c:pt idx="64">
                  <c:v>3.1720000000000002</c:v>
                </c:pt>
                <c:pt idx="65">
                  <c:v>3.214</c:v>
                </c:pt>
                <c:pt idx="66">
                  <c:v>3.3889999999999998</c:v>
                </c:pt>
                <c:pt idx="67">
                  <c:v>3.3919999999999999</c:v>
                </c:pt>
                <c:pt idx="68">
                  <c:v>3.4260000000000002</c:v>
                </c:pt>
                <c:pt idx="69">
                  <c:v>3.5059999999999998</c:v>
                </c:pt>
                <c:pt idx="70">
                  <c:v>3.6429999999999998</c:v>
                </c:pt>
                <c:pt idx="71">
                  <c:v>3.6509999999999998</c:v>
                </c:pt>
                <c:pt idx="72">
                  <c:v>3.6619999999999999</c:v>
                </c:pt>
                <c:pt idx="73">
                  <c:v>3.746</c:v>
                </c:pt>
                <c:pt idx="74">
                  <c:v>3.7469999999999999</c:v>
                </c:pt>
                <c:pt idx="75">
                  <c:v>3.7610000000000001</c:v>
                </c:pt>
                <c:pt idx="76">
                  <c:v>3.819</c:v>
                </c:pt>
                <c:pt idx="77">
                  <c:v>3.835</c:v>
                </c:pt>
                <c:pt idx="78">
                  <c:v>3.8530000000000002</c:v>
                </c:pt>
                <c:pt idx="79">
                  <c:v>3.8769999999999998</c:v>
                </c:pt>
                <c:pt idx="80">
                  <c:v>3.9209999999999998</c:v>
                </c:pt>
                <c:pt idx="81">
                  <c:v>4.016</c:v>
                </c:pt>
                <c:pt idx="82">
                  <c:v>4.0430000000000001</c:v>
                </c:pt>
                <c:pt idx="83">
                  <c:v>4.0659999999999998</c:v>
                </c:pt>
                <c:pt idx="84">
                  <c:v>4.1020000000000003</c:v>
                </c:pt>
                <c:pt idx="85">
                  <c:v>4.125</c:v>
                </c:pt>
                <c:pt idx="86">
                  <c:v>4.258</c:v>
                </c:pt>
                <c:pt idx="87">
                  <c:v>4.3360000000000003</c:v>
                </c:pt>
                <c:pt idx="88">
                  <c:v>4.3440000000000003</c:v>
                </c:pt>
                <c:pt idx="89">
                  <c:v>4.4109999999999996</c:v>
                </c:pt>
                <c:pt idx="90">
                  <c:v>4.4210000000000003</c:v>
                </c:pt>
                <c:pt idx="91">
                  <c:v>4.484</c:v>
                </c:pt>
                <c:pt idx="92">
                  <c:v>4.5339999999999998</c:v>
                </c:pt>
                <c:pt idx="93">
                  <c:v>4.5519999999999996</c:v>
                </c:pt>
                <c:pt idx="94">
                  <c:v>4.58</c:v>
                </c:pt>
                <c:pt idx="95">
                  <c:v>4.59</c:v>
                </c:pt>
                <c:pt idx="96">
                  <c:v>4.6210000000000004</c:v>
                </c:pt>
                <c:pt idx="97">
                  <c:v>4.6760000000000002</c:v>
                </c:pt>
                <c:pt idx="98">
                  <c:v>4.7329999999999997</c:v>
                </c:pt>
                <c:pt idx="99">
                  <c:v>4.7489999999999997</c:v>
                </c:pt>
                <c:pt idx="100">
                  <c:v>4.7930000000000001</c:v>
                </c:pt>
                <c:pt idx="101">
                  <c:v>4.8890000000000002</c:v>
                </c:pt>
                <c:pt idx="102">
                  <c:v>4.9109999999999996</c:v>
                </c:pt>
                <c:pt idx="103">
                  <c:v>4.97</c:v>
                </c:pt>
                <c:pt idx="104">
                  <c:v>4.9800000000000004</c:v>
                </c:pt>
                <c:pt idx="105">
                  <c:v>5.1040000000000001</c:v>
                </c:pt>
                <c:pt idx="106">
                  <c:v>5.1260000000000003</c:v>
                </c:pt>
                <c:pt idx="107">
                  <c:v>5.3419999999999996</c:v>
                </c:pt>
                <c:pt idx="108">
                  <c:v>5.4</c:v>
                </c:pt>
                <c:pt idx="109">
                  <c:v>5.4119999999999999</c:v>
                </c:pt>
                <c:pt idx="110">
                  <c:v>5.423</c:v>
                </c:pt>
                <c:pt idx="111">
                  <c:v>5.4320000000000004</c:v>
                </c:pt>
                <c:pt idx="112">
                  <c:v>5.4660000000000002</c:v>
                </c:pt>
                <c:pt idx="113">
                  <c:v>5.4809999999999999</c:v>
                </c:pt>
                <c:pt idx="114">
                  <c:v>5.5620000000000003</c:v>
                </c:pt>
                <c:pt idx="115">
                  <c:v>5.6559999999999997</c:v>
                </c:pt>
                <c:pt idx="116">
                  <c:v>5.8109999999999999</c:v>
                </c:pt>
                <c:pt idx="117">
                  <c:v>5.8179999999999996</c:v>
                </c:pt>
                <c:pt idx="118">
                  <c:v>5.8689999999999998</c:v>
                </c:pt>
                <c:pt idx="119">
                  <c:v>5.9089999999999998</c:v>
                </c:pt>
                <c:pt idx="120">
                  <c:v>5.9809999999999999</c:v>
                </c:pt>
                <c:pt idx="121">
                  <c:v>6.0019999999999998</c:v>
                </c:pt>
                <c:pt idx="122">
                  <c:v>6.0069999999999997</c:v>
                </c:pt>
                <c:pt idx="123">
                  <c:v>6.0510000000000002</c:v>
                </c:pt>
                <c:pt idx="124">
                  <c:v>6.11</c:v>
                </c:pt>
                <c:pt idx="125">
                  <c:v>6.1440000000000001</c:v>
                </c:pt>
                <c:pt idx="126">
                  <c:v>6.3259999999999996</c:v>
                </c:pt>
                <c:pt idx="127">
                  <c:v>6.4029999999999996</c:v>
                </c:pt>
                <c:pt idx="128">
                  <c:v>6.4260000000000002</c:v>
                </c:pt>
                <c:pt idx="129">
                  <c:v>6.4349999999999996</c:v>
                </c:pt>
                <c:pt idx="130">
                  <c:v>6.4480000000000004</c:v>
                </c:pt>
                <c:pt idx="131">
                  <c:v>6.5439999999999996</c:v>
                </c:pt>
                <c:pt idx="132">
                  <c:v>6.5460000000000003</c:v>
                </c:pt>
                <c:pt idx="133">
                  <c:v>6.5549999999999997</c:v>
                </c:pt>
                <c:pt idx="134">
                  <c:v>6.5990000000000002</c:v>
                </c:pt>
                <c:pt idx="135">
                  <c:v>6.6749999999999998</c:v>
                </c:pt>
                <c:pt idx="136">
                  <c:v>6.8659999999999997</c:v>
                </c:pt>
                <c:pt idx="137">
                  <c:v>6.8760000000000003</c:v>
                </c:pt>
                <c:pt idx="138">
                  <c:v>6.9489999999999998</c:v>
                </c:pt>
                <c:pt idx="139">
                  <c:v>7.0949999999999998</c:v>
                </c:pt>
                <c:pt idx="140">
                  <c:v>7.0949999999999998</c:v>
                </c:pt>
                <c:pt idx="141">
                  <c:v>7.11</c:v>
                </c:pt>
                <c:pt idx="142">
                  <c:v>7.1479999999999997</c:v>
                </c:pt>
                <c:pt idx="143">
                  <c:v>7.2169999999999996</c:v>
                </c:pt>
                <c:pt idx="144">
                  <c:v>7.25</c:v>
                </c:pt>
                <c:pt idx="145">
                  <c:v>7.2569999999999997</c:v>
                </c:pt>
                <c:pt idx="146">
                  <c:v>7.52</c:v>
                </c:pt>
                <c:pt idx="147">
                  <c:v>7.54</c:v>
                </c:pt>
                <c:pt idx="148">
                  <c:v>7.5830000000000002</c:v>
                </c:pt>
                <c:pt idx="149">
                  <c:v>7.7210000000000001</c:v>
                </c:pt>
                <c:pt idx="150">
                  <c:v>7.8010000000000002</c:v>
                </c:pt>
                <c:pt idx="151">
                  <c:v>7.8550000000000004</c:v>
                </c:pt>
                <c:pt idx="152">
                  <c:v>7.9950000000000001</c:v>
                </c:pt>
                <c:pt idx="153">
                  <c:v>8.0429999999999993</c:v>
                </c:pt>
                <c:pt idx="154">
                  <c:v>8.0440000000000005</c:v>
                </c:pt>
                <c:pt idx="155">
                  <c:v>8.1590000000000007</c:v>
                </c:pt>
                <c:pt idx="156">
                  <c:v>8.2420000000000009</c:v>
                </c:pt>
                <c:pt idx="157">
                  <c:v>8.2590000000000003</c:v>
                </c:pt>
                <c:pt idx="158">
                  <c:v>8.2959999999999994</c:v>
                </c:pt>
                <c:pt idx="159">
                  <c:v>8.3239999999999998</c:v>
                </c:pt>
                <c:pt idx="160">
                  <c:v>8.3339999999999996</c:v>
                </c:pt>
                <c:pt idx="161">
                  <c:v>8.41</c:v>
                </c:pt>
                <c:pt idx="162">
                  <c:v>8.4700000000000006</c:v>
                </c:pt>
                <c:pt idx="163">
                  <c:v>8.4819999999999993</c:v>
                </c:pt>
                <c:pt idx="164">
                  <c:v>8.5060000000000002</c:v>
                </c:pt>
                <c:pt idx="165">
                  <c:v>8.532</c:v>
                </c:pt>
                <c:pt idx="166">
                  <c:v>8.5890000000000004</c:v>
                </c:pt>
                <c:pt idx="167">
                  <c:v>8.6820000000000004</c:v>
                </c:pt>
                <c:pt idx="168">
                  <c:v>8.7260000000000009</c:v>
                </c:pt>
                <c:pt idx="169">
                  <c:v>8.9250000000000007</c:v>
                </c:pt>
                <c:pt idx="170">
                  <c:v>8.9890000000000008</c:v>
                </c:pt>
                <c:pt idx="171">
                  <c:v>9.0500000000000007</c:v>
                </c:pt>
                <c:pt idx="172">
                  <c:v>9.0579999999999998</c:v>
                </c:pt>
                <c:pt idx="173">
                  <c:v>9.1</c:v>
                </c:pt>
                <c:pt idx="174">
                  <c:v>9.3510000000000009</c:v>
                </c:pt>
                <c:pt idx="175">
                  <c:v>9.4239999999999995</c:v>
                </c:pt>
                <c:pt idx="176">
                  <c:v>9.4860000000000007</c:v>
                </c:pt>
                <c:pt idx="177">
                  <c:v>9.5389999999999997</c:v>
                </c:pt>
                <c:pt idx="178">
                  <c:v>9.6210000000000004</c:v>
                </c:pt>
                <c:pt idx="179">
                  <c:v>9.6649999999999991</c:v>
                </c:pt>
                <c:pt idx="180">
                  <c:v>9.7460000000000004</c:v>
                </c:pt>
                <c:pt idx="181">
                  <c:v>9.8480000000000008</c:v>
                </c:pt>
                <c:pt idx="182">
                  <c:v>9.9689999999999994</c:v>
                </c:pt>
                <c:pt idx="183">
                  <c:v>10.042999999999999</c:v>
                </c:pt>
                <c:pt idx="184">
                  <c:v>10.16</c:v>
                </c:pt>
                <c:pt idx="185">
                  <c:v>10.266999999999999</c:v>
                </c:pt>
                <c:pt idx="186">
                  <c:v>10.272</c:v>
                </c:pt>
                <c:pt idx="187">
                  <c:v>10.311</c:v>
                </c:pt>
                <c:pt idx="188">
                  <c:v>10.327999999999999</c:v>
                </c:pt>
                <c:pt idx="189">
                  <c:v>10.404</c:v>
                </c:pt>
                <c:pt idx="190">
                  <c:v>10.406000000000001</c:v>
                </c:pt>
                <c:pt idx="191">
                  <c:v>10.441000000000001</c:v>
                </c:pt>
                <c:pt idx="192">
                  <c:v>10.465999999999999</c:v>
                </c:pt>
                <c:pt idx="193">
                  <c:v>10.701000000000001</c:v>
                </c:pt>
                <c:pt idx="194">
                  <c:v>10.79</c:v>
                </c:pt>
                <c:pt idx="195">
                  <c:v>10.983000000000001</c:v>
                </c:pt>
                <c:pt idx="196">
                  <c:v>11.113</c:v>
                </c:pt>
                <c:pt idx="197">
                  <c:v>11.178000000000001</c:v>
                </c:pt>
                <c:pt idx="198">
                  <c:v>11.393000000000001</c:v>
                </c:pt>
                <c:pt idx="199">
                  <c:v>11.574</c:v>
                </c:pt>
                <c:pt idx="200">
                  <c:v>11.581</c:v>
                </c:pt>
                <c:pt idx="201">
                  <c:v>11.664999999999999</c:v>
                </c:pt>
                <c:pt idx="202">
                  <c:v>11.683999999999999</c:v>
                </c:pt>
                <c:pt idx="203">
                  <c:v>11.744</c:v>
                </c:pt>
                <c:pt idx="204">
                  <c:v>11.929</c:v>
                </c:pt>
                <c:pt idx="205">
                  <c:v>11.942</c:v>
                </c:pt>
                <c:pt idx="206">
                  <c:v>11.943</c:v>
                </c:pt>
                <c:pt idx="207">
                  <c:v>12.34</c:v>
                </c:pt>
                <c:pt idx="208">
                  <c:v>12.358000000000001</c:v>
                </c:pt>
                <c:pt idx="209">
                  <c:v>12.528</c:v>
                </c:pt>
                <c:pt idx="210">
                  <c:v>12.675000000000001</c:v>
                </c:pt>
                <c:pt idx="211">
                  <c:v>12.721</c:v>
                </c:pt>
                <c:pt idx="212">
                  <c:v>12.805999999999999</c:v>
                </c:pt>
                <c:pt idx="213">
                  <c:v>12.832000000000001</c:v>
                </c:pt>
                <c:pt idx="214">
                  <c:v>12.92</c:v>
                </c:pt>
                <c:pt idx="215">
                  <c:v>12.976000000000001</c:v>
                </c:pt>
                <c:pt idx="216">
                  <c:v>13.121</c:v>
                </c:pt>
                <c:pt idx="217">
                  <c:v>13.2</c:v>
                </c:pt>
                <c:pt idx="218">
                  <c:v>13.202</c:v>
                </c:pt>
                <c:pt idx="219">
                  <c:v>13.311</c:v>
                </c:pt>
                <c:pt idx="220">
                  <c:v>13.507999999999999</c:v>
                </c:pt>
                <c:pt idx="221">
                  <c:v>13.595000000000001</c:v>
                </c:pt>
                <c:pt idx="222">
                  <c:v>13.76</c:v>
                </c:pt>
                <c:pt idx="223">
                  <c:v>13.824999999999999</c:v>
                </c:pt>
                <c:pt idx="224">
                  <c:v>13.872999999999999</c:v>
                </c:pt>
                <c:pt idx="225">
                  <c:v>13.903</c:v>
                </c:pt>
                <c:pt idx="226">
                  <c:v>14.117000000000001</c:v>
                </c:pt>
                <c:pt idx="227">
                  <c:v>14.182</c:v>
                </c:pt>
                <c:pt idx="228">
                  <c:v>14.206</c:v>
                </c:pt>
                <c:pt idx="229">
                  <c:v>14.266</c:v>
                </c:pt>
                <c:pt idx="230">
                  <c:v>14.481</c:v>
                </c:pt>
                <c:pt idx="231">
                  <c:v>14.618</c:v>
                </c:pt>
                <c:pt idx="232">
                  <c:v>14.856999999999999</c:v>
                </c:pt>
                <c:pt idx="233">
                  <c:v>14.925000000000001</c:v>
                </c:pt>
                <c:pt idx="234">
                  <c:v>14.946</c:v>
                </c:pt>
                <c:pt idx="235">
                  <c:v>15.129</c:v>
                </c:pt>
                <c:pt idx="236">
                  <c:v>15.15</c:v>
                </c:pt>
                <c:pt idx="237">
                  <c:v>15.151</c:v>
                </c:pt>
                <c:pt idx="238">
                  <c:v>15.423</c:v>
                </c:pt>
                <c:pt idx="239">
                  <c:v>15.521000000000001</c:v>
                </c:pt>
                <c:pt idx="240">
                  <c:v>15.821</c:v>
                </c:pt>
                <c:pt idx="241">
                  <c:v>16.238</c:v>
                </c:pt>
                <c:pt idx="242">
                  <c:v>16.518999999999998</c:v>
                </c:pt>
                <c:pt idx="243">
                  <c:v>16.704999999999998</c:v>
                </c:pt>
                <c:pt idx="244">
                  <c:v>16.852</c:v>
                </c:pt>
                <c:pt idx="245">
                  <c:v>16.873999999999999</c:v>
                </c:pt>
                <c:pt idx="246">
                  <c:v>17.274999999999999</c:v>
                </c:pt>
                <c:pt idx="247">
                  <c:v>17.832999999999998</c:v>
                </c:pt>
                <c:pt idx="248">
                  <c:v>18.189</c:v>
                </c:pt>
                <c:pt idx="249">
                  <c:v>18.29</c:v>
                </c:pt>
                <c:pt idx="250">
                  <c:v>18.311</c:v>
                </c:pt>
                <c:pt idx="251">
                  <c:v>18.492999999999999</c:v>
                </c:pt>
                <c:pt idx="252">
                  <c:v>18.617999999999999</c:v>
                </c:pt>
                <c:pt idx="253">
                  <c:v>19.175000000000001</c:v>
                </c:pt>
                <c:pt idx="254">
                  <c:v>19.603000000000002</c:v>
                </c:pt>
                <c:pt idx="255">
                  <c:v>19.640999999999998</c:v>
                </c:pt>
                <c:pt idx="256">
                  <c:v>19.93</c:v>
                </c:pt>
                <c:pt idx="257">
                  <c:v>19.933</c:v>
                </c:pt>
                <c:pt idx="258">
                  <c:v>20.11</c:v>
                </c:pt>
                <c:pt idx="259">
                  <c:v>20.274000000000001</c:v>
                </c:pt>
                <c:pt idx="260">
                  <c:v>20.617999999999999</c:v>
                </c:pt>
                <c:pt idx="261">
                  <c:v>20.623000000000001</c:v>
                </c:pt>
                <c:pt idx="262">
                  <c:v>20.949000000000002</c:v>
                </c:pt>
                <c:pt idx="263">
                  <c:v>21.170999999999999</c:v>
                </c:pt>
                <c:pt idx="264">
                  <c:v>21.227</c:v>
                </c:pt>
                <c:pt idx="265">
                  <c:v>21.477</c:v>
                </c:pt>
                <c:pt idx="266">
                  <c:v>22.131</c:v>
                </c:pt>
                <c:pt idx="267">
                  <c:v>22.239000000000001</c:v>
                </c:pt>
                <c:pt idx="268">
                  <c:v>22.305</c:v>
                </c:pt>
                <c:pt idx="269">
                  <c:v>22.373999999999999</c:v>
                </c:pt>
                <c:pt idx="270">
                  <c:v>22.454000000000001</c:v>
                </c:pt>
                <c:pt idx="271">
                  <c:v>22.654</c:v>
                </c:pt>
                <c:pt idx="272">
                  <c:v>22.71</c:v>
                </c:pt>
                <c:pt idx="273">
                  <c:v>23.239000000000001</c:v>
                </c:pt>
                <c:pt idx="274">
                  <c:v>23.558</c:v>
                </c:pt>
                <c:pt idx="275">
                  <c:v>23.591999999999999</c:v>
                </c:pt>
                <c:pt idx="276">
                  <c:v>24.454999999999998</c:v>
                </c:pt>
                <c:pt idx="277">
                  <c:v>24.597000000000001</c:v>
                </c:pt>
                <c:pt idx="278">
                  <c:v>25.266999999999999</c:v>
                </c:pt>
                <c:pt idx="279">
                  <c:v>25.288</c:v>
                </c:pt>
                <c:pt idx="280">
                  <c:v>25.395</c:v>
                </c:pt>
                <c:pt idx="281">
                  <c:v>26.175999999999998</c:v>
                </c:pt>
                <c:pt idx="282">
                  <c:v>26.75</c:v>
                </c:pt>
                <c:pt idx="283">
                  <c:v>26.898</c:v>
                </c:pt>
                <c:pt idx="284">
                  <c:v>27.073</c:v>
                </c:pt>
                <c:pt idx="285">
                  <c:v>27.983000000000001</c:v>
                </c:pt>
                <c:pt idx="286">
                  <c:v>28.015000000000001</c:v>
                </c:pt>
                <c:pt idx="287">
                  <c:v>29.292999999999999</c:v>
                </c:pt>
                <c:pt idx="288">
                  <c:v>32.106999999999999</c:v>
                </c:pt>
                <c:pt idx="289">
                  <c:v>32.939</c:v>
                </c:pt>
                <c:pt idx="290">
                  <c:v>33.024000000000001</c:v>
                </c:pt>
                <c:pt idx="291">
                  <c:v>33.691000000000003</c:v>
                </c:pt>
                <c:pt idx="292">
                  <c:v>36.744</c:v>
                </c:pt>
                <c:pt idx="293">
                  <c:v>37.308999999999997</c:v>
                </c:pt>
                <c:pt idx="294">
                  <c:v>37.381</c:v>
                </c:pt>
                <c:pt idx="295">
                  <c:v>37.728000000000002</c:v>
                </c:pt>
                <c:pt idx="296">
                  <c:v>40.25</c:v>
                </c:pt>
                <c:pt idx="297">
                  <c:v>51.216000000000001</c:v>
                </c:pt>
                <c:pt idx="298">
                  <c:v>58.308999999999997</c:v>
                </c:pt>
                <c:pt idx="299">
                  <c:v>76.284000000000006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1-4BC8-9207-FC42B397A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603487"/>
        <c:axId val="1545438143"/>
      </c:scatterChart>
      <c:valAx>
        <c:axId val="154760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38143"/>
        <c:crosses val="autoZero"/>
        <c:crossBetween val="midCat"/>
      </c:valAx>
      <c:valAx>
        <c:axId val="15454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60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Z value for EXP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Sheet1!$B$2:$B$302</c:f>
              <c:numCache>
                <c:formatCode>General</c:formatCode>
                <c:ptCount val="301"/>
                <c:pt idx="0">
                  <c:v>8.6999999999999994E-2</c:v>
                </c:pt>
                <c:pt idx="1">
                  <c:v>0.1</c:v>
                </c:pt>
                <c:pt idx="2">
                  <c:v>0.114</c:v>
                </c:pt>
                <c:pt idx="3">
                  <c:v>0.121</c:v>
                </c:pt>
                <c:pt idx="4">
                  <c:v>0.2</c:v>
                </c:pt>
                <c:pt idx="5">
                  <c:v>0.26600000000000001</c:v>
                </c:pt>
                <c:pt idx="6">
                  <c:v>0.33400000000000002</c:v>
                </c:pt>
                <c:pt idx="7">
                  <c:v>0.35099999999999998</c:v>
                </c:pt>
                <c:pt idx="8">
                  <c:v>0.35799999999999998</c:v>
                </c:pt>
                <c:pt idx="9">
                  <c:v>0.36199999999999999</c:v>
                </c:pt>
                <c:pt idx="10">
                  <c:v>0.38700000000000001</c:v>
                </c:pt>
                <c:pt idx="11">
                  <c:v>0.41799999999999998</c:v>
                </c:pt>
                <c:pt idx="12">
                  <c:v>0.47499999999999998</c:v>
                </c:pt>
                <c:pt idx="13">
                  <c:v>0.48599999999999999</c:v>
                </c:pt>
                <c:pt idx="14">
                  <c:v>0.496</c:v>
                </c:pt>
                <c:pt idx="15">
                  <c:v>0.502</c:v>
                </c:pt>
                <c:pt idx="16">
                  <c:v>0.55600000000000005</c:v>
                </c:pt>
                <c:pt idx="17">
                  <c:v>0.6</c:v>
                </c:pt>
                <c:pt idx="18">
                  <c:v>0.65100000000000002</c:v>
                </c:pt>
                <c:pt idx="19">
                  <c:v>0.69399999999999995</c:v>
                </c:pt>
                <c:pt idx="20">
                  <c:v>0.74</c:v>
                </c:pt>
                <c:pt idx="21">
                  <c:v>0.78500000000000003</c:v>
                </c:pt>
                <c:pt idx="22">
                  <c:v>0.98099999999999998</c:v>
                </c:pt>
                <c:pt idx="23">
                  <c:v>1.2210000000000001</c:v>
                </c:pt>
                <c:pt idx="24">
                  <c:v>1.2230000000000001</c:v>
                </c:pt>
                <c:pt idx="25">
                  <c:v>1.24</c:v>
                </c:pt>
                <c:pt idx="26">
                  <c:v>1.248</c:v>
                </c:pt>
                <c:pt idx="27">
                  <c:v>1.2490000000000001</c:v>
                </c:pt>
                <c:pt idx="28">
                  <c:v>1.504</c:v>
                </c:pt>
                <c:pt idx="29">
                  <c:v>1.532</c:v>
                </c:pt>
                <c:pt idx="30">
                  <c:v>1.5860000000000001</c:v>
                </c:pt>
                <c:pt idx="31">
                  <c:v>1.6120000000000001</c:v>
                </c:pt>
                <c:pt idx="32">
                  <c:v>1.6379999999999999</c:v>
                </c:pt>
                <c:pt idx="33">
                  <c:v>1.679</c:v>
                </c:pt>
                <c:pt idx="34">
                  <c:v>1.6910000000000001</c:v>
                </c:pt>
                <c:pt idx="35">
                  <c:v>1.74</c:v>
                </c:pt>
                <c:pt idx="36">
                  <c:v>1.7450000000000001</c:v>
                </c:pt>
                <c:pt idx="37">
                  <c:v>1.9339999999999999</c:v>
                </c:pt>
                <c:pt idx="38">
                  <c:v>1.9339999999999999</c:v>
                </c:pt>
                <c:pt idx="39">
                  <c:v>2.0369999999999999</c:v>
                </c:pt>
                <c:pt idx="40">
                  <c:v>2.1930000000000001</c:v>
                </c:pt>
                <c:pt idx="41">
                  <c:v>2.2080000000000002</c:v>
                </c:pt>
                <c:pt idx="42">
                  <c:v>2.2559999999999998</c:v>
                </c:pt>
                <c:pt idx="43">
                  <c:v>2.2650000000000001</c:v>
                </c:pt>
                <c:pt idx="44">
                  <c:v>2.4249999999999998</c:v>
                </c:pt>
                <c:pt idx="45">
                  <c:v>2.431</c:v>
                </c:pt>
                <c:pt idx="46">
                  <c:v>2.4319999999999999</c:v>
                </c:pt>
                <c:pt idx="47">
                  <c:v>2.4769999999999999</c:v>
                </c:pt>
                <c:pt idx="48">
                  <c:v>2.4860000000000002</c:v>
                </c:pt>
                <c:pt idx="49">
                  <c:v>2.5510000000000002</c:v>
                </c:pt>
                <c:pt idx="50">
                  <c:v>2.5619999999999998</c:v>
                </c:pt>
                <c:pt idx="51">
                  <c:v>2.5910000000000002</c:v>
                </c:pt>
                <c:pt idx="52">
                  <c:v>2.665</c:v>
                </c:pt>
                <c:pt idx="53">
                  <c:v>2.7869999999999999</c:v>
                </c:pt>
                <c:pt idx="54">
                  <c:v>2.8029999999999999</c:v>
                </c:pt>
                <c:pt idx="55">
                  <c:v>2.8439999999999999</c:v>
                </c:pt>
                <c:pt idx="56">
                  <c:v>2.859</c:v>
                </c:pt>
                <c:pt idx="57">
                  <c:v>2.8730000000000002</c:v>
                </c:pt>
                <c:pt idx="58">
                  <c:v>2.9369999999999998</c:v>
                </c:pt>
                <c:pt idx="59">
                  <c:v>2.9929999999999999</c:v>
                </c:pt>
                <c:pt idx="60">
                  <c:v>3</c:v>
                </c:pt>
                <c:pt idx="61">
                  <c:v>3.0259999999999998</c:v>
                </c:pt>
                <c:pt idx="62">
                  <c:v>3.141</c:v>
                </c:pt>
                <c:pt idx="63">
                  <c:v>3.1619999999999999</c:v>
                </c:pt>
                <c:pt idx="64">
                  <c:v>3.1720000000000002</c:v>
                </c:pt>
                <c:pt idx="65">
                  <c:v>3.214</c:v>
                </c:pt>
                <c:pt idx="66">
                  <c:v>3.3889999999999998</c:v>
                </c:pt>
                <c:pt idx="67">
                  <c:v>3.3919999999999999</c:v>
                </c:pt>
                <c:pt idx="68">
                  <c:v>3.4260000000000002</c:v>
                </c:pt>
                <c:pt idx="69">
                  <c:v>3.5059999999999998</c:v>
                </c:pt>
                <c:pt idx="70">
                  <c:v>3.6429999999999998</c:v>
                </c:pt>
                <c:pt idx="71">
                  <c:v>3.6509999999999998</c:v>
                </c:pt>
                <c:pt idx="72">
                  <c:v>3.6619999999999999</c:v>
                </c:pt>
                <c:pt idx="73">
                  <c:v>3.746</c:v>
                </c:pt>
                <c:pt idx="74">
                  <c:v>3.7469999999999999</c:v>
                </c:pt>
                <c:pt idx="75">
                  <c:v>3.7610000000000001</c:v>
                </c:pt>
                <c:pt idx="76">
                  <c:v>3.819</c:v>
                </c:pt>
                <c:pt idx="77">
                  <c:v>3.835</c:v>
                </c:pt>
                <c:pt idx="78">
                  <c:v>3.8530000000000002</c:v>
                </c:pt>
                <c:pt idx="79">
                  <c:v>3.8769999999999998</c:v>
                </c:pt>
                <c:pt idx="80">
                  <c:v>3.9209999999999998</c:v>
                </c:pt>
                <c:pt idx="81">
                  <c:v>4.016</c:v>
                </c:pt>
                <c:pt idx="82">
                  <c:v>4.0430000000000001</c:v>
                </c:pt>
                <c:pt idx="83">
                  <c:v>4.0659999999999998</c:v>
                </c:pt>
                <c:pt idx="84">
                  <c:v>4.1020000000000003</c:v>
                </c:pt>
                <c:pt idx="85">
                  <c:v>4.125</c:v>
                </c:pt>
                <c:pt idx="86">
                  <c:v>4.258</c:v>
                </c:pt>
                <c:pt idx="87">
                  <c:v>4.3360000000000003</c:v>
                </c:pt>
                <c:pt idx="88">
                  <c:v>4.3440000000000003</c:v>
                </c:pt>
                <c:pt idx="89">
                  <c:v>4.4109999999999996</c:v>
                </c:pt>
                <c:pt idx="90">
                  <c:v>4.4210000000000003</c:v>
                </c:pt>
                <c:pt idx="91">
                  <c:v>4.484</c:v>
                </c:pt>
                <c:pt idx="92">
                  <c:v>4.5339999999999998</c:v>
                </c:pt>
                <c:pt idx="93">
                  <c:v>4.5519999999999996</c:v>
                </c:pt>
                <c:pt idx="94">
                  <c:v>4.58</c:v>
                </c:pt>
                <c:pt idx="95">
                  <c:v>4.59</c:v>
                </c:pt>
                <c:pt idx="96">
                  <c:v>4.6210000000000004</c:v>
                </c:pt>
                <c:pt idx="97">
                  <c:v>4.6760000000000002</c:v>
                </c:pt>
                <c:pt idx="98">
                  <c:v>4.7329999999999997</c:v>
                </c:pt>
                <c:pt idx="99">
                  <c:v>4.7489999999999997</c:v>
                </c:pt>
                <c:pt idx="100">
                  <c:v>4.7930000000000001</c:v>
                </c:pt>
                <c:pt idx="101">
                  <c:v>4.8890000000000002</c:v>
                </c:pt>
                <c:pt idx="102">
                  <c:v>4.9109999999999996</c:v>
                </c:pt>
                <c:pt idx="103">
                  <c:v>4.97</c:v>
                </c:pt>
                <c:pt idx="104">
                  <c:v>4.9800000000000004</c:v>
                </c:pt>
                <c:pt idx="105">
                  <c:v>5.1040000000000001</c:v>
                </c:pt>
                <c:pt idx="106">
                  <c:v>5.1260000000000003</c:v>
                </c:pt>
                <c:pt idx="107">
                  <c:v>5.3419999999999996</c:v>
                </c:pt>
                <c:pt idx="108">
                  <c:v>5.4</c:v>
                </c:pt>
                <c:pt idx="109">
                  <c:v>5.4119999999999999</c:v>
                </c:pt>
                <c:pt idx="110">
                  <c:v>5.423</c:v>
                </c:pt>
                <c:pt idx="111">
                  <c:v>5.4320000000000004</c:v>
                </c:pt>
                <c:pt idx="112">
                  <c:v>5.4660000000000002</c:v>
                </c:pt>
                <c:pt idx="113">
                  <c:v>5.4809999999999999</c:v>
                </c:pt>
                <c:pt idx="114">
                  <c:v>5.5620000000000003</c:v>
                </c:pt>
                <c:pt idx="115">
                  <c:v>5.6559999999999997</c:v>
                </c:pt>
                <c:pt idx="116">
                  <c:v>5.8109999999999999</c:v>
                </c:pt>
                <c:pt idx="117">
                  <c:v>5.8179999999999996</c:v>
                </c:pt>
                <c:pt idx="118">
                  <c:v>5.8689999999999998</c:v>
                </c:pt>
                <c:pt idx="119">
                  <c:v>5.9089999999999998</c:v>
                </c:pt>
                <c:pt idx="120">
                  <c:v>5.9809999999999999</c:v>
                </c:pt>
                <c:pt idx="121">
                  <c:v>6.0019999999999998</c:v>
                </c:pt>
                <c:pt idx="122">
                  <c:v>6.0069999999999997</c:v>
                </c:pt>
                <c:pt idx="123">
                  <c:v>6.0510000000000002</c:v>
                </c:pt>
                <c:pt idx="124">
                  <c:v>6.11</c:v>
                </c:pt>
                <c:pt idx="125">
                  <c:v>6.1440000000000001</c:v>
                </c:pt>
                <c:pt idx="126">
                  <c:v>6.3259999999999996</c:v>
                </c:pt>
                <c:pt idx="127">
                  <c:v>6.4029999999999996</c:v>
                </c:pt>
                <c:pt idx="128">
                  <c:v>6.4260000000000002</c:v>
                </c:pt>
                <c:pt idx="129">
                  <c:v>6.4349999999999996</c:v>
                </c:pt>
                <c:pt idx="130">
                  <c:v>6.4480000000000004</c:v>
                </c:pt>
                <c:pt idx="131">
                  <c:v>6.5439999999999996</c:v>
                </c:pt>
                <c:pt idx="132">
                  <c:v>6.5460000000000003</c:v>
                </c:pt>
                <c:pt idx="133">
                  <c:v>6.5549999999999997</c:v>
                </c:pt>
                <c:pt idx="134">
                  <c:v>6.5990000000000002</c:v>
                </c:pt>
                <c:pt idx="135">
                  <c:v>6.6749999999999998</c:v>
                </c:pt>
                <c:pt idx="136">
                  <c:v>6.8659999999999997</c:v>
                </c:pt>
                <c:pt idx="137">
                  <c:v>6.8760000000000003</c:v>
                </c:pt>
                <c:pt idx="138">
                  <c:v>6.9489999999999998</c:v>
                </c:pt>
                <c:pt idx="139">
                  <c:v>7.0949999999999998</c:v>
                </c:pt>
                <c:pt idx="140">
                  <c:v>7.0949999999999998</c:v>
                </c:pt>
                <c:pt idx="141">
                  <c:v>7.11</c:v>
                </c:pt>
                <c:pt idx="142">
                  <c:v>7.1479999999999997</c:v>
                </c:pt>
                <c:pt idx="143">
                  <c:v>7.2169999999999996</c:v>
                </c:pt>
                <c:pt idx="144">
                  <c:v>7.25</c:v>
                </c:pt>
                <c:pt idx="145">
                  <c:v>7.2569999999999997</c:v>
                </c:pt>
                <c:pt idx="146">
                  <c:v>7.52</c:v>
                </c:pt>
                <c:pt idx="147">
                  <c:v>7.54</c:v>
                </c:pt>
                <c:pt idx="148">
                  <c:v>7.5830000000000002</c:v>
                </c:pt>
                <c:pt idx="149">
                  <c:v>7.7210000000000001</c:v>
                </c:pt>
                <c:pt idx="150">
                  <c:v>7.8010000000000002</c:v>
                </c:pt>
                <c:pt idx="151">
                  <c:v>7.8550000000000004</c:v>
                </c:pt>
                <c:pt idx="152">
                  <c:v>7.9950000000000001</c:v>
                </c:pt>
                <c:pt idx="153">
                  <c:v>8.0429999999999993</c:v>
                </c:pt>
                <c:pt idx="154">
                  <c:v>8.0440000000000005</c:v>
                </c:pt>
                <c:pt idx="155">
                  <c:v>8.1590000000000007</c:v>
                </c:pt>
                <c:pt idx="156">
                  <c:v>8.2420000000000009</c:v>
                </c:pt>
                <c:pt idx="157">
                  <c:v>8.2590000000000003</c:v>
                </c:pt>
                <c:pt idx="158">
                  <c:v>8.2959999999999994</c:v>
                </c:pt>
                <c:pt idx="159">
                  <c:v>8.3239999999999998</c:v>
                </c:pt>
                <c:pt idx="160">
                  <c:v>8.3339999999999996</c:v>
                </c:pt>
                <c:pt idx="161">
                  <c:v>8.41</c:v>
                </c:pt>
                <c:pt idx="162">
                  <c:v>8.4700000000000006</c:v>
                </c:pt>
                <c:pt idx="163">
                  <c:v>8.4819999999999993</c:v>
                </c:pt>
                <c:pt idx="164">
                  <c:v>8.5060000000000002</c:v>
                </c:pt>
                <c:pt idx="165">
                  <c:v>8.532</c:v>
                </c:pt>
                <c:pt idx="166">
                  <c:v>8.5890000000000004</c:v>
                </c:pt>
                <c:pt idx="167">
                  <c:v>8.6820000000000004</c:v>
                </c:pt>
                <c:pt idx="168">
                  <c:v>8.7260000000000009</c:v>
                </c:pt>
                <c:pt idx="169">
                  <c:v>8.9250000000000007</c:v>
                </c:pt>
                <c:pt idx="170">
                  <c:v>8.9890000000000008</c:v>
                </c:pt>
                <c:pt idx="171">
                  <c:v>9.0500000000000007</c:v>
                </c:pt>
                <c:pt idx="172">
                  <c:v>9.0579999999999998</c:v>
                </c:pt>
                <c:pt idx="173">
                  <c:v>9.1</c:v>
                </c:pt>
                <c:pt idx="174">
                  <c:v>9.3510000000000009</c:v>
                </c:pt>
                <c:pt idx="175">
                  <c:v>9.4239999999999995</c:v>
                </c:pt>
                <c:pt idx="176">
                  <c:v>9.4860000000000007</c:v>
                </c:pt>
                <c:pt idx="177">
                  <c:v>9.5389999999999997</c:v>
                </c:pt>
                <c:pt idx="178">
                  <c:v>9.6210000000000004</c:v>
                </c:pt>
                <c:pt idx="179">
                  <c:v>9.6649999999999991</c:v>
                </c:pt>
                <c:pt idx="180">
                  <c:v>9.7460000000000004</c:v>
                </c:pt>
                <c:pt idx="181">
                  <c:v>9.8480000000000008</c:v>
                </c:pt>
                <c:pt idx="182">
                  <c:v>9.9689999999999994</c:v>
                </c:pt>
                <c:pt idx="183">
                  <c:v>10.042999999999999</c:v>
                </c:pt>
                <c:pt idx="184">
                  <c:v>10.16</c:v>
                </c:pt>
                <c:pt idx="185">
                  <c:v>10.266999999999999</c:v>
                </c:pt>
                <c:pt idx="186">
                  <c:v>10.272</c:v>
                </c:pt>
                <c:pt idx="187">
                  <c:v>10.311</c:v>
                </c:pt>
                <c:pt idx="188">
                  <c:v>10.327999999999999</c:v>
                </c:pt>
                <c:pt idx="189">
                  <c:v>10.404</c:v>
                </c:pt>
                <c:pt idx="190">
                  <c:v>10.406000000000001</c:v>
                </c:pt>
                <c:pt idx="191">
                  <c:v>10.441000000000001</c:v>
                </c:pt>
                <c:pt idx="192">
                  <c:v>10.465999999999999</c:v>
                </c:pt>
                <c:pt idx="193">
                  <c:v>10.701000000000001</c:v>
                </c:pt>
                <c:pt idx="194">
                  <c:v>10.79</c:v>
                </c:pt>
                <c:pt idx="195">
                  <c:v>10.983000000000001</c:v>
                </c:pt>
                <c:pt idx="196">
                  <c:v>11.113</c:v>
                </c:pt>
                <c:pt idx="197">
                  <c:v>11.178000000000001</c:v>
                </c:pt>
                <c:pt idx="198">
                  <c:v>11.393000000000001</c:v>
                </c:pt>
                <c:pt idx="199">
                  <c:v>11.574</c:v>
                </c:pt>
                <c:pt idx="200">
                  <c:v>11.581</c:v>
                </c:pt>
                <c:pt idx="201">
                  <c:v>11.664999999999999</c:v>
                </c:pt>
                <c:pt idx="202">
                  <c:v>11.683999999999999</c:v>
                </c:pt>
                <c:pt idx="203">
                  <c:v>11.744</c:v>
                </c:pt>
                <c:pt idx="204">
                  <c:v>11.929</c:v>
                </c:pt>
                <c:pt idx="205">
                  <c:v>11.942</c:v>
                </c:pt>
                <c:pt idx="206">
                  <c:v>11.943</c:v>
                </c:pt>
                <c:pt idx="207">
                  <c:v>12.34</c:v>
                </c:pt>
                <c:pt idx="208">
                  <c:v>12.358000000000001</c:v>
                </c:pt>
                <c:pt idx="209">
                  <c:v>12.528</c:v>
                </c:pt>
                <c:pt idx="210">
                  <c:v>12.675000000000001</c:v>
                </c:pt>
                <c:pt idx="211">
                  <c:v>12.721</c:v>
                </c:pt>
                <c:pt idx="212">
                  <c:v>12.805999999999999</c:v>
                </c:pt>
                <c:pt idx="213">
                  <c:v>12.832000000000001</c:v>
                </c:pt>
                <c:pt idx="214">
                  <c:v>12.92</c:v>
                </c:pt>
                <c:pt idx="215">
                  <c:v>12.976000000000001</c:v>
                </c:pt>
                <c:pt idx="216">
                  <c:v>13.121</c:v>
                </c:pt>
                <c:pt idx="217">
                  <c:v>13.2</c:v>
                </c:pt>
                <c:pt idx="218">
                  <c:v>13.202</c:v>
                </c:pt>
                <c:pt idx="219">
                  <c:v>13.311</c:v>
                </c:pt>
                <c:pt idx="220">
                  <c:v>13.507999999999999</c:v>
                </c:pt>
                <c:pt idx="221">
                  <c:v>13.595000000000001</c:v>
                </c:pt>
                <c:pt idx="222">
                  <c:v>13.76</c:v>
                </c:pt>
                <c:pt idx="223">
                  <c:v>13.824999999999999</c:v>
                </c:pt>
                <c:pt idx="224">
                  <c:v>13.872999999999999</c:v>
                </c:pt>
                <c:pt idx="225">
                  <c:v>13.903</c:v>
                </c:pt>
                <c:pt idx="226">
                  <c:v>14.117000000000001</c:v>
                </c:pt>
                <c:pt idx="227">
                  <c:v>14.182</c:v>
                </c:pt>
                <c:pt idx="228">
                  <c:v>14.206</c:v>
                </c:pt>
                <c:pt idx="229">
                  <c:v>14.266</c:v>
                </c:pt>
                <c:pt idx="230">
                  <c:v>14.481</c:v>
                </c:pt>
                <c:pt idx="231">
                  <c:v>14.618</c:v>
                </c:pt>
                <c:pt idx="232">
                  <c:v>14.856999999999999</c:v>
                </c:pt>
                <c:pt idx="233">
                  <c:v>14.925000000000001</c:v>
                </c:pt>
                <c:pt idx="234">
                  <c:v>14.946</c:v>
                </c:pt>
                <c:pt idx="235">
                  <c:v>15.129</c:v>
                </c:pt>
                <c:pt idx="236">
                  <c:v>15.15</c:v>
                </c:pt>
                <c:pt idx="237">
                  <c:v>15.151</c:v>
                </c:pt>
                <c:pt idx="238">
                  <c:v>15.423</c:v>
                </c:pt>
                <c:pt idx="239">
                  <c:v>15.521000000000001</c:v>
                </c:pt>
                <c:pt idx="240">
                  <c:v>15.821</c:v>
                </c:pt>
                <c:pt idx="241">
                  <c:v>16.238</c:v>
                </c:pt>
                <c:pt idx="242">
                  <c:v>16.518999999999998</c:v>
                </c:pt>
                <c:pt idx="243">
                  <c:v>16.704999999999998</c:v>
                </c:pt>
                <c:pt idx="244">
                  <c:v>16.852</c:v>
                </c:pt>
                <c:pt idx="245">
                  <c:v>16.873999999999999</c:v>
                </c:pt>
                <c:pt idx="246">
                  <c:v>17.274999999999999</c:v>
                </c:pt>
                <c:pt idx="247">
                  <c:v>17.832999999999998</c:v>
                </c:pt>
                <c:pt idx="248">
                  <c:v>18.189</c:v>
                </c:pt>
                <c:pt idx="249">
                  <c:v>18.29</c:v>
                </c:pt>
                <c:pt idx="250">
                  <c:v>18.311</c:v>
                </c:pt>
                <c:pt idx="251">
                  <c:v>18.492999999999999</c:v>
                </c:pt>
                <c:pt idx="252">
                  <c:v>18.617999999999999</c:v>
                </c:pt>
                <c:pt idx="253">
                  <c:v>19.175000000000001</c:v>
                </c:pt>
                <c:pt idx="254">
                  <c:v>19.603000000000002</c:v>
                </c:pt>
                <c:pt idx="255">
                  <c:v>19.640999999999998</c:v>
                </c:pt>
                <c:pt idx="256">
                  <c:v>19.93</c:v>
                </c:pt>
                <c:pt idx="257">
                  <c:v>19.933</c:v>
                </c:pt>
                <c:pt idx="258">
                  <c:v>20.11</c:v>
                </c:pt>
                <c:pt idx="259">
                  <c:v>20.274000000000001</c:v>
                </c:pt>
                <c:pt idx="260">
                  <c:v>20.617999999999999</c:v>
                </c:pt>
                <c:pt idx="261">
                  <c:v>20.623000000000001</c:v>
                </c:pt>
                <c:pt idx="262">
                  <c:v>20.949000000000002</c:v>
                </c:pt>
                <c:pt idx="263">
                  <c:v>21.170999999999999</c:v>
                </c:pt>
                <c:pt idx="264">
                  <c:v>21.227</c:v>
                </c:pt>
                <c:pt idx="265">
                  <c:v>21.477</c:v>
                </c:pt>
                <c:pt idx="266">
                  <c:v>22.131</c:v>
                </c:pt>
                <c:pt idx="267">
                  <c:v>22.239000000000001</c:v>
                </c:pt>
                <c:pt idx="268">
                  <c:v>22.305</c:v>
                </c:pt>
                <c:pt idx="269">
                  <c:v>22.373999999999999</c:v>
                </c:pt>
                <c:pt idx="270">
                  <c:v>22.454000000000001</c:v>
                </c:pt>
                <c:pt idx="271">
                  <c:v>22.654</c:v>
                </c:pt>
                <c:pt idx="272">
                  <c:v>22.71</c:v>
                </c:pt>
                <c:pt idx="273">
                  <c:v>23.239000000000001</c:v>
                </c:pt>
                <c:pt idx="274">
                  <c:v>23.558</c:v>
                </c:pt>
                <c:pt idx="275">
                  <c:v>23.591999999999999</c:v>
                </c:pt>
                <c:pt idx="276">
                  <c:v>24.454999999999998</c:v>
                </c:pt>
                <c:pt idx="277">
                  <c:v>24.597000000000001</c:v>
                </c:pt>
                <c:pt idx="278">
                  <c:v>25.266999999999999</c:v>
                </c:pt>
                <c:pt idx="279">
                  <c:v>25.288</c:v>
                </c:pt>
                <c:pt idx="280">
                  <c:v>25.395</c:v>
                </c:pt>
                <c:pt idx="281">
                  <c:v>26.175999999999998</c:v>
                </c:pt>
                <c:pt idx="282">
                  <c:v>26.75</c:v>
                </c:pt>
                <c:pt idx="283">
                  <c:v>26.898</c:v>
                </c:pt>
                <c:pt idx="284">
                  <c:v>27.073</c:v>
                </c:pt>
                <c:pt idx="285">
                  <c:v>27.983000000000001</c:v>
                </c:pt>
                <c:pt idx="286">
                  <c:v>28.015000000000001</c:v>
                </c:pt>
                <c:pt idx="287">
                  <c:v>29.292999999999999</c:v>
                </c:pt>
                <c:pt idx="288">
                  <c:v>32.106999999999999</c:v>
                </c:pt>
                <c:pt idx="289">
                  <c:v>32.939</c:v>
                </c:pt>
                <c:pt idx="290">
                  <c:v>33.024000000000001</c:v>
                </c:pt>
                <c:pt idx="291">
                  <c:v>33.691000000000003</c:v>
                </c:pt>
                <c:pt idx="292">
                  <c:v>36.744</c:v>
                </c:pt>
                <c:pt idx="293">
                  <c:v>37.308999999999997</c:v>
                </c:pt>
                <c:pt idx="294">
                  <c:v>37.381</c:v>
                </c:pt>
                <c:pt idx="295">
                  <c:v>37.728000000000002</c:v>
                </c:pt>
                <c:pt idx="296">
                  <c:v>40.25</c:v>
                </c:pt>
                <c:pt idx="297">
                  <c:v>51.216000000000001</c:v>
                </c:pt>
                <c:pt idx="298">
                  <c:v>58.308999999999997</c:v>
                </c:pt>
                <c:pt idx="299">
                  <c:v>76.284000000000006</c:v>
                </c:pt>
              </c:numCache>
            </c:numRef>
          </c:xVal>
          <c:yVal>
            <c:numRef>
              <c:f>Sheet1!$F$2:$F$302</c:f>
              <c:numCache>
                <c:formatCode>General</c:formatCode>
                <c:ptCount val="301"/>
                <c:pt idx="0">
                  <c:v>1.7145206092065166E-3</c:v>
                </c:pt>
                <c:pt idx="1">
                  <c:v>5.1521655088336742E-3</c:v>
                </c:pt>
                <c:pt idx="2">
                  <c:v>8.6013461512145228E-3</c:v>
                </c:pt>
                <c:pt idx="3">
                  <c:v>1.2062140218337873E-2</c:v>
                </c:pt>
                <c:pt idx="4">
                  <c:v>1.553462617951297E-2</c:v>
                </c:pt>
                <c:pt idx="5">
                  <c:v>1.901888330204508E-2</c:v>
                </c:pt>
                <c:pt idx="6">
                  <c:v>2.2514991662092629E-2</c:v>
                </c:pt>
                <c:pt idx="7">
                  <c:v>2.6023032155709606E-2</c:v>
                </c:pt>
                <c:pt idx="8">
                  <c:v>2.9543086510077077E-2</c:v>
                </c:pt>
                <c:pt idx="9">
                  <c:v>3.3075237294927687E-2</c:v>
                </c:pt>
                <c:pt idx="10">
                  <c:v>3.6619567934167055E-2</c:v>
                </c:pt>
                <c:pt idx="11">
                  <c:v>4.0176162717696376E-2</c:v>
                </c:pt>
                <c:pt idx="12">
                  <c:v>4.3745106813440161E-2</c:v>
                </c:pt>
                <c:pt idx="13">
                  <c:v>4.732648627958351E-2</c:v>
                </c:pt>
                <c:pt idx="14">
                  <c:v>5.0920388077023482E-2</c:v>
                </c:pt>
                <c:pt idx="15">
                  <c:v>5.4526900082038691E-2</c:v>
                </c:pt>
                <c:pt idx="16">
                  <c:v>5.8146111099182128E-2</c:v>
                </c:pt>
                <c:pt idx="17">
                  <c:v>6.1778110874401708E-2</c:v>
                </c:pt>
                <c:pt idx="18">
                  <c:v>6.5422990108393447E-2</c:v>
                </c:pt>
                <c:pt idx="19">
                  <c:v>6.9080840470192265E-2</c:v>
                </c:pt>
                <c:pt idx="20">
                  <c:v>7.2751754611005456E-2</c:v>
                </c:pt>
                <c:pt idx="21">
                  <c:v>7.6435826178294142E-2</c:v>
                </c:pt>
                <c:pt idx="22">
                  <c:v>8.0133149830107775E-2</c:v>
                </c:pt>
                <c:pt idx="23">
                  <c:v>8.3843821249677833E-2</c:v>
                </c:pt>
                <c:pt idx="24">
                  <c:v>8.7567937160275333E-2</c:v>
                </c:pt>
                <c:pt idx="25">
                  <c:v>9.1305595340338913E-2</c:v>
                </c:pt>
                <c:pt idx="26">
                  <c:v>9.5056894638878772E-2</c:v>
                </c:pt>
                <c:pt idx="27">
                  <c:v>9.8821934991162791E-2</c:v>
                </c:pt>
                <c:pt idx="28">
                  <c:v>0.10260081743469106</c:v>
                </c:pt>
                <c:pt idx="29">
                  <c:v>0.10639364412546494</c:v>
                </c:pt>
                <c:pt idx="30">
                  <c:v>0.11020051835455773</c:v>
                </c:pt>
                <c:pt idx="31">
                  <c:v>0.11402154456499299</c:v>
                </c:pt>
                <c:pt idx="32">
                  <c:v>0.11785682836893804</c:v>
                </c:pt>
                <c:pt idx="33">
                  <c:v>0.12170647656521925</c:v>
                </c:pt>
                <c:pt idx="34">
                  <c:v>0.12557059715716676</c:v>
                </c:pt>
                <c:pt idx="35">
                  <c:v>0.12944929937079555</c:v>
                </c:pt>
                <c:pt idx="36">
                  <c:v>0.13334269367333132</c:v>
                </c:pt>
                <c:pt idx="37">
                  <c:v>0.13725089179208821</c:v>
                </c:pt>
                <c:pt idx="38">
                  <c:v>0.14117400673370695</c:v>
                </c:pt>
                <c:pt idx="39">
                  <c:v>0.14511215280376136</c:v>
                </c:pt>
                <c:pt idx="40">
                  <c:v>0.14906544562674245</c:v>
                </c:pt>
                <c:pt idx="41">
                  <c:v>0.15303400216642743</c:v>
                </c:pt>
                <c:pt idx="42">
                  <c:v>0.1570179407466443</c:v>
                </c:pt>
                <c:pt idx="43">
                  <c:v>0.16101738107243993</c:v>
                </c:pt>
                <c:pt idx="44">
                  <c:v>0.16503244425166197</c:v>
                </c:pt>
                <c:pt idx="45">
                  <c:v>0.16906325281696333</c:v>
                </c:pt>
                <c:pt idx="46">
                  <c:v>0.17310993074824052</c:v>
                </c:pt>
                <c:pt idx="47">
                  <c:v>0.17717260349551497</c:v>
                </c:pt>
                <c:pt idx="48">
                  <c:v>0.18125139800226864</c:v>
                </c:pt>
                <c:pt idx="49">
                  <c:v>0.18534644272924411</c:v>
                </c:pt>
                <c:pt idx="50">
                  <c:v>0.18945786767872105</c:v>
                </c:pt>
                <c:pt idx="51">
                  <c:v>0.19358580441928011</c:v>
                </c:pt>
                <c:pt idx="52">
                  <c:v>0.19773038611106594</c:v>
                </c:pt>
                <c:pt idx="53">
                  <c:v>0.20189174753156158</c:v>
                </c:pt>
                <c:pt idx="54">
                  <c:v>0.20607002510188691</c:v>
                </c:pt>
                <c:pt idx="55">
                  <c:v>0.21026535691363382</c:v>
                </c:pt>
                <c:pt idx="56">
                  <c:v>0.21447788275625096</c:v>
                </c:pt>
                <c:pt idx="57">
                  <c:v>0.21870774414499247</c:v>
                </c:pt>
                <c:pt idx="58">
                  <c:v>0.22295508434944364</c:v>
                </c:pt>
                <c:pt idx="59">
                  <c:v>0.22722004842263871</c:v>
                </c:pt>
                <c:pt idx="60">
                  <c:v>0.23150278323078538</c:v>
                </c:pt>
                <c:pt idx="61">
                  <c:v>0.23580343748361099</c:v>
                </c:pt>
                <c:pt idx="62">
                  <c:v>0.24012216176534604</c:v>
                </c:pt>
                <c:pt idx="63">
                  <c:v>0.24445910856636183</c:v>
                </c:pt>
                <c:pt idx="64">
                  <c:v>0.24881443231547806</c:v>
                </c:pt>
                <c:pt idx="65">
                  <c:v>0.25318828941295812</c:v>
                </c:pt>
                <c:pt idx="66">
                  <c:v>0.25758083826420913</c:v>
                </c:pt>
                <c:pt idx="67">
                  <c:v>0.26199223931420496</c:v>
                </c:pt>
                <c:pt idx="68">
                  <c:v>0.26642265508265217</c:v>
                </c:pt>
                <c:pt idx="69">
                  <c:v>0.27087225019991557</c:v>
                </c:pt>
                <c:pt idx="70">
                  <c:v>0.27534119144372615</c:v>
                </c:pt>
                <c:pt idx="71">
                  <c:v>0.27982964777669</c:v>
                </c:pt>
                <c:pt idx="72">
                  <c:v>0.28433779038461915</c:v>
                </c:pt>
                <c:pt idx="73">
                  <c:v>0.28886579271570806</c:v>
                </c:pt>
                <c:pt idx="74">
                  <c:v>0.29341383052057557</c:v>
                </c:pt>
                <c:pt idx="75">
                  <c:v>0.29798208189319769</c:v>
                </c:pt>
                <c:pt idx="76">
                  <c:v>0.30257072731275308</c:v>
                </c:pt>
                <c:pt idx="77">
                  <c:v>0.30717994968640788</c:v>
                </c:pt>
                <c:pt idx="78">
                  <c:v>0.3118099343930627</c:v>
                </c:pt>
                <c:pt idx="79">
                  <c:v>0.3164608693280917</c:v>
                </c:pt>
                <c:pt idx="80">
                  <c:v>0.32113294494909544</c:v>
                </c:pt>
                <c:pt idx="81">
                  <c:v>0.32582635432270146</c:v>
                </c:pt>
                <c:pt idx="82">
                  <c:v>0.3305412931724353</c:v>
                </c:pt>
                <c:pt idx="83">
                  <c:v>0.3352779599276971</c:v>
                </c:pt>
                <c:pt idx="84">
                  <c:v>0.34003655577387043</c:v>
                </c:pt>
                <c:pt idx="85">
                  <c:v>0.34481728470359679</c:v>
                </c:pt>
                <c:pt idx="86">
                  <c:v>0.34962035356924842</c:v>
                </c:pt>
                <c:pt idx="87">
                  <c:v>0.35444597213663231</c:v>
                </c:pt>
                <c:pt idx="88">
                  <c:v>0.35929435313996133</c:v>
                </c:pt>
                <c:pt idx="89">
                  <c:v>0.36416571233812822</c:v>
                </c:pt>
                <c:pt idx="90">
                  <c:v>0.3690602685723185</c:v>
                </c:pt>
                <c:pt idx="91">
                  <c:v>0.37397824382500244</c:v>
                </c:pt>
                <c:pt idx="92">
                  <c:v>0.37891986328034538</c:v>
                </c:pt>
                <c:pt idx="93">
                  <c:v>0.38388535538607627</c:v>
                </c:pt>
                <c:pt idx="94">
                  <c:v>0.38887495191685861</c:v>
                </c:pt>
                <c:pt idx="95">
                  <c:v>0.39388888803920713</c:v>
                </c:pt>
                <c:pt idx="96">
                  <c:v>0.39892740237799501</c:v>
                </c:pt>
                <c:pt idx="97">
                  <c:v>0.40399073708459987</c:v>
                </c:pt>
                <c:pt idx="98">
                  <c:v>0.40907913790673589</c:v>
                </c:pt>
                <c:pt idx="99">
                  <c:v>0.41419285426002378</c:v>
                </c:pt>
                <c:pt idx="100">
                  <c:v>0.41933213930134949</c:v>
                </c:pt>
                <c:pt idx="101">
                  <c:v>0.42449725000406613</c:v>
                </c:pt>
                <c:pt idx="102">
                  <c:v>0.42968844723509569</c:v>
                </c:pt>
                <c:pt idx="103">
                  <c:v>0.43490599583398609</c:v>
                </c:pt>
                <c:pt idx="104">
                  <c:v>0.44015016469398766</c:v>
                </c:pt>
                <c:pt idx="105">
                  <c:v>0.44542122684520513</c:v>
                </c:pt>
                <c:pt idx="106">
                  <c:v>0.45071945953989567</c:v>
                </c:pt>
                <c:pt idx="107">
                  <c:v>0.45604514433997551</c:v>
                </c:pt>
                <c:pt idx="108">
                  <c:v>0.46139856720680489</c:v>
                </c:pt>
                <c:pt idx="109">
                  <c:v>0.46678001859332446</c:v>
                </c:pt>
                <c:pt idx="110">
                  <c:v>0.47218979353861656</c:v>
                </c:pt>
                <c:pt idx="111">
                  <c:v>0.47762819176496613</c:v>
                </c:pt>
                <c:pt idx="112">
                  <c:v>0.48309551777750598</c:v>
                </c:pt>
                <c:pt idx="113">
                  <c:v>0.48859208096652373</c:v>
                </c:pt>
                <c:pt idx="114">
                  <c:v>0.49411819571252041</c:v>
                </c:pt>
                <c:pt idx="115">
                  <c:v>0.49967418149410953</c:v>
                </c:pt>
                <c:pt idx="116">
                  <c:v>0.50526036299884469</c:v>
                </c:pt>
                <c:pt idx="117">
                  <c:v>0.51087707023707962</c:v>
                </c:pt>
                <c:pt idx="118">
                  <c:v>0.51652463865895326</c:v>
                </c:pt>
                <c:pt idx="119">
                  <c:v>0.52220340927460729</c:v>
                </c:pt>
                <c:pt idx="120">
                  <c:v>0.52791372877774423</c:v>
                </c:pt>
                <c:pt idx="121">
                  <c:v>0.53365594967263574</c:v>
                </c:pt>
                <c:pt idx="122">
                  <c:v>0.53943043040469785</c:v>
                </c:pt>
                <c:pt idx="123">
                  <c:v>0.54523753549475751</c:v>
                </c:pt>
                <c:pt idx="124">
                  <c:v>0.55107763567713086</c:v>
                </c:pt>
                <c:pt idx="125">
                  <c:v>0.55695110804164782</c:v>
                </c:pt>
                <c:pt idx="126">
                  <c:v>0.56285833617975856</c:v>
                </c:pt>
                <c:pt idx="127">
                  <c:v>0.56879971033486143</c:v>
                </c:pt>
                <c:pt idx="128">
                  <c:v>0.57477562755700118</c:v>
                </c:pt>
                <c:pt idx="129">
                  <c:v>0.58078649186209219</c:v>
                </c:pt>
                <c:pt idx="130">
                  <c:v>0.58683271439582296</c:v>
                </c:pt>
                <c:pt idx="131">
                  <c:v>0.59291471360240988</c:v>
                </c:pt>
                <c:pt idx="132">
                  <c:v>0.59903291539837589</c:v>
                </c:pt>
                <c:pt idx="133">
                  <c:v>0.60518775335152908</c:v>
                </c:pt>
                <c:pt idx="134">
                  <c:v>0.6113796688653339</c:v>
                </c:pt>
                <c:pt idx="135">
                  <c:v>0.61760911136887076</c:v>
                </c:pt>
                <c:pt idx="136">
                  <c:v>0.62387653851258407</c:v>
                </c:pt>
                <c:pt idx="137">
                  <c:v>0.6301824163700368</c:v>
                </c:pt>
                <c:pt idx="138">
                  <c:v>0.63652721964589354</c:v>
                </c:pt>
                <c:pt idx="139">
                  <c:v>0.64291143189035937</c:v>
                </c:pt>
                <c:pt idx="140">
                  <c:v>0.64933554572032248</c:v>
                </c:pt>
                <c:pt idx="141">
                  <c:v>0.65580006304745175</c:v>
                </c:pt>
                <c:pt idx="142">
                  <c:v>0.66230549531350935</c:v>
                </c:pt>
                <c:pt idx="143">
                  <c:v>0.6688523637331617</c:v>
                </c:pt>
                <c:pt idx="144">
                  <c:v>0.67544119954457016</c:v>
                </c:pt>
                <c:pt idx="145">
                  <c:v>0.68207254426806541</c:v>
                </c:pt>
                <c:pt idx="146">
                  <c:v>0.6887469499732235</c:v>
                </c:pt>
                <c:pt idx="147">
                  <c:v>0.69546497955466624</c:v>
                </c:pt>
                <c:pt idx="148">
                  <c:v>0.70222720701693608</c:v>
                </c:pt>
                <c:pt idx="149">
                  <c:v>0.70903421776880515</c:v>
                </c:pt>
                <c:pt idx="150">
                  <c:v>0.71588660892739231</c:v>
                </c:pt>
                <c:pt idx="151">
                  <c:v>0.72278498963248716</c:v>
                </c:pt>
                <c:pt idx="152">
                  <c:v>0.72972998137149392</c:v>
                </c:pt>
                <c:pt idx="153">
                  <c:v>0.73672221831542728</c:v>
                </c:pt>
                <c:pt idx="154">
                  <c:v>0.74376234766641369</c:v>
                </c:pt>
                <c:pt idx="155">
                  <c:v>0.75085103001717979</c:v>
                </c:pt>
                <c:pt idx="156">
                  <c:v>0.75798893972301895</c:v>
                </c:pt>
                <c:pt idx="157">
                  <c:v>0.76517676528676726</c:v>
                </c:pt>
                <c:pt idx="158">
                  <c:v>0.77241520975733235</c:v>
                </c:pt>
                <c:pt idx="159">
                  <c:v>0.77970499114235836</c:v>
                </c:pt>
                <c:pt idx="160">
                  <c:v>0.78704684283562631</c:v>
                </c:pt>
                <c:pt idx="161">
                  <c:v>0.79444151405982921</c:v>
                </c:pt>
                <c:pt idx="162">
                  <c:v>0.8018897703253931</c:v>
                </c:pt>
                <c:pt idx="163">
                  <c:v>0.80939239390604034</c:v>
                </c:pt>
                <c:pt idx="164">
                  <c:v>0.8169501843318383</c:v>
                </c:pt>
                <c:pt idx="165">
                  <c:v>0.82456395890051104</c:v>
                </c:pt>
                <c:pt idx="166">
                  <c:v>0.83223455320782913</c:v>
                </c:pt>
                <c:pt idx="167">
                  <c:v>0.83996282169793823</c:v>
                </c:pt>
                <c:pt idx="168">
                  <c:v>0.84774963823453775</c:v>
                </c:pt>
                <c:pt idx="169">
                  <c:v>0.85559589669385627</c:v>
                </c:pt>
                <c:pt idx="170">
                  <c:v>0.86350251158043845</c:v>
                </c:pt>
                <c:pt idx="171">
                  <c:v>0.87147041866679675</c:v>
                </c:pt>
                <c:pt idx="172">
                  <c:v>0.87950057565805329</c:v>
                </c:pt>
                <c:pt idx="173">
                  <c:v>0.88759396288274861</c:v>
                </c:pt>
                <c:pt idx="174">
                  <c:v>0.89575158401106225</c:v>
                </c:pt>
                <c:pt idx="175">
                  <c:v>0.90397446680176652</c:v>
                </c:pt>
                <c:pt idx="176">
                  <c:v>0.91226366387929825</c:v>
                </c:pt>
                <c:pt idx="177">
                  <c:v>0.92062025354241883</c:v>
                </c:pt>
                <c:pt idx="178">
                  <c:v>0.92904534060602095</c:v>
                </c:pt>
                <c:pt idx="179">
                  <c:v>0.93754005727771761</c:v>
                </c:pt>
                <c:pt idx="180">
                  <c:v>0.94610556407095869</c:v>
                </c:pt>
                <c:pt idx="181">
                  <c:v>0.95474305075651678</c:v>
                </c:pt>
                <c:pt idx="182">
                  <c:v>0.96345373735428841</c:v>
                </c:pt>
                <c:pt idx="183">
                  <c:v>0.97223887516748464</c:v>
                </c:pt>
                <c:pt idx="184">
                  <c:v>0.98109974786139664</c:v>
                </c:pt>
                <c:pt idx="185">
                  <c:v>0.99003767258907038</c:v>
                </c:pt>
                <c:pt idx="186">
                  <c:v>0.9990540011663519</c:v>
                </c:pt>
                <c:pt idx="187">
                  <c:v>1.008150121298927</c:v>
                </c:pt>
                <c:pt idx="188">
                  <c:v>1.0173274578641458</c:v>
                </c:pt>
                <c:pt idx="189">
                  <c:v>1.0265874742505845</c:v>
                </c:pt>
                <c:pt idx="190">
                  <c:v>1.0359316737585009</c:v>
                </c:pt>
                <c:pt idx="191">
                  <c:v>1.0453616010645357</c:v>
                </c:pt>
                <c:pt idx="192">
                  <c:v>1.0548788437542231</c:v>
                </c:pt>
                <c:pt idx="193">
                  <c:v>1.0644850339261192</c:v>
                </c:pt>
                <c:pt idx="194">
                  <c:v>1.0741818498716003</c:v>
                </c:pt>
                <c:pt idx="195">
                  <c:v>1.0839710178346542</c:v>
                </c:pt>
                <c:pt idx="196">
                  <c:v>1.0938543138562826</c:v>
                </c:pt>
                <c:pt idx="197">
                  <c:v>1.1038335657084366</c:v>
                </c:pt>
                <c:pt idx="198">
                  <c:v>1.1139106549227658</c:v>
                </c:pt>
                <c:pt idx="199">
                  <c:v>1.1240875189197972</c:v>
                </c:pt>
                <c:pt idx="200">
                  <c:v>1.1343661532445821</c:v>
                </c:pt>
                <c:pt idx="201">
                  <c:v>1.1447486139152614</c:v>
                </c:pt>
                <c:pt idx="202">
                  <c:v>1.1552370198914583</c:v>
                </c:pt>
                <c:pt idx="203">
                  <c:v>1.1658335556699155</c:v>
                </c:pt>
                <c:pt idx="204">
                  <c:v>1.1765404740153318</c:v>
                </c:pt>
                <c:pt idx="205">
                  <c:v>1.1873600988349309</c:v>
                </c:pt>
                <c:pt idx="206">
                  <c:v>1.1982948282059407</c:v>
                </c:pt>
                <c:pt idx="207">
                  <c:v>1.2093471375658562</c:v>
                </c:pt>
                <c:pt idx="208">
                  <c:v>1.2205195830760871</c:v>
                </c:pt>
                <c:pt idx="209">
                  <c:v>1.2318148051704396</c:v>
                </c:pt>
                <c:pt idx="210">
                  <c:v>1.2432355323007414</c:v>
                </c:pt>
                <c:pt idx="211">
                  <c:v>1.2547845848929151</c:v>
                </c:pt>
                <c:pt idx="212">
                  <c:v>1.2664648795278368</c:v>
                </c:pt>
                <c:pt idx="213">
                  <c:v>1.2782794333624909</c:v>
                </c:pt>
                <c:pt idx="214">
                  <c:v>1.2902313688081883</c:v>
                </c:pt>
                <c:pt idx="215">
                  <c:v>1.3023239184839892</c:v>
                </c:pt>
                <c:pt idx="216">
                  <c:v>1.3145604304649925</c:v>
                </c:pt>
                <c:pt idx="217">
                  <c:v>1.3269443738468143</c:v>
                </c:pt>
                <c:pt idx="218">
                  <c:v>1.3394793446493825</c:v>
                </c:pt>
                <c:pt idx="219">
                  <c:v>1.352169072085192</c:v>
                </c:pt>
                <c:pt idx="220">
                  <c:v>1.3650174252193594</c:v>
                </c:pt>
                <c:pt idx="221">
                  <c:v>1.3780284200512263</c:v>
                </c:pt>
                <c:pt idx="222">
                  <c:v>1.3912062270499534</c:v>
                </c:pt>
                <c:pt idx="223">
                  <c:v>1.4045551791794746</c:v>
                </c:pt>
                <c:pt idx="224">
                  <c:v>1.4180797804514562</c:v>
                </c:pt>
                <c:pt idx="225">
                  <c:v>1.4317847150485017</c:v>
                </c:pt>
                <c:pt idx="226">
                  <c:v>1.44567485706384</c:v>
                </c:pt>
                <c:pt idx="227">
                  <c:v>1.4597552809081835</c:v>
                </c:pt>
                <c:pt idx="228">
                  <c:v>1.4740312724393456</c:v>
                </c:pt>
                <c:pt idx="229">
                  <c:v>1.4885083408757098</c:v>
                </c:pt>
                <c:pt idx="230">
                  <c:v>1.5031922315607509</c:v>
                </c:pt>
                <c:pt idx="231">
                  <c:v>1.5180889396526069</c:v>
                </c:pt>
                <c:pt idx="232">
                  <c:v>1.5332047248203482</c:v>
                </c:pt>
                <c:pt idx="233">
                  <c:v>1.5485461270370979</c:v>
                </c:pt>
                <c:pt idx="234">
                  <c:v>1.5641199835697344</c:v>
                </c:pt>
                <c:pt idx="235">
                  <c:v>1.5799334472756443</c:v>
                </c:pt>
                <c:pt idx="236">
                  <c:v>1.595994006329073</c:v>
                </c:pt>
                <c:pt idx="237">
                  <c:v>1.6123095055132541</c:v>
                </c:pt>
                <c:pt idx="238">
                  <c:v>1.6288881692298582</c:v>
                </c:pt>
                <c:pt idx="239">
                  <c:v>1.6457386263947018</c:v>
                </c:pt>
                <c:pt idx="240">
                  <c:v>1.6628699374083842</c:v>
                </c:pt>
                <c:pt idx="241">
                  <c:v>1.6802916234128795</c:v>
                </c:pt>
                <c:pt idx="242">
                  <c:v>1.6980136980706098</c:v>
                </c:pt>
                <c:pt idx="243">
                  <c:v>1.7160467021315713</c:v>
                </c:pt>
                <c:pt idx="244">
                  <c:v>1.7344017410872772</c:v>
                </c:pt>
                <c:pt idx="245">
                  <c:v>1.7530905262483327</c:v>
                </c:pt>
                <c:pt idx="246">
                  <c:v>1.7721254196261076</c:v>
                </c:pt>
                <c:pt idx="247">
                  <c:v>1.7915194830492576</c:v>
                </c:pt>
                <c:pt idx="248">
                  <c:v>1.8112865320038141</c:v>
                </c:pt>
                <c:pt idx="249">
                  <c:v>1.8314411947526845</c:v>
                </c:pt>
                <c:pt idx="250">
                  <c:v>1.8519989773682355</c:v>
                </c:pt>
                <c:pt idx="251">
                  <c:v>1.8729763354021622</c:v>
                </c:pt>
                <c:pt idx="252">
                  <c:v>1.8943907530225157</c:v>
                </c:pt>
                <c:pt idx="253">
                  <c:v>1.9162608305713744</c:v>
                </c:pt>
                <c:pt idx="254">
                  <c:v>1.9386063816417889</c:v>
                </c:pt>
                <c:pt idx="255">
                  <c:v>1.9614485409435776</c:v>
                </c:pt>
                <c:pt idx="256">
                  <c:v>1.9848098844296049</c:v>
                </c:pt>
                <c:pt idx="257">
                  <c:v>2.0087145633938017</c:v>
                </c:pt>
                <c:pt idx="258">
                  <c:v>2.0331884545375152</c:v>
                </c:pt>
                <c:pt idx="259">
                  <c:v>2.0582593283417694</c:v>
                </c:pt>
                <c:pt idx="260">
                  <c:v>2.0839570384922648</c:v>
                </c:pt>
                <c:pt idx="261">
                  <c:v>2.1103137355971451</c:v>
                </c:pt>
                <c:pt idx="262">
                  <c:v>2.1373641090346753</c:v>
                </c:pt>
                <c:pt idx="263">
                  <c:v>2.165145661494249</c:v>
                </c:pt>
                <c:pt idx="264">
                  <c:v>2.1936990216618679</c:v>
                </c:pt>
                <c:pt idx="265">
                  <c:v>2.2230683015920309</c:v>
                </c:pt>
                <c:pt idx="266">
                  <c:v>2.2533015066555455</c:v>
                </c:pt>
                <c:pt idx="267">
                  <c:v>2.2844510076272067</c:v>
                </c:pt>
                <c:pt idx="268">
                  <c:v>2.3165740865706792</c:v>
                </c:pt>
                <c:pt idx="269">
                  <c:v>2.3497335708118356</c:v>
                </c:pt>
                <c:pt idx="270">
                  <c:v>2.3839985726286632</c:v>
                </c:pt>
                <c:pt idx="271">
                  <c:v>2.4194453565439371</c:v>
                </c:pt>
                <c:pt idx="272">
                  <c:v>2.4561583615825628</c:v>
                </c:pt>
                <c:pt idx="273">
                  <c:v>2.4942314129551071</c:v>
                </c:pt>
                <c:pt idx="274">
                  <c:v>2.5337691669152234</c:v>
                </c:pt>
                <c:pt idx="275">
                  <c:v>2.5748888447995886</c:v>
                </c:pt>
                <c:pt idx="276">
                  <c:v>2.6177223286114577</c:v>
                </c:pt>
                <c:pt idx="277">
                  <c:v>2.6624187125560974</c:v>
                </c:pt>
                <c:pt idx="278">
                  <c:v>2.7091474350113924</c:v>
                </c:pt>
                <c:pt idx="279">
                  <c:v>2.7581021569656063</c:v>
                </c:pt>
                <c:pt idx="280">
                  <c:v>2.8095056111486287</c:v>
                </c:pt>
                <c:pt idx="281">
                  <c:v>2.8636157288230262</c:v>
                </c:pt>
                <c:pt idx="282">
                  <c:v>2.9207334707850059</c:v>
                </c:pt>
                <c:pt idx="283">
                  <c:v>2.9812129651039831</c:v>
                </c:pt>
                <c:pt idx="284">
                  <c:v>3.0454748183071234</c:v>
                </c:pt>
                <c:pt idx="285">
                  <c:v>3.1140238721653533</c:v>
                </c:pt>
                <c:pt idx="286">
                  <c:v>3.1874733160775168</c:v>
                </c:pt>
                <c:pt idx="287">
                  <c:v>3.266578096770425</c:v>
                </c:pt>
                <c:pt idx="288">
                  <c:v>3.3522822893277793</c:v>
                </c:pt>
                <c:pt idx="289">
                  <c:v>3.4457880743064266</c:v>
                </c:pt>
                <c:pt idx="290">
                  <c:v>3.5486593442796868</c:v>
                </c:pt>
                <c:pt idx="291">
                  <c:v>3.6629831546509717</c:v>
                </c:pt>
                <c:pt idx="292">
                  <c:v>3.7916327002918444</c:v>
                </c:pt>
                <c:pt idx="293">
                  <c:v>3.9387195988843788</c:v>
                </c:pt>
                <c:pt idx="294">
                  <c:v>4.1104269528397337</c:v>
                </c:pt>
                <c:pt idx="295">
                  <c:v>4.316687303813266</c:v>
                </c:pt>
                <c:pt idx="296">
                  <c:v>4.5750020620421719</c:v>
                </c:pt>
                <c:pt idx="297">
                  <c:v>4.9208466880275967</c:v>
                </c:pt>
                <c:pt idx="298">
                  <c:v>5.4459012915490135</c:v>
                </c:pt>
                <c:pt idx="299">
                  <c:v>6.5751152792847396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B-4845-9100-6FA5B2D3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117375"/>
        <c:axId val="1447492223"/>
      </c:scatterChart>
      <c:valAx>
        <c:axId val="164511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92223"/>
        <c:crosses val="autoZero"/>
        <c:crossBetween val="midCat"/>
      </c:valAx>
      <c:valAx>
        <c:axId val="144749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1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7171296296296298"/>
          <c:w val="0.8395579615048118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196456692913386E-2"/>
                  <c:y val="-0.477709244677748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Sheet2!$B$2:$B$302</c:f>
              <c:numCache>
                <c:formatCode>0.00</c:formatCode>
                <c:ptCount val="301"/>
                <c:pt idx="0">
                  <c:v>0.13</c:v>
                </c:pt>
                <c:pt idx="1">
                  <c:v>0.151</c:v>
                </c:pt>
                <c:pt idx="2">
                  <c:v>0.17100000000000001</c:v>
                </c:pt>
                <c:pt idx="3">
                  <c:v>0.18099999999999999</c:v>
                </c:pt>
                <c:pt idx="4">
                  <c:v>0.29899999999999999</c:v>
                </c:pt>
                <c:pt idx="5">
                  <c:v>0.4</c:v>
                </c:pt>
                <c:pt idx="6">
                  <c:v>0.501</c:v>
                </c:pt>
                <c:pt idx="7">
                  <c:v>0.52600000000000002</c:v>
                </c:pt>
                <c:pt idx="8">
                  <c:v>0.53700000000000003</c:v>
                </c:pt>
                <c:pt idx="9">
                  <c:v>0.54300000000000004</c:v>
                </c:pt>
                <c:pt idx="10">
                  <c:v>0.57999999999999996</c:v>
                </c:pt>
                <c:pt idx="11">
                  <c:v>0.628</c:v>
                </c:pt>
                <c:pt idx="12">
                  <c:v>0.71199999999999997</c:v>
                </c:pt>
                <c:pt idx="13">
                  <c:v>0.72899999999999998</c:v>
                </c:pt>
                <c:pt idx="14">
                  <c:v>0.745</c:v>
                </c:pt>
                <c:pt idx="15">
                  <c:v>0.752</c:v>
                </c:pt>
                <c:pt idx="16">
                  <c:v>0.83399999999999996</c:v>
                </c:pt>
                <c:pt idx="17">
                  <c:v>0.89900000000000002</c:v>
                </c:pt>
                <c:pt idx="18">
                  <c:v>0.97699999999999998</c:v>
                </c:pt>
                <c:pt idx="19">
                  <c:v>1.0409999999999999</c:v>
                </c:pt>
                <c:pt idx="20">
                  <c:v>1.1100000000000001</c:v>
                </c:pt>
                <c:pt idx="21">
                  <c:v>1.1779999999999999</c:v>
                </c:pt>
                <c:pt idx="22">
                  <c:v>1.472</c:v>
                </c:pt>
                <c:pt idx="23">
                  <c:v>1.8320000000000001</c:v>
                </c:pt>
                <c:pt idx="24">
                  <c:v>1.835</c:v>
                </c:pt>
                <c:pt idx="25">
                  <c:v>1.86</c:v>
                </c:pt>
                <c:pt idx="26">
                  <c:v>1.8720000000000001</c:v>
                </c:pt>
                <c:pt idx="27">
                  <c:v>1.8740000000000001</c:v>
                </c:pt>
                <c:pt idx="28">
                  <c:v>2.2559999999999998</c:v>
                </c:pt>
                <c:pt idx="29">
                  <c:v>2.298</c:v>
                </c:pt>
                <c:pt idx="30">
                  <c:v>2.38</c:v>
                </c:pt>
                <c:pt idx="31">
                  <c:v>2.4180000000000001</c:v>
                </c:pt>
                <c:pt idx="32">
                  <c:v>2.4569999999999999</c:v>
                </c:pt>
                <c:pt idx="33">
                  <c:v>2.5190000000000001</c:v>
                </c:pt>
                <c:pt idx="34">
                  <c:v>2.5369999999999999</c:v>
                </c:pt>
                <c:pt idx="35">
                  <c:v>2.6110000000000002</c:v>
                </c:pt>
                <c:pt idx="36">
                  <c:v>2.617</c:v>
                </c:pt>
                <c:pt idx="37">
                  <c:v>2.9009999999999998</c:v>
                </c:pt>
                <c:pt idx="38">
                  <c:v>2.9009999999999998</c:v>
                </c:pt>
                <c:pt idx="39">
                  <c:v>3.0550000000000002</c:v>
                </c:pt>
                <c:pt idx="40">
                  <c:v>3.29</c:v>
                </c:pt>
                <c:pt idx="41">
                  <c:v>3.3109999999999999</c:v>
                </c:pt>
                <c:pt idx="42">
                  <c:v>3.3839999999999999</c:v>
                </c:pt>
                <c:pt idx="43">
                  <c:v>3.3980000000000001</c:v>
                </c:pt>
                <c:pt idx="44">
                  <c:v>3.6379999999999999</c:v>
                </c:pt>
                <c:pt idx="45">
                  <c:v>3.6459999999999999</c:v>
                </c:pt>
                <c:pt idx="46">
                  <c:v>3.649</c:v>
                </c:pt>
                <c:pt idx="47">
                  <c:v>3.7149999999999999</c:v>
                </c:pt>
                <c:pt idx="48">
                  <c:v>3.7290000000000001</c:v>
                </c:pt>
                <c:pt idx="49">
                  <c:v>3.8260000000000001</c:v>
                </c:pt>
                <c:pt idx="50">
                  <c:v>3.843</c:v>
                </c:pt>
                <c:pt idx="51">
                  <c:v>3.8860000000000001</c:v>
                </c:pt>
                <c:pt idx="52">
                  <c:v>3.9980000000000002</c:v>
                </c:pt>
                <c:pt idx="53">
                  <c:v>4.181</c:v>
                </c:pt>
                <c:pt idx="54">
                  <c:v>4.2039999999999997</c:v>
                </c:pt>
                <c:pt idx="55">
                  <c:v>4.266</c:v>
                </c:pt>
                <c:pt idx="56">
                  <c:v>4.2889999999999997</c:v>
                </c:pt>
                <c:pt idx="57">
                  <c:v>4.3090000000000002</c:v>
                </c:pt>
                <c:pt idx="58">
                  <c:v>4.4059999999999997</c:v>
                </c:pt>
                <c:pt idx="59">
                  <c:v>4.49</c:v>
                </c:pt>
                <c:pt idx="60">
                  <c:v>4.5</c:v>
                </c:pt>
                <c:pt idx="61">
                  <c:v>4.54</c:v>
                </c:pt>
                <c:pt idx="62">
                  <c:v>4.7119999999999997</c:v>
                </c:pt>
                <c:pt idx="63">
                  <c:v>4.7439999999999998</c:v>
                </c:pt>
                <c:pt idx="64">
                  <c:v>4.7590000000000003</c:v>
                </c:pt>
                <c:pt idx="65">
                  <c:v>4.8220000000000001</c:v>
                </c:pt>
                <c:pt idx="66">
                  <c:v>5.0839999999999996</c:v>
                </c:pt>
                <c:pt idx="67">
                  <c:v>5.0880000000000001</c:v>
                </c:pt>
                <c:pt idx="68">
                  <c:v>5.1390000000000002</c:v>
                </c:pt>
                <c:pt idx="69">
                  <c:v>5.2590000000000003</c:v>
                </c:pt>
                <c:pt idx="70">
                  <c:v>5.4649999999999999</c:v>
                </c:pt>
                <c:pt idx="71">
                  <c:v>5.4770000000000003</c:v>
                </c:pt>
                <c:pt idx="72">
                  <c:v>5.4930000000000003</c:v>
                </c:pt>
                <c:pt idx="73">
                  <c:v>5.6189999999999998</c:v>
                </c:pt>
                <c:pt idx="74">
                  <c:v>5.6210000000000004</c:v>
                </c:pt>
                <c:pt idx="75">
                  <c:v>5.6420000000000003</c:v>
                </c:pt>
                <c:pt idx="76">
                  <c:v>5.7290000000000001</c:v>
                </c:pt>
                <c:pt idx="77">
                  <c:v>5.7519999999999998</c:v>
                </c:pt>
                <c:pt idx="78">
                  <c:v>5.78</c:v>
                </c:pt>
                <c:pt idx="79">
                  <c:v>5.8150000000000004</c:v>
                </c:pt>
                <c:pt idx="80">
                  <c:v>5.8819999999999997</c:v>
                </c:pt>
                <c:pt idx="81">
                  <c:v>6.0250000000000004</c:v>
                </c:pt>
                <c:pt idx="82">
                  <c:v>6.0640000000000001</c:v>
                </c:pt>
                <c:pt idx="83">
                  <c:v>6.0990000000000002</c:v>
                </c:pt>
                <c:pt idx="84">
                  <c:v>6.1520000000000001</c:v>
                </c:pt>
                <c:pt idx="85">
                  <c:v>6.1879999999999997</c:v>
                </c:pt>
                <c:pt idx="86">
                  <c:v>6.3869999999999996</c:v>
                </c:pt>
                <c:pt idx="87">
                  <c:v>6.5039999999999996</c:v>
                </c:pt>
                <c:pt idx="88">
                  <c:v>6.516</c:v>
                </c:pt>
                <c:pt idx="89">
                  <c:v>6.617</c:v>
                </c:pt>
                <c:pt idx="90">
                  <c:v>6.6310000000000002</c:v>
                </c:pt>
                <c:pt idx="91">
                  <c:v>6.726</c:v>
                </c:pt>
                <c:pt idx="92">
                  <c:v>6.8010000000000002</c:v>
                </c:pt>
                <c:pt idx="93">
                  <c:v>6.8280000000000003</c:v>
                </c:pt>
                <c:pt idx="94">
                  <c:v>6.87</c:v>
                </c:pt>
                <c:pt idx="95">
                  <c:v>6.8849999999999998</c:v>
                </c:pt>
                <c:pt idx="96">
                  <c:v>6.9320000000000004</c:v>
                </c:pt>
                <c:pt idx="97">
                  <c:v>7.0140000000000002</c:v>
                </c:pt>
                <c:pt idx="98">
                  <c:v>7.1</c:v>
                </c:pt>
                <c:pt idx="99">
                  <c:v>7.1239999999999997</c:v>
                </c:pt>
                <c:pt idx="100">
                  <c:v>7.19</c:v>
                </c:pt>
                <c:pt idx="101">
                  <c:v>7.3339999999999996</c:v>
                </c:pt>
                <c:pt idx="102">
                  <c:v>7.3659999999999997</c:v>
                </c:pt>
                <c:pt idx="103">
                  <c:v>7.4550000000000001</c:v>
                </c:pt>
                <c:pt idx="104">
                  <c:v>7.47</c:v>
                </c:pt>
                <c:pt idx="105">
                  <c:v>7.6550000000000002</c:v>
                </c:pt>
                <c:pt idx="106">
                  <c:v>7.6890000000000001</c:v>
                </c:pt>
                <c:pt idx="107">
                  <c:v>8.0129999999999999</c:v>
                </c:pt>
                <c:pt idx="108">
                  <c:v>8.1</c:v>
                </c:pt>
                <c:pt idx="109">
                  <c:v>8.1180000000000003</c:v>
                </c:pt>
                <c:pt idx="110">
                  <c:v>8.1340000000000003</c:v>
                </c:pt>
                <c:pt idx="111">
                  <c:v>8.1479999999999997</c:v>
                </c:pt>
                <c:pt idx="112">
                  <c:v>8.1999999999999993</c:v>
                </c:pt>
                <c:pt idx="113">
                  <c:v>8.2210000000000001</c:v>
                </c:pt>
                <c:pt idx="114">
                  <c:v>8.343</c:v>
                </c:pt>
                <c:pt idx="115">
                  <c:v>8.484</c:v>
                </c:pt>
                <c:pt idx="116">
                  <c:v>8.7159999999999993</c:v>
                </c:pt>
                <c:pt idx="117">
                  <c:v>8.7270000000000003</c:v>
                </c:pt>
                <c:pt idx="118">
                  <c:v>8.8040000000000003</c:v>
                </c:pt>
                <c:pt idx="119">
                  <c:v>8.8629999999999995</c:v>
                </c:pt>
                <c:pt idx="120">
                  <c:v>8.9710000000000001</c:v>
                </c:pt>
                <c:pt idx="121">
                  <c:v>9.0030000000000001</c:v>
                </c:pt>
                <c:pt idx="122">
                  <c:v>9.01</c:v>
                </c:pt>
                <c:pt idx="123">
                  <c:v>9.0760000000000005</c:v>
                </c:pt>
                <c:pt idx="124">
                  <c:v>9.1649999999999991</c:v>
                </c:pt>
                <c:pt idx="125">
                  <c:v>9.2159999999999993</c:v>
                </c:pt>
                <c:pt idx="126">
                  <c:v>9.4890000000000008</c:v>
                </c:pt>
                <c:pt idx="127">
                  <c:v>9.6050000000000004</c:v>
                </c:pt>
                <c:pt idx="128">
                  <c:v>9.6389999999999993</c:v>
                </c:pt>
                <c:pt idx="129">
                  <c:v>9.6530000000000005</c:v>
                </c:pt>
                <c:pt idx="130">
                  <c:v>9.6720000000000006</c:v>
                </c:pt>
                <c:pt idx="131">
                  <c:v>9.8160000000000007</c:v>
                </c:pt>
                <c:pt idx="132">
                  <c:v>9.8190000000000008</c:v>
                </c:pt>
                <c:pt idx="133">
                  <c:v>9.8320000000000007</c:v>
                </c:pt>
                <c:pt idx="134">
                  <c:v>9.8979999999999997</c:v>
                </c:pt>
                <c:pt idx="135">
                  <c:v>10.013</c:v>
                </c:pt>
                <c:pt idx="136">
                  <c:v>10.298999999999999</c:v>
                </c:pt>
                <c:pt idx="137">
                  <c:v>10.314</c:v>
                </c:pt>
                <c:pt idx="138">
                  <c:v>10.423999999999999</c:v>
                </c:pt>
                <c:pt idx="139">
                  <c:v>10.641999999999999</c:v>
                </c:pt>
                <c:pt idx="140">
                  <c:v>10.643000000000001</c:v>
                </c:pt>
                <c:pt idx="141">
                  <c:v>10.664999999999999</c:v>
                </c:pt>
                <c:pt idx="142">
                  <c:v>10.721</c:v>
                </c:pt>
                <c:pt idx="143">
                  <c:v>10.826000000000001</c:v>
                </c:pt>
                <c:pt idx="144">
                  <c:v>10.874000000000001</c:v>
                </c:pt>
                <c:pt idx="145">
                  <c:v>10.885</c:v>
                </c:pt>
                <c:pt idx="146">
                  <c:v>11.279</c:v>
                </c:pt>
                <c:pt idx="147">
                  <c:v>11.31</c:v>
                </c:pt>
                <c:pt idx="148">
                  <c:v>11.374000000000001</c:v>
                </c:pt>
                <c:pt idx="149">
                  <c:v>11.581</c:v>
                </c:pt>
                <c:pt idx="150">
                  <c:v>11.702</c:v>
                </c:pt>
                <c:pt idx="151">
                  <c:v>11.782</c:v>
                </c:pt>
                <c:pt idx="152">
                  <c:v>11.992000000000001</c:v>
                </c:pt>
                <c:pt idx="153">
                  <c:v>12.065</c:v>
                </c:pt>
                <c:pt idx="154">
                  <c:v>12.067</c:v>
                </c:pt>
                <c:pt idx="155">
                  <c:v>12.239000000000001</c:v>
                </c:pt>
                <c:pt idx="156">
                  <c:v>12.363</c:v>
                </c:pt>
                <c:pt idx="157">
                  <c:v>12.388999999999999</c:v>
                </c:pt>
                <c:pt idx="158">
                  <c:v>12.444000000000001</c:v>
                </c:pt>
                <c:pt idx="159">
                  <c:v>12.486000000000001</c:v>
                </c:pt>
                <c:pt idx="160">
                  <c:v>12.500999999999999</c:v>
                </c:pt>
                <c:pt idx="161">
                  <c:v>12.615</c:v>
                </c:pt>
                <c:pt idx="162">
                  <c:v>12.706</c:v>
                </c:pt>
                <c:pt idx="163">
                  <c:v>12.722</c:v>
                </c:pt>
                <c:pt idx="164">
                  <c:v>12.76</c:v>
                </c:pt>
                <c:pt idx="165">
                  <c:v>12.798</c:v>
                </c:pt>
                <c:pt idx="166">
                  <c:v>12.884</c:v>
                </c:pt>
                <c:pt idx="167">
                  <c:v>13.023999999999999</c:v>
                </c:pt>
                <c:pt idx="168">
                  <c:v>13.089</c:v>
                </c:pt>
                <c:pt idx="169">
                  <c:v>13.388</c:v>
                </c:pt>
                <c:pt idx="170">
                  <c:v>13.484</c:v>
                </c:pt>
                <c:pt idx="171">
                  <c:v>13.574999999999999</c:v>
                </c:pt>
                <c:pt idx="172">
                  <c:v>13.587</c:v>
                </c:pt>
                <c:pt idx="173">
                  <c:v>13.65</c:v>
                </c:pt>
                <c:pt idx="174">
                  <c:v>14.026</c:v>
                </c:pt>
                <c:pt idx="175">
                  <c:v>14.135999999999999</c:v>
                </c:pt>
                <c:pt idx="176">
                  <c:v>14.228999999999999</c:v>
                </c:pt>
                <c:pt idx="177">
                  <c:v>14.308999999999999</c:v>
                </c:pt>
                <c:pt idx="178">
                  <c:v>14.432</c:v>
                </c:pt>
                <c:pt idx="179">
                  <c:v>14.497999999999999</c:v>
                </c:pt>
                <c:pt idx="180">
                  <c:v>14.619</c:v>
                </c:pt>
                <c:pt idx="181">
                  <c:v>14.772</c:v>
                </c:pt>
                <c:pt idx="182">
                  <c:v>14.952999999999999</c:v>
                </c:pt>
                <c:pt idx="183">
                  <c:v>15.065</c:v>
                </c:pt>
                <c:pt idx="184">
                  <c:v>15.24</c:v>
                </c:pt>
                <c:pt idx="185">
                  <c:v>15.401</c:v>
                </c:pt>
                <c:pt idx="186">
                  <c:v>15.407999999999999</c:v>
                </c:pt>
                <c:pt idx="187">
                  <c:v>15.465999999999999</c:v>
                </c:pt>
                <c:pt idx="188">
                  <c:v>15.492000000000001</c:v>
                </c:pt>
                <c:pt idx="189">
                  <c:v>15.606999999999999</c:v>
                </c:pt>
                <c:pt idx="190">
                  <c:v>15.609</c:v>
                </c:pt>
                <c:pt idx="191">
                  <c:v>15.661</c:v>
                </c:pt>
                <c:pt idx="192">
                  <c:v>15.698</c:v>
                </c:pt>
                <c:pt idx="193">
                  <c:v>16.050999999999998</c:v>
                </c:pt>
                <c:pt idx="194">
                  <c:v>16.184999999999999</c:v>
                </c:pt>
                <c:pt idx="195">
                  <c:v>16.475000000000001</c:v>
                </c:pt>
                <c:pt idx="196">
                  <c:v>16.669</c:v>
                </c:pt>
                <c:pt idx="197">
                  <c:v>16.766999999999999</c:v>
                </c:pt>
                <c:pt idx="198">
                  <c:v>17.088999999999999</c:v>
                </c:pt>
                <c:pt idx="199">
                  <c:v>17.361000000000001</c:v>
                </c:pt>
                <c:pt idx="200">
                  <c:v>17.370999999999999</c:v>
                </c:pt>
                <c:pt idx="201">
                  <c:v>17.498000000000001</c:v>
                </c:pt>
                <c:pt idx="202">
                  <c:v>17.526</c:v>
                </c:pt>
                <c:pt idx="203">
                  <c:v>17.614999999999998</c:v>
                </c:pt>
                <c:pt idx="204">
                  <c:v>17.893999999999998</c:v>
                </c:pt>
                <c:pt idx="205">
                  <c:v>17.913</c:v>
                </c:pt>
                <c:pt idx="206">
                  <c:v>17.914999999999999</c:v>
                </c:pt>
                <c:pt idx="207">
                  <c:v>18.510999999999999</c:v>
                </c:pt>
                <c:pt idx="208">
                  <c:v>18.536999999999999</c:v>
                </c:pt>
                <c:pt idx="209">
                  <c:v>18.791</c:v>
                </c:pt>
                <c:pt idx="210">
                  <c:v>19.012</c:v>
                </c:pt>
                <c:pt idx="211">
                  <c:v>19.081</c:v>
                </c:pt>
                <c:pt idx="212">
                  <c:v>19.209</c:v>
                </c:pt>
                <c:pt idx="213">
                  <c:v>19.248999999999999</c:v>
                </c:pt>
                <c:pt idx="214">
                  <c:v>19.38</c:v>
                </c:pt>
                <c:pt idx="215">
                  <c:v>19.463999999999999</c:v>
                </c:pt>
                <c:pt idx="216">
                  <c:v>19.681000000000001</c:v>
                </c:pt>
                <c:pt idx="217">
                  <c:v>19.8</c:v>
                </c:pt>
                <c:pt idx="218">
                  <c:v>19.803000000000001</c:v>
                </c:pt>
                <c:pt idx="219">
                  <c:v>19.966999999999999</c:v>
                </c:pt>
                <c:pt idx="220">
                  <c:v>20.262</c:v>
                </c:pt>
                <c:pt idx="221">
                  <c:v>20.393000000000001</c:v>
                </c:pt>
                <c:pt idx="222">
                  <c:v>20.640999999999998</c:v>
                </c:pt>
                <c:pt idx="223">
                  <c:v>20.738</c:v>
                </c:pt>
                <c:pt idx="224">
                  <c:v>20.809000000000001</c:v>
                </c:pt>
                <c:pt idx="225">
                  <c:v>20.853999999999999</c:v>
                </c:pt>
                <c:pt idx="226">
                  <c:v>21.175000000000001</c:v>
                </c:pt>
                <c:pt idx="227">
                  <c:v>21.273</c:v>
                </c:pt>
                <c:pt idx="228">
                  <c:v>21.309000000000001</c:v>
                </c:pt>
                <c:pt idx="229">
                  <c:v>21.399000000000001</c:v>
                </c:pt>
                <c:pt idx="230">
                  <c:v>21.722000000000001</c:v>
                </c:pt>
                <c:pt idx="231">
                  <c:v>21.927</c:v>
                </c:pt>
                <c:pt idx="232">
                  <c:v>22.285</c:v>
                </c:pt>
                <c:pt idx="233">
                  <c:v>22.388000000000002</c:v>
                </c:pt>
                <c:pt idx="234">
                  <c:v>22.417999999999999</c:v>
                </c:pt>
                <c:pt idx="235">
                  <c:v>22.693000000000001</c:v>
                </c:pt>
                <c:pt idx="236">
                  <c:v>22.725000000000001</c:v>
                </c:pt>
                <c:pt idx="237">
                  <c:v>22.725999999999999</c:v>
                </c:pt>
                <c:pt idx="238">
                  <c:v>23.135000000000002</c:v>
                </c:pt>
                <c:pt idx="239">
                  <c:v>23.280999999999999</c:v>
                </c:pt>
                <c:pt idx="240">
                  <c:v>23.731000000000002</c:v>
                </c:pt>
                <c:pt idx="241">
                  <c:v>24.358000000000001</c:v>
                </c:pt>
                <c:pt idx="242">
                  <c:v>24.779</c:v>
                </c:pt>
                <c:pt idx="243">
                  <c:v>25.056999999999999</c:v>
                </c:pt>
                <c:pt idx="244">
                  <c:v>25.277000000000001</c:v>
                </c:pt>
                <c:pt idx="245">
                  <c:v>25.311</c:v>
                </c:pt>
                <c:pt idx="246">
                  <c:v>25.911999999999999</c:v>
                </c:pt>
                <c:pt idx="247">
                  <c:v>26.748999999999999</c:v>
                </c:pt>
                <c:pt idx="248">
                  <c:v>27.283000000000001</c:v>
                </c:pt>
                <c:pt idx="249">
                  <c:v>27.434000000000001</c:v>
                </c:pt>
                <c:pt idx="250">
                  <c:v>27.466000000000001</c:v>
                </c:pt>
                <c:pt idx="251">
                  <c:v>27.739000000000001</c:v>
                </c:pt>
                <c:pt idx="252">
                  <c:v>27.925999999999998</c:v>
                </c:pt>
                <c:pt idx="253">
                  <c:v>28.762</c:v>
                </c:pt>
                <c:pt idx="254">
                  <c:v>29.404</c:v>
                </c:pt>
                <c:pt idx="255">
                  <c:v>29.460999999999999</c:v>
                </c:pt>
                <c:pt idx="256">
                  <c:v>29.895</c:v>
                </c:pt>
                <c:pt idx="257">
                  <c:v>29.9</c:v>
                </c:pt>
                <c:pt idx="258">
                  <c:v>30.164999999999999</c:v>
                </c:pt>
                <c:pt idx="259">
                  <c:v>30.41</c:v>
                </c:pt>
                <c:pt idx="260">
                  <c:v>30.927</c:v>
                </c:pt>
                <c:pt idx="261">
                  <c:v>30.934999999999999</c:v>
                </c:pt>
                <c:pt idx="262">
                  <c:v>31.423999999999999</c:v>
                </c:pt>
                <c:pt idx="263">
                  <c:v>31.757000000000001</c:v>
                </c:pt>
                <c:pt idx="264">
                  <c:v>31.84</c:v>
                </c:pt>
                <c:pt idx="265">
                  <c:v>32.216000000000001</c:v>
                </c:pt>
                <c:pt idx="266">
                  <c:v>33.197000000000003</c:v>
                </c:pt>
                <c:pt idx="267">
                  <c:v>33.359000000000002</c:v>
                </c:pt>
                <c:pt idx="268">
                  <c:v>33.457999999999998</c:v>
                </c:pt>
                <c:pt idx="269">
                  <c:v>33.561</c:v>
                </c:pt>
                <c:pt idx="270">
                  <c:v>33.682000000000002</c:v>
                </c:pt>
                <c:pt idx="271">
                  <c:v>33.981000000000002</c:v>
                </c:pt>
                <c:pt idx="272">
                  <c:v>34.064999999999998</c:v>
                </c:pt>
                <c:pt idx="273">
                  <c:v>34.859000000000002</c:v>
                </c:pt>
                <c:pt idx="274">
                  <c:v>35.337000000000003</c:v>
                </c:pt>
                <c:pt idx="275">
                  <c:v>35.387999999999998</c:v>
                </c:pt>
                <c:pt idx="276">
                  <c:v>36.682000000000002</c:v>
                </c:pt>
                <c:pt idx="277">
                  <c:v>36.896000000000001</c:v>
                </c:pt>
                <c:pt idx="278">
                  <c:v>37.901000000000003</c:v>
                </c:pt>
                <c:pt idx="279">
                  <c:v>37.930999999999997</c:v>
                </c:pt>
                <c:pt idx="280">
                  <c:v>38.091999999999999</c:v>
                </c:pt>
                <c:pt idx="281">
                  <c:v>39.264000000000003</c:v>
                </c:pt>
                <c:pt idx="282">
                  <c:v>40.125</c:v>
                </c:pt>
                <c:pt idx="283">
                  <c:v>40.347000000000001</c:v>
                </c:pt>
                <c:pt idx="284">
                  <c:v>40.609000000000002</c:v>
                </c:pt>
                <c:pt idx="285">
                  <c:v>41.973999999999997</c:v>
                </c:pt>
                <c:pt idx="286">
                  <c:v>42.023000000000003</c:v>
                </c:pt>
                <c:pt idx="287">
                  <c:v>43.94</c:v>
                </c:pt>
                <c:pt idx="288">
                  <c:v>48.16</c:v>
                </c:pt>
                <c:pt idx="289">
                  <c:v>49.408999999999999</c:v>
                </c:pt>
                <c:pt idx="290">
                  <c:v>49.536000000000001</c:v>
                </c:pt>
                <c:pt idx="291">
                  <c:v>50.536999999999999</c:v>
                </c:pt>
                <c:pt idx="292">
                  <c:v>55.116999999999997</c:v>
                </c:pt>
                <c:pt idx="293">
                  <c:v>55.963999999999999</c:v>
                </c:pt>
                <c:pt idx="294">
                  <c:v>56.072000000000003</c:v>
                </c:pt>
                <c:pt idx="295">
                  <c:v>56.591999999999999</c:v>
                </c:pt>
                <c:pt idx="296">
                  <c:v>60.375</c:v>
                </c:pt>
                <c:pt idx="297">
                  <c:v>76.825000000000003</c:v>
                </c:pt>
                <c:pt idx="298">
                  <c:v>87.462999999999994</c:v>
                </c:pt>
                <c:pt idx="299">
                  <c:v>114.426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9-4453-8C56-302685442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54799"/>
        <c:axId val="866851391"/>
      </c:scatterChart>
      <c:valAx>
        <c:axId val="86835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51391"/>
        <c:crosses val="autoZero"/>
        <c:crossBetween val="midCat"/>
      </c:valAx>
      <c:valAx>
        <c:axId val="86685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5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GAMMA Function of exponential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Sheet2!$B$2:$B$302</c:f>
              <c:numCache>
                <c:formatCode>0.00</c:formatCode>
                <c:ptCount val="301"/>
                <c:pt idx="0">
                  <c:v>0.13</c:v>
                </c:pt>
                <c:pt idx="1">
                  <c:v>0.151</c:v>
                </c:pt>
                <c:pt idx="2">
                  <c:v>0.17100000000000001</c:v>
                </c:pt>
                <c:pt idx="3">
                  <c:v>0.18099999999999999</c:v>
                </c:pt>
                <c:pt idx="4">
                  <c:v>0.29899999999999999</c:v>
                </c:pt>
                <c:pt idx="5">
                  <c:v>0.4</c:v>
                </c:pt>
                <c:pt idx="6">
                  <c:v>0.501</c:v>
                </c:pt>
                <c:pt idx="7">
                  <c:v>0.52600000000000002</c:v>
                </c:pt>
                <c:pt idx="8">
                  <c:v>0.53700000000000003</c:v>
                </c:pt>
                <c:pt idx="9">
                  <c:v>0.54300000000000004</c:v>
                </c:pt>
                <c:pt idx="10">
                  <c:v>0.57999999999999996</c:v>
                </c:pt>
                <c:pt idx="11">
                  <c:v>0.628</c:v>
                </c:pt>
                <c:pt idx="12">
                  <c:v>0.71199999999999997</c:v>
                </c:pt>
                <c:pt idx="13">
                  <c:v>0.72899999999999998</c:v>
                </c:pt>
                <c:pt idx="14">
                  <c:v>0.745</c:v>
                </c:pt>
                <c:pt idx="15">
                  <c:v>0.752</c:v>
                </c:pt>
                <c:pt idx="16">
                  <c:v>0.83399999999999996</c:v>
                </c:pt>
                <c:pt idx="17">
                  <c:v>0.89900000000000002</c:v>
                </c:pt>
                <c:pt idx="18">
                  <c:v>0.97699999999999998</c:v>
                </c:pt>
                <c:pt idx="19">
                  <c:v>1.0409999999999999</c:v>
                </c:pt>
                <c:pt idx="20">
                  <c:v>1.1100000000000001</c:v>
                </c:pt>
                <c:pt idx="21">
                  <c:v>1.1779999999999999</c:v>
                </c:pt>
                <c:pt idx="22">
                  <c:v>1.472</c:v>
                </c:pt>
                <c:pt idx="23">
                  <c:v>1.8320000000000001</c:v>
                </c:pt>
                <c:pt idx="24">
                  <c:v>1.835</c:v>
                </c:pt>
                <c:pt idx="25">
                  <c:v>1.86</c:v>
                </c:pt>
                <c:pt idx="26">
                  <c:v>1.8720000000000001</c:v>
                </c:pt>
                <c:pt idx="27">
                  <c:v>1.8740000000000001</c:v>
                </c:pt>
                <c:pt idx="28">
                  <c:v>2.2559999999999998</c:v>
                </c:pt>
                <c:pt idx="29">
                  <c:v>2.298</c:v>
                </c:pt>
                <c:pt idx="30">
                  <c:v>2.38</c:v>
                </c:pt>
                <c:pt idx="31">
                  <c:v>2.4180000000000001</c:v>
                </c:pt>
                <c:pt idx="32">
                  <c:v>2.4569999999999999</c:v>
                </c:pt>
                <c:pt idx="33">
                  <c:v>2.5190000000000001</c:v>
                </c:pt>
                <c:pt idx="34">
                  <c:v>2.5369999999999999</c:v>
                </c:pt>
                <c:pt idx="35">
                  <c:v>2.6110000000000002</c:v>
                </c:pt>
                <c:pt idx="36">
                  <c:v>2.617</c:v>
                </c:pt>
                <c:pt idx="37">
                  <c:v>2.9009999999999998</c:v>
                </c:pt>
                <c:pt idx="38">
                  <c:v>2.9009999999999998</c:v>
                </c:pt>
                <c:pt idx="39">
                  <c:v>3.0550000000000002</c:v>
                </c:pt>
                <c:pt idx="40">
                  <c:v>3.29</c:v>
                </c:pt>
                <c:pt idx="41">
                  <c:v>3.3109999999999999</c:v>
                </c:pt>
                <c:pt idx="42">
                  <c:v>3.3839999999999999</c:v>
                </c:pt>
                <c:pt idx="43">
                  <c:v>3.3980000000000001</c:v>
                </c:pt>
                <c:pt idx="44">
                  <c:v>3.6379999999999999</c:v>
                </c:pt>
                <c:pt idx="45">
                  <c:v>3.6459999999999999</c:v>
                </c:pt>
                <c:pt idx="46">
                  <c:v>3.649</c:v>
                </c:pt>
                <c:pt idx="47">
                  <c:v>3.7149999999999999</c:v>
                </c:pt>
                <c:pt idx="48">
                  <c:v>3.7290000000000001</c:v>
                </c:pt>
                <c:pt idx="49">
                  <c:v>3.8260000000000001</c:v>
                </c:pt>
                <c:pt idx="50">
                  <c:v>3.843</c:v>
                </c:pt>
                <c:pt idx="51">
                  <c:v>3.8860000000000001</c:v>
                </c:pt>
                <c:pt idx="52">
                  <c:v>3.9980000000000002</c:v>
                </c:pt>
                <c:pt idx="53">
                  <c:v>4.181</c:v>
                </c:pt>
                <c:pt idx="54">
                  <c:v>4.2039999999999997</c:v>
                </c:pt>
                <c:pt idx="55">
                  <c:v>4.266</c:v>
                </c:pt>
                <c:pt idx="56">
                  <c:v>4.2889999999999997</c:v>
                </c:pt>
                <c:pt idx="57">
                  <c:v>4.3090000000000002</c:v>
                </c:pt>
                <c:pt idx="58">
                  <c:v>4.4059999999999997</c:v>
                </c:pt>
                <c:pt idx="59">
                  <c:v>4.49</c:v>
                </c:pt>
                <c:pt idx="60">
                  <c:v>4.5</c:v>
                </c:pt>
                <c:pt idx="61">
                  <c:v>4.54</c:v>
                </c:pt>
                <c:pt idx="62">
                  <c:v>4.7119999999999997</c:v>
                </c:pt>
                <c:pt idx="63">
                  <c:v>4.7439999999999998</c:v>
                </c:pt>
                <c:pt idx="64">
                  <c:v>4.7590000000000003</c:v>
                </c:pt>
                <c:pt idx="65">
                  <c:v>4.8220000000000001</c:v>
                </c:pt>
                <c:pt idx="66">
                  <c:v>5.0839999999999996</c:v>
                </c:pt>
                <c:pt idx="67">
                  <c:v>5.0880000000000001</c:v>
                </c:pt>
                <c:pt idx="68">
                  <c:v>5.1390000000000002</c:v>
                </c:pt>
                <c:pt idx="69">
                  <c:v>5.2590000000000003</c:v>
                </c:pt>
                <c:pt idx="70">
                  <c:v>5.4649999999999999</c:v>
                </c:pt>
                <c:pt idx="71">
                  <c:v>5.4770000000000003</c:v>
                </c:pt>
                <c:pt idx="72">
                  <c:v>5.4930000000000003</c:v>
                </c:pt>
                <c:pt idx="73">
                  <c:v>5.6189999999999998</c:v>
                </c:pt>
                <c:pt idx="74">
                  <c:v>5.6210000000000004</c:v>
                </c:pt>
                <c:pt idx="75">
                  <c:v>5.6420000000000003</c:v>
                </c:pt>
                <c:pt idx="76">
                  <c:v>5.7290000000000001</c:v>
                </c:pt>
                <c:pt idx="77">
                  <c:v>5.7519999999999998</c:v>
                </c:pt>
                <c:pt idx="78">
                  <c:v>5.78</c:v>
                </c:pt>
                <c:pt idx="79">
                  <c:v>5.8150000000000004</c:v>
                </c:pt>
                <c:pt idx="80">
                  <c:v>5.8819999999999997</c:v>
                </c:pt>
                <c:pt idx="81">
                  <c:v>6.0250000000000004</c:v>
                </c:pt>
                <c:pt idx="82">
                  <c:v>6.0640000000000001</c:v>
                </c:pt>
                <c:pt idx="83">
                  <c:v>6.0990000000000002</c:v>
                </c:pt>
                <c:pt idx="84">
                  <c:v>6.1520000000000001</c:v>
                </c:pt>
                <c:pt idx="85">
                  <c:v>6.1879999999999997</c:v>
                </c:pt>
                <c:pt idx="86">
                  <c:v>6.3869999999999996</c:v>
                </c:pt>
                <c:pt idx="87">
                  <c:v>6.5039999999999996</c:v>
                </c:pt>
                <c:pt idx="88">
                  <c:v>6.516</c:v>
                </c:pt>
                <c:pt idx="89">
                  <c:v>6.617</c:v>
                </c:pt>
                <c:pt idx="90">
                  <c:v>6.6310000000000002</c:v>
                </c:pt>
                <c:pt idx="91">
                  <c:v>6.726</c:v>
                </c:pt>
                <c:pt idx="92">
                  <c:v>6.8010000000000002</c:v>
                </c:pt>
                <c:pt idx="93">
                  <c:v>6.8280000000000003</c:v>
                </c:pt>
                <c:pt idx="94">
                  <c:v>6.87</c:v>
                </c:pt>
                <c:pt idx="95">
                  <c:v>6.8849999999999998</c:v>
                </c:pt>
                <c:pt idx="96">
                  <c:v>6.9320000000000004</c:v>
                </c:pt>
                <c:pt idx="97">
                  <c:v>7.0140000000000002</c:v>
                </c:pt>
                <c:pt idx="98">
                  <c:v>7.1</c:v>
                </c:pt>
                <c:pt idx="99">
                  <c:v>7.1239999999999997</c:v>
                </c:pt>
                <c:pt idx="100">
                  <c:v>7.19</c:v>
                </c:pt>
                <c:pt idx="101">
                  <c:v>7.3339999999999996</c:v>
                </c:pt>
                <c:pt idx="102">
                  <c:v>7.3659999999999997</c:v>
                </c:pt>
                <c:pt idx="103">
                  <c:v>7.4550000000000001</c:v>
                </c:pt>
                <c:pt idx="104">
                  <c:v>7.47</c:v>
                </c:pt>
                <c:pt idx="105">
                  <c:v>7.6550000000000002</c:v>
                </c:pt>
                <c:pt idx="106">
                  <c:v>7.6890000000000001</c:v>
                </c:pt>
                <c:pt idx="107">
                  <c:v>8.0129999999999999</c:v>
                </c:pt>
                <c:pt idx="108">
                  <c:v>8.1</c:v>
                </c:pt>
                <c:pt idx="109">
                  <c:v>8.1180000000000003</c:v>
                </c:pt>
                <c:pt idx="110">
                  <c:v>8.1340000000000003</c:v>
                </c:pt>
                <c:pt idx="111">
                  <c:v>8.1479999999999997</c:v>
                </c:pt>
                <c:pt idx="112">
                  <c:v>8.1999999999999993</c:v>
                </c:pt>
                <c:pt idx="113">
                  <c:v>8.2210000000000001</c:v>
                </c:pt>
                <c:pt idx="114">
                  <c:v>8.343</c:v>
                </c:pt>
                <c:pt idx="115">
                  <c:v>8.484</c:v>
                </c:pt>
                <c:pt idx="116">
                  <c:v>8.7159999999999993</c:v>
                </c:pt>
                <c:pt idx="117">
                  <c:v>8.7270000000000003</c:v>
                </c:pt>
                <c:pt idx="118">
                  <c:v>8.8040000000000003</c:v>
                </c:pt>
                <c:pt idx="119">
                  <c:v>8.8629999999999995</c:v>
                </c:pt>
                <c:pt idx="120">
                  <c:v>8.9710000000000001</c:v>
                </c:pt>
                <c:pt idx="121">
                  <c:v>9.0030000000000001</c:v>
                </c:pt>
                <c:pt idx="122">
                  <c:v>9.01</c:v>
                </c:pt>
                <c:pt idx="123">
                  <c:v>9.0760000000000005</c:v>
                </c:pt>
                <c:pt idx="124">
                  <c:v>9.1649999999999991</c:v>
                </c:pt>
                <c:pt idx="125">
                  <c:v>9.2159999999999993</c:v>
                </c:pt>
                <c:pt idx="126">
                  <c:v>9.4890000000000008</c:v>
                </c:pt>
                <c:pt idx="127">
                  <c:v>9.6050000000000004</c:v>
                </c:pt>
                <c:pt idx="128">
                  <c:v>9.6389999999999993</c:v>
                </c:pt>
                <c:pt idx="129">
                  <c:v>9.6530000000000005</c:v>
                </c:pt>
                <c:pt idx="130">
                  <c:v>9.6720000000000006</c:v>
                </c:pt>
                <c:pt idx="131">
                  <c:v>9.8160000000000007</c:v>
                </c:pt>
                <c:pt idx="132">
                  <c:v>9.8190000000000008</c:v>
                </c:pt>
                <c:pt idx="133">
                  <c:v>9.8320000000000007</c:v>
                </c:pt>
                <c:pt idx="134">
                  <c:v>9.8979999999999997</c:v>
                </c:pt>
                <c:pt idx="135">
                  <c:v>10.013</c:v>
                </c:pt>
                <c:pt idx="136">
                  <c:v>10.298999999999999</c:v>
                </c:pt>
                <c:pt idx="137">
                  <c:v>10.314</c:v>
                </c:pt>
                <c:pt idx="138">
                  <c:v>10.423999999999999</c:v>
                </c:pt>
                <c:pt idx="139">
                  <c:v>10.641999999999999</c:v>
                </c:pt>
                <c:pt idx="140">
                  <c:v>10.643000000000001</c:v>
                </c:pt>
                <c:pt idx="141">
                  <c:v>10.664999999999999</c:v>
                </c:pt>
                <c:pt idx="142">
                  <c:v>10.721</c:v>
                </c:pt>
                <c:pt idx="143">
                  <c:v>10.826000000000001</c:v>
                </c:pt>
                <c:pt idx="144">
                  <c:v>10.874000000000001</c:v>
                </c:pt>
                <c:pt idx="145">
                  <c:v>10.885</c:v>
                </c:pt>
                <c:pt idx="146">
                  <c:v>11.279</c:v>
                </c:pt>
                <c:pt idx="147">
                  <c:v>11.31</c:v>
                </c:pt>
                <c:pt idx="148">
                  <c:v>11.374000000000001</c:v>
                </c:pt>
                <c:pt idx="149">
                  <c:v>11.581</c:v>
                </c:pt>
                <c:pt idx="150">
                  <c:v>11.702</c:v>
                </c:pt>
                <c:pt idx="151">
                  <c:v>11.782</c:v>
                </c:pt>
                <c:pt idx="152">
                  <c:v>11.992000000000001</c:v>
                </c:pt>
                <c:pt idx="153">
                  <c:v>12.065</c:v>
                </c:pt>
                <c:pt idx="154">
                  <c:v>12.067</c:v>
                </c:pt>
                <c:pt idx="155">
                  <c:v>12.239000000000001</c:v>
                </c:pt>
                <c:pt idx="156">
                  <c:v>12.363</c:v>
                </c:pt>
                <c:pt idx="157">
                  <c:v>12.388999999999999</c:v>
                </c:pt>
                <c:pt idx="158">
                  <c:v>12.444000000000001</c:v>
                </c:pt>
                <c:pt idx="159">
                  <c:v>12.486000000000001</c:v>
                </c:pt>
                <c:pt idx="160">
                  <c:v>12.500999999999999</c:v>
                </c:pt>
                <c:pt idx="161">
                  <c:v>12.615</c:v>
                </c:pt>
                <c:pt idx="162">
                  <c:v>12.706</c:v>
                </c:pt>
                <c:pt idx="163">
                  <c:v>12.722</c:v>
                </c:pt>
                <c:pt idx="164">
                  <c:v>12.76</c:v>
                </c:pt>
                <c:pt idx="165">
                  <c:v>12.798</c:v>
                </c:pt>
                <c:pt idx="166">
                  <c:v>12.884</c:v>
                </c:pt>
                <c:pt idx="167">
                  <c:v>13.023999999999999</c:v>
                </c:pt>
                <c:pt idx="168">
                  <c:v>13.089</c:v>
                </c:pt>
                <c:pt idx="169">
                  <c:v>13.388</c:v>
                </c:pt>
                <c:pt idx="170">
                  <c:v>13.484</c:v>
                </c:pt>
                <c:pt idx="171">
                  <c:v>13.574999999999999</c:v>
                </c:pt>
                <c:pt idx="172">
                  <c:v>13.587</c:v>
                </c:pt>
                <c:pt idx="173">
                  <c:v>13.65</c:v>
                </c:pt>
                <c:pt idx="174">
                  <c:v>14.026</c:v>
                </c:pt>
                <c:pt idx="175">
                  <c:v>14.135999999999999</c:v>
                </c:pt>
                <c:pt idx="176">
                  <c:v>14.228999999999999</c:v>
                </c:pt>
                <c:pt idx="177">
                  <c:v>14.308999999999999</c:v>
                </c:pt>
                <c:pt idx="178">
                  <c:v>14.432</c:v>
                </c:pt>
                <c:pt idx="179">
                  <c:v>14.497999999999999</c:v>
                </c:pt>
                <c:pt idx="180">
                  <c:v>14.619</c:v>
                </c:pt>
                <c:pt idx="181">
                  <c:v>14.772</c:v>
                </c:pt>
                <c:pt idx="182">
                  <c:v>14.952999999999999</c:v>
                </c:pt>
                <c:pt idx="183">
                  <c:v>15.065</c:v>
                </c:pt>
                <c:pt idx="184">
                  <c:v>15.24</c:v>
                </c:pt>
                <c:pt idx="185">
                  <c:v>15.401</c:v>
                </c:pt>
                <c:pt idx="186">
                  <c:v>15.407999999999999</c:v>
                </c:pt>
                <c:pt idx="187">
                  <c:v>15.465999999999999</c:v>
                </c:pt>
                <c:pt idx="188">
                  <c:v>15.492000000000001</c:v>
                </c:pt>
                <c:pt idx="189">
                  <c:v>15.606999999999999</c:v>
                </c:pt>
                <c:pt idx="190">
                  <c:v>15.609</c:v>
                </c:pt>
                <c:pt idx="191">
                  <c:v>15.661</c:v>
                </c:pt>
                <c:pt idx="192">
                  <c:v>15.698</c:v>
                </c:pt>
                <c:pt idx="193">
                  <c:v>16.050999999999998</c:v>
                </c:pt>
                <c:pt idx="194">
                  <c:v>16.184999999999999</c:v>
                </c:pt>
                <c:pt idx="195">
                  <c:v>16.475000000000001</c:v>
                </c:pt>
                <c:pt idx="196">
                  <c:v>16.669</c:v>
                </c:pt>
                <c:pt idx="197">
                  <c:v>16.766999999999999</c:v>
                </c:pt>
                <c:pt idx="198">
                  <c:v>17.088999999999999</c:v>
                </c:pt>
                <c:pt idx="199">
                  <c:v>17.361000000000001</c:v>
                </c:pt>
                <c:pt idx="200">
                  <c:v>17.370999999999999</c:v>
                </c:pt>
                <c:pt idx="201">
                  <c:v>17.498000000000001</c:v>
                </c:pt>
                <c:pt idx="202">
                  <c:v>17.526</c:v>
                </c:pt>
                <c:pt idx="203">
                  <c:v>17.614999999999998</c:v>
                </c:pt>
                <c:pt idx="204">
                  <c:v>17.893999999999998</c:v>
                </c:pt>
                <c:pt idx="205">
                  <c:v>17.913</c:v>
                </c:pt>
                <c:pt idx="206">
                  <c:v>17.914999999999999</c:v>
                </c:pt>
                <c:pt idx="207">
                  <c:v>18.510999999999999</c:v>
                </c:pt>
                <c:pt idx="208">
                  <c:v>18.536999999999999</c:v>
                </c:pt>
                <c:pt idx="209">
                  <c:v>18.791</c:v>
                </c:pt>
                <c:pt idx="210">
                  <c:v>19.012</c:v>
                </c:pt>
                <c:pt idx="211">
                  <c:v>19.081</c:v>
                </c:pt>
                <c:pt idx="212">
                  <c:v>19.209</c:v>
                </c:pt>
                <c:pt idx="213">
                  <c:v>19.248999999999999</c:v>
                </c:pt>
                <c:pt idx="214">
                  <c:v>19.38</c:v>
                </c:pt>
                <c:pt idx="215">
                  <c:v>19.463999999999999</c:v>
                </c:pt>
                <c:pt idx="216">
                  <c:v>19.681000000000001</c:v>
                </c:pt>
                <c:pt idx="217">
                  <c:v>19.8</c:v>
                </c:pt>
                <c:pt idx="218">
                  <c:v>19.803000000000001</c:v>
                </c:pt>
                <c:pt idx="219">
                  <c:v>19.966999999999999</c:v>
                </c:pt>
                <c:pt idx="220">
                  <c:v>20.262</c:v>
                </c:pt>
                <c:pt idx="221">
                  <c:v>20.393000000000001</c:v>
                </c:pt>
                <c:pt idx="222">
                  <c:v>20.640999999999998</c:v>
                </c:pt>
                <c:pt idx="223">
                  <c:v>20.738</c:v>
                </c:pt>
                <c:pt idx="224">
                  <c:v>20.809000000000001</c:v>
                </c:pt>
                <c:pt idx="225">
                  <c:v>20.853999999999999</c:v>
                </c:pt>
                <c:pt idx="226">
                  <c:v>21.175000000000001</c:v>
                </c:pt>
                <c:pt idx="227">
                  <c:v>21.273</c:v>
                </c:pt>
                <c:pt idx="228">
                  <c:v>21.309000000000001</c:v>
                </c:pt>
                <c:pt idx="229">
                  <c:v>21.399000000000001</c:v>
                </c:pt>
                <c:pt idx="230">
                  <c:v>21.722000000000001</c:v>
                </c:pt>
                <c:pt idx="231">
                  <c:v>21.927</c:v>
                </c:pt>
                <c:pt idx="232">
                  <c:v>22.285</c:v>
                </c:pt>
                <c:pt idx="233">
                  <c:v>22.388000000000002</c:v>
                </c:pt>
                <c:pt idx="234">
                  <c:v>22.417999999999999</c:v>
                </c:pt>
                <c:pt idx="235">
                  <c:v>22.693000000000001</c:v>
                </c:pt>
                <c:pt idx="236">
                  <c:v>22.725000000000001</c:v>
                </c:pt>
                <c:pt idx="237">
                  <c:v>22.725999999999999</c:v>
                </c:pt>
                <c:pt idx="238">
                  <c:v>23.135000000000002</c:v>
                </c:pt>
                <c:pt idx="239">
                  <c:v>23.280999999999999</c:v>
                </c:pt>
                <c:pt idx="240">
                  <c:v>23.731000000000002</c:v>
                </c:pt>
                <c:pt idx="241">
                  <c:v>24.358000000000001</c:v>
                </c:pt>
                <c:pt idx="242">
                  <c:v>24.779</c:v>
                </c:pt>
                <c:pt idx="243">
                  <c:v>25.056999999999999</c:v>
                </c:pt>
                <c:pt idx="244">
                  <c:v>25.277000000000001</c:v>
                </c:pt>
                <c:pt idx="245">
                  <c:v>25.311</c:v>
                </c:pt>
                <c:pt idx="246">
                  <c:v>25.911999999999999</c:v>
                </c:pt>
                <c:pt idx="247">
                  <c:v>26.748999999999999</c:v>
                </c:pt>
                <c:pt idx="248">
                  <c:v>27.283000000000001</c:v>
                </c:pt>
                <c:pt idx="249">
                  <c:v>27.434000000000001</c:v>
                </c:pt>
                <c:pt idx="250">
                  <c:v>27.466000000000001</c:v>
                </c:pt>
                <c:pt idx="251">
                  <c:v>27.739000000000001</c:v>
                </c:pt>
                <c:pt idx="252">
                  <c:v>27.925999999999998</c:v>
                </c:pt>
                <c:pt idx="253">
                  <c:v>28.762</c:v>
                </c:pt>
                <c:pt idx="254">
                  <c:v>29.404</c:v>
                </c:pt>
                <c:pt idx="255">
                  <c:v>29.460999999999999</c:v>
                </c:pt>
                <c:pt idx="256">
                  <c:v>29.895</c:v>
                </c:pt>
                <c:pt idx="257">
                  <c:v>29.9</c:v>
                </c:pt>
                <c:pt idx="258">
                  <c:v>30.164999999999999</c:v>
                </c:pt>
                <c:pt idx="259">
                  <c:v>30.41</c:v>
                </c:pt>
                <c:pt idx="260">
                  <c:v>30.927</c:v>
                </c:pt>
                <c:pt idx="261">
                  <c:v>30.934999999999999</c:v>
                </c:pt>
                <c:pt idx="262">
                  <c:v>31.423999999999999</c:v>
                </c:pt>
                <c:pt idx="263">
                  <c:v>31.757000000000001</c:v>
                </c:pt>
                <c:pt idx="264">
                  <c:v>31.84</c:v>
                </c:pt>
                <c:pt idx="265">
                  <c:v>32.216000000000001</c:v>
                </c:pt>
                <c:pt idx="266">
                  <c:v>33.197000000000003</c:v>
                </c:pt>
                <c:pt idx="267">
                  <c:v>33.359000000000002</c:v>
                </c:pt>
                <c:pt idx="268">
                  <c:v>33.457999999999998</c:v>
                </c:pt>
                <c:pt idx="269">
                  <c:v>33.561</c:v>
                </c:pt>
                <c:pt idx="270">
                  <c:v>33.682000000000002</c:v>
                </c:pt>
                <c:pt idx="271">
                  <c:v>33.981000000000002</c:v>
                </c:pt>
                <c:pt idx="272">
                  <c:v>34.064999999999998</c:v>
                </c:pt>
                <c:pt idx="273">
                  <c:v>34.859000000000002</c:v>
                </c:pt>
                <c:pt idx="274">
                  <c:v>35.337000000000003</c:v>
                </c:pt>
                <c:pt idx="275">
                  <c:v>35.387999999999998</c:v>
                </c:pt>
                <c:pt idx="276">
                  <c:v>36.682000000000002</c:v>
                </c:pt>
                <c:pt idx="277">
                  <c:v>36.896000000000001</c:v>
                </c:pt>
                <c:pt idx="278">
                  <c:v>37.901000000000003</c:v>
                </c:pt>
                <c:pt idx="279">
                  <c:v>37.930999999999997</c:v>
                </c:pt>
                <c:pt idx="280">
                  <c:v>38.091999999999999</c:v>
                </c:pt>
                <c:pt idx="281">
                  <c:v>39.264000000000003</c:v>
                </c:pt>
                <c:pt idx="282">
                  <c:v>40.125</c:v>
                </c:pt>
                <c:pt idx="283">
                  <c:v>40.347000000000001</c:v>
                </c:pt>
                <c:pt idx="284">
                  <c:v>40.609000000000002</c:v>
                </c:pt>
                <c:pt idx="285">
                  <c:v>41.973999999999997</c:v>
                </c:pt>
                <c:pt idx="286">
                  <c:v>42.023000000000003</c:v>
                </c:pt>
                <c:pt idx="287">
                  <c:v>43.94</c:v>
                </c:pt>
                <c:pt idx="288">
                  <c:v>48.16</c:v>
                </c:pt>
                <c:pt idx="289">
                  <c:v>49.408999999999999</c:v>
                </c:pt>
                <c:pt idx="290">
                  <c:v>49.536000000000001</c:v>
                </c:pt>
                <c:pt idx="291">
                  <c:v>50.536999999999999</c:v>
                </c:pt>
                <c:pt idx="292">
                  <c:v>55.116999999999997</c:v>
                </c:pt>
                <c:pt idx="293">
                  <c:v>55.963999999999999</c:v>
                </c:pt>
                <c:pt idx="294">
                  <c:v>56.072000000000003</c:v>
                </c:pt>
                <c:pt idx="295">
                  <c:v>56.591999999999999</c:v>
                </c:pt>
                <c:pt idx="296">
                  <c:v>60.375</c:v>
                </c:pt>
                <c:pt idx="297">
                  <c:v>76.825000000000003</c:v>
                </c:pt>
                <c:pt idx="298">
                  <c:v>87.462999999999994</c:v>
                </c:pt>
                <c:pt idx="299">
                  <c:v>114.426</c:v>
                </c:pt>
              </c:numCache>
            </c:numRef>
          </c:xVal>
          <c:yVal>
            <c:numRef>
              <c:f>Sheet2!$F$2:$F$302</c:f>
              <c:numCache>
                <c:formatCode>General</c:formatCode>
                <c:ptCount val="301"/>
                <c:pt idx="0">
                  <c:v>1.14297457907155E-3</c:v>
                </c:pt>
                <c:pt idx="1">
                  <c:v>3.4346593281788964E-3</c:v>
                </c:pt>
                <c:pt idx="2">
                  <c:v>5.7340343089739678E-3</c:v>
                </c:pt>
                <c:pt idx="3">
                  <c:v>8.0411513076750138E-3</c:v>
                </c:pt>
                <c:pt idx="4">
                  <c:v>1.0356062635362592E-2</c:v>
                </c:pt>
                <c:pt idx="5">
                  <c:v>1.267882113509638E-2</c:v>
                </c:pt>
                <c:pt idx="6">
                  <c:v>1.500948018915302E-2</c:v>
                </c:pt>
                <c:pt idx="7">
                  <c:v>1.7348093726387469E-2</c:v>
                </c:pt>
                <c:pt idx="8">
                  <c:v>1.9694716229720424E-2</c:v>
                </c:pt>
                <c:pt idx="9">
                  <c:v>2.204940274375438E-2</c:v>
                </c:pt>
                <c:pt idx="10">
                  <c:v>2.4412208882520981E-2</c:v>
                </c:pt>
                <c:pt idx="11">
                  <c:v>2.6783190837362476E-2</c:v>
                </c:pt>
                <c:pt idx="12">
                  <c:v>2.9162405384949928E-2</c:v>
                </c:pt>
                <c:pt idx="13">
                  <c:v>3.1549909895441139E-2</c:v>
                </c:pt>
                <c:pt idx="14">
                  <c:v>3.3945762340781241E-2</c:v>
                </c:pt>
                <c:pt idx="15">
                  <c:v>3.6350021303148856E-2</c:v>
                </c:pt>
                <c:pt idx="16">
                  <c:v>3.8762745983550971E-2</c:v>
                </c:pt>
                <c:pt idx="17">
                  <c:v>4.1183996210569701E-2</c:v>
                </c:pt>
                <c:pt idx="18">
                  <c:v>4.3613832449264069E-2</c:v>
                </c:pt>
                <c:pt idx="19">
                  <c:v>4.6052315810230268E-2</c:v>
                </c:pt>
                <c:pt idx="20">
                  <c:v>4.8499508058823623E-2</c:v>
                </c:pt>
                <c:pt idx="21">
                  <c:v>5.0955471624545952E-2</c:v>
                </c:pt>
                <c:pt idx="22">
                  <c:v>5.342026961060152E-2</c:v>
                </c:pt>
                <c:pt idx="23">
                  <c:v>5.589396580362585E-2</c:v>
                </c:pt>
                <c:pt idx="24">
                  <c:v>5.8376624683590422E-2</c:v>
                </c:pt>
                <c:pt idx="25">
                  <c:v>6.0868311433887712E-2</c:v>
                </c:pt>
                <c:pt idx="26">
                  <c:v>6.3369091951600079E-2</c:v>
                </c:pt>
                <c:pt idx="27">
                  <c:v>6.5879032857956876E-2</c:v>
                </c:pt>
                <c:pt idx="28">
                  <c:v>6.8398201508983777E-2</c:v>
                </c:pt>
                <c:pt idx="29">
                  <c:v>7.0926666006348379E-2</c:v>
                </c:pt>
                <c:pt idx="30">
                  <c:v>7.3464495208407019E-2</c:v>
                </c:pt>
                <c:pt idx="31">
                  <c:v>7.6011758741456534E-2</c:v>
                </c:pt>
                <c:pt idx="32">
                  <c:v>7.8568527011196251E-2</c:v>
                </c:pt>
                <c:pt idx="33">
                  <c:v>8.1134871214404422E-2</c:v>
                </c:pt>
                <c:pt idx="34">
                  <c:v>8.3710863350834261E-2</c:v>
                </c:pt>
                <c:pt idx="35">
                  <c:v>8.6296576235334377E-2</c:v>
                </c:pt>
                <c:pt idx="36">
                  <c:v>8.8892083510198741E-2</c:v>
                </c:pt>
                <c:pt idx="37">
                  <c:v>9.1497459657751551E-2</c:v>
                </c:pt>
                <c:pt idx="38">
                  <c:v>9.4112780013172179E-2</c:v>
                </c:pt>
                <c:pt idx="39">
                  <c:v>9.6738120777565731E-2</c:v>
                </c:pt>
                <c:pt idx="40">
                  <c:v>9.9373559031285266E-2</c:v>
                </c:pt>
                <c:pt idx="41">
                  <c:v>0.10201917274751078</c:v>
                </c:pt>
                <c:pt idx="42">
                  <c:v>0.10467504080609169</c:v>
                </c:pt>
                <c:pt idx="43">
                  <c:v>0.10734124300765849</c:v>
                </c:pt>
                <c:pt idx="44">
                  <c:v>0.11001786008801009</c:v>
                </c:pt>
                <c:pt idx="45">
                  <c:v>0.11270497373278307</c:v>
                </c:pt>
                <c:pt idx="46">
                  <c:v>0.11540266659241001</c:v>
                </c:pt>
                <c:pt idx="47">
                  <c:v>0.11811102229737323</c:v>
                </c:pt>
                <c:pt idx="48">
                  <c:v>0.12083012547376122</c:v>
                </c:pt>
                <c:pt idx="49">
                  <c:v>0.12356006175913498</c:v>
                </c:pt>
                <c:pt idx="50">
                  <c:v>0.12630091781871161</c:v>
                </c:pt>
                <c:pt idx="51">
                  <c:v>0.12905278136187309</c:v>
                </c:pt>
                <c:pt idx="52">
                  <c:v>0.13181574115900782</c:v>
                </c:pt>
                <c:pt idx="53">
                  <c:v>0.13458988705869276</c:v>
                </c:pt>
                <c:pt idx="54">
                  <c:v>0.13737531000522527</c:v>
                </c:pt>
                <c:pt idx="55">
                  <c:v>0.14017210205651248</c:v>
                </c:pt>
                <c:pt idx="56">
                  <c:v>0.14298035640232737</c:v>
                </c:pt>
                <c:pt idx="57">
                  <c:v>0.14580016738294035</c:v>
                </c:pt>
                <c:pt idx="58">
                  <c:v>0.14863163050813602</c:v>
                </c:pt>
                <c:pt idx="59">
                  <c:v>0.15147484247662407</c:v>
                </c:pt>
                <c:pt idx="60">
                  <c:v>0.15432990119585521</c:v>
                </c:pt>
                <c:pt idx="61">
                  <c:v>0.15719690580225101</c:v>
                </c:pt>
                <c:pt idx="62">
                  <c:v>0.16007595668185909</c:v>
                </c:pt>
                <c:pt idx="63">
                  <c:v>0.16296715549144403</c:v>
                </c:pt>
                <c:pt idx="64">
                  <c:v>0.16587060518002508</c:v>
                </c:pt>
                <c:pt idx="65">
                  <c:v>0.16878641001087225</c:v>
                </c:pt>
                <c:pt idx="66">
                  <c:v>0.17171467558397221</c:v>
                </c:pt>
                <c:pt idx="67">
                  <c:v>0.17465550885897629</c:v>
                </c:pt>
                <c:pt idx="68">
                  <c:v>0.17760901817864344</c:v>
                </c:pt>
                <c:pt idx="69">
                  <c:v>0.18057531329279006</c:v>
                </c:pt>
                <c:pt idx="70">
                  <c:v>0.18355450538276083</c:v>
                </c:pt>
                <c:pt idx="71">
                  <c:v>0.18654670708643395</c:v>
                </c:pt>
                <c:pt idx="72">
                  <c:v>0.18955203252377412</c:v>
                </c:pt>
                <c:pt idx="73">
                  <c:v>0.19257059732294937</c:v>
                </c:pt>
                <c:pt idx="74">
                  <c:v>0.19560251864702477</c:v>
                </c:pt>
                <c:pt idx="75">
                  <c:v>0.19864791522124983</c:v>
                </c:pt>
                <c:pt idx="76">
                  <c:v>0.20170690736095484</c:v>
                </c:pt>
                <c:pt idx="77">
                  <c:v>0.20477961700007277</c:v>
                </c:pt>
                <c:pt idx="78">
                  <c:v>0.20786616772030334</c:v>
                </c:pt>
                <c:pt idx="79">
                  <c:v>0.21096668478093764</c:v>
                </c:pt>
                <c:pt idx="80">
                  <c:v>0.21408129514935928</c:v>
                </c:pt>
                <c:pt idx="81">
                  <c:v>0.21721012753224356</c:v>
                </c:pt>
                <c:pt idx="82">
                  <c:v>0.22035331240747039</c:v>
                </c:pt>
                <c:pt idx="83">
                  <c:v>0.22351098205677436</c:v>
                </c:pt>
                <c:pt idx="84">
                  <c:v>0.22668327059914933</c:v>
                </c:pt>
                <c:pt idx="85">
                  <c:v>0.22987031402503036</c:v>
                </c:pt>
                <c:pt idx="86">
                  <c:v>0.23307225023127434</c:v>
                </c:pt>
                <c:pt idx="87">
                  <c:v>0.23628921905696146</c:v>
                </c:pt>
                <c:pt idx="88">
                  <c:v>0.23952136232004134</c:v>
                </c:pt>
                <c:pt idx="89">
                  <c:v>0.24276882385484783</c:v>
                </c:pt>
                <c:pt idx="90">
                  <c:v>0.24603174955050613</c:v>
                </c:pt>
                <c:pt idx="91">
                  <c:v>0.24931028739025959</c:v>
                </c:pt>
                <c:pt idx="92">
                  <c:v>0.25260458749174181</c:v>
                </c:pt>
                <c:pt idx="93">
                  <c:v>0.25591480214822088</c:v>
                </c:pt>
                <c:pt idx="94">
                  <c:v>0.25924108587084532</c:v>
                </c:pt>
                <c:pt idx="95">
                  <c:v>0.26258359543192034</c:v>
                </c:pt>
                <c:pt idx="96">
                  <c:v>0.26594248990924441</c:v>
                </c:pt>
                <c:pt idx="97">
                  <c:v>0.26931793073153842</c:v>
                </c:pt>
                <c:pt idx="98">
                  <c:v>0.27271008172499883</c:v>
                </c:pt>
                <c:pt idx="99">
                  <c:v>0.2761191091610094</c:v>
                </c:pt>
                <c:pt idx="100">
                  <c:v>0.27954518180504517</c:v>
                </c:pt>
                <c:pt idx="101">
                  <c:v>0.28298847096680546</c:v>
                </c:pt>
                <c:pt idx="102">
                  <c:v>0.28644915055161335</c:v>
                </c:pt>
                <c:pt idx="103">
                  <c:v>0.28992739711311843</c:v>
                </c:pt>
                <c:pt idx="104">
                  <c:v>0.29342338990734584</c:v>
                </c:pt>
                <c:pt idx="105">
                  <c:v>0.29693731094812942</c:v>
                </c:pt>
                <c:pt idx="106">
                  <c:v>0.30046934506397455</c:v>
                </c:pt>
                <c:pt idx="107">
                  <c:v>0.30401967995639451</c:v>
                </c:pt>
                <c:pt idx="108">
                  <c:v>0.30758850625976458</c:v>
                </c:pt>
                <c:pt idx="109">
                  <c:v>0.31117601760274449</c:v>
                </c:pt>
                <c:pt idx="110">
                  <c:v>0.31478241067131701</c:v>
                </c:pt>
                <c:pt idx="111">
                  <c:v>0.3184078852734929</c:v>
                </c:pt>
                <c:pt idx="112">
                  <c:v>0.32205264440573905</c:v>
                </c:pt>
                <c:pt idx="113">
                  <c:v>0.32571689432118056</c:v>
                </c:pt>
                <c:pt idx="114">
                  <c:v>0.32940084459963759</c:v>
                </c:pt>
                <c:pt idx="115">
                  <c:v>0.3331047082195554</c:v>
                </c:pt>
                <c:pt idx="116">
                  <c:v>0.33682870163188711</c:v>
                </c:pt>
                <c:pt idx="117">
                  <c:v>0.34057304483599748</c:v>
                </c:pt>
                <c:pt idx="118">
                  <c:v>0.34433796145765083</c:v>
                </c:pt>
                <c:pt idx="119">
                  <c:v>0.34812367882915268</c:v>
                </c:pt>
                <c:pt idx="120">
                  <c:v>0.35193042807171943</c:v>
                </c:pt>
                <c:pt idx="121">
                  <c:v>0.35575844418014752</c:v>
                </c:pt>
                <c:pt idx="122">
                  <c:v>0.35960796610986057</c:v>
                </c:pt>
                <c:pt idx="123">
                  <c:v>0.36347923686641737</c:v>
                </c:pt>
                <c:pt idx="124">
                  <c:v>0.36737250359756107</c:v>
                </c:pt>
                <c:pt idx="125">
                  <c:v>0.37128801768789854</c:v>
                </c:pt>
                <c:pt idx="126">
                  <c:v>0.37522603485630196</c:v>
                </c:pt>
                <c:pt idx="127">
                  <c:v>0.37918681525612352</c:v>
                </c:pt>
                <c:pt idx="128">
                  <c:v>0.38317062357832427</c:v>
                </c:pt>
                <c:pt idx="129">
                  <c:v>0.38717772915761917</c:v>
                </c:pt>
                <c:pt idx="130">
                  <c:v>0.39120840608174323</c:v>
                </c:pt>
                <c:pt idx="131">
                  <c:v>0.39526293330394996</c:v>
                </c:pt>
                <c:pt idx="132">
                  <c:v>0.39934159475885966</c:v>
                </c:pt>
                <c:pt idx="133">
                  <c:v>0.40344467948177509</c:v>
                </c:pt>
                <c:pt idx="134">
                  <c:v>0.40757248173159055</c:v>
                </c:pt>
                <c:pt idx="135">
                  <c:v>0.41172530111742794</c:v>
                </c:pt>
                <c:pt idx="136">
                  <c:v>0.41590344272913049</c:v>
                </c:pt>
                <c:pt idx="137">
                  <c:v>0.42010721727176148</c:v>
                </c:pt>
                <c:pt idx="138">
                  <c:v>0.42433694120425508</c:v>
                </c:pt>
                <c:pt idx="139">
                  <c:v>0.42859293688236988</c:v>
                </c:pt>
                <c:pt idx="140">
                  <c:v>0.43287553270611323</c:v>
                </c:pt>
                <c:pt idx="141">
                  <c:v>0.43718506327180057</c:v>
                </c:pt>
                <c:pt idx="142">
                  <c:v>0.44152186952892503</c:v>
                </c:pt>
                <c:pt idx="143">
                  <c:v>0.44588629894202614</c:v>
                </c:pt>
                <c:pt idx="144">
                  <c:v>0.45027870565774442</c:v>
                </c:pt>
                <c:pt idx="145">
                  <c:v>0.45469945067726519</c:v>
                </c:pt>
                <c:pt idx="146">
                  <c:v>0.45914890203436282</c:v>
                </c:pt>
                <c:pt idx="147">
                  <c:v>0.46362743497926184</c:v>
                </c:pt>
                <c:pt idx="148">
                  <c:v>0.46813543216854675</c:v>
                </c:pt>
                <c:pt idx="149">
                  <c:v>0.4726732838613612</c:v>
                </c:pt>
                <c:pt idx="150">
                  <c:v>0.47724138812214606</c:v>
                </c:pt>
                <c:pt idx="151">
                  <c:v>0.48184015103018135</c:v>
                </c:pt>
                <c:pt idx="152">
                  <c:v>0.4864699868962083</c:v>
                </c:pt>
                <c:pt idx="153">
                  <c:v>0.4911313184864185</c:v>
                </c:pt>
                <c:pt idx="154">
                  <c:v>0.49582457725411394</c:v>
                </c:pt>
                <c:pt idx="155">
                  <c:v>0.50055020357935731</c:v>
                </c:pt>
                <c:pt idx="156">
                  <c:v>0.50530864701694189</c:v>
                </c:pt>
                <c:pt idx="157">
                  <c:v>0.51010036655303259</c:v>
                </c:pt>
                <c:pt idx="158">
                  <c:v>0.5149258308708432</c:v>
                </c:pt>
                <c:pt idx="159">
                  <c:v>0.51978551862573685</c:v>
                </c:pt>
                <c:pt idx="160">
                  <c:v>0.52467991873014985</c:v>
                </c:pt>
                <c:pt idx="161">
                  <c:v>0.52960953064876515</c:v>
                </c:pt>
                <c:pt idx="162">
                  <c:v>0.53457486470438187</c:v>
                </c:pt>
                <c:pt idx="163">
                  <c:v>0.53957644239494762</c:v>
                </c:pt>
                <c:pt idx="164">
                  <c:v>0.54461479672224578</c:v>
                </c:pt>
                <c:pt idx="165">
                  <c:v>0.54969047253275816</c:v>
                </c:pt>
                <c:pt idx="166">
                  <c:v>0.5548040268712463</c:v>
                </c:pt>
                <c:pt idx="167">
                  <c:v>0.55995602934762512</c:v>
                </c:pt>
                <c:pt idx="168">
                  <c:v>0.5651470625177345</c:v>
                </c:pt>
                <c:pt idx="169">
                  <c:v>0.57037772227864381</c:v>
                </c:pt>
                <c:pt idx="170">
                  <c:v>0.57564861827916169</c:v>
                </c:pt>
                <c:pt idx="171">
                  <c:v>0.58096037434625636</c:v>
                </c:pt>
                <c:pt idx="172">
                  <c:v>0.58631362892813488</c:v>
                </c:pt>
                <c:pt idx="173">
                  <c:v>0.59170903555476639</c:v>
                </c:pt>
                <c:pt idx="174">
                  <c:v>0.59714726331667978</c:v>
                </c:pt>
                <c:pt idx="175">
                  <c:v>0.60262899736291531</c:v>
                </c:pt>
                <c:pt idx="176">
                  <c:v>0.6081549394190553</c:v>
                </c:pt>
                <c:pt idx="177">
                  <c:v>0.61372580832631163</c:v>
                </c:pt>
                <c:pt idx="178">
                  <c:v>0.61934234060271187</c:v>
                </c:pt>
                <c:pt idx="179">
                  <c:v>0.62500529102747115</c:v>
                </c:pt>
                <c:pt idx="180">
                  <c:v>0.63071543324971613</c:v>
                </c:pt>
                <c:pt idx="181">
                  <c:v>0.6364735604227868</c:v>
                </c:pt>
                <c:pt idx="182">
                  <c:v>0.64228048586541542</c:v>
                </c:pt>
                <c:pt idx="183">
                  <c:v>0.64813704375116199</c:v>
                </c:pt>
                <c:pt idx="184">
                  <c:v>0.65404408982756801</c:v>
                </c:pt>
                <c:pt idx="185">
                  <c:v>0.66000250216657974</c:v>
                </c:pt>
                <c:pt idx="186">
                  <c:v>0.66601318194788528</c:v>
                </c:pt>
                <c:pt idx="187">
                  <c:v>0.67207705427691244</c:v>
                </c:pt>
                <c:pt idx="188">
                  <c:v>0.67819506903935001</c:v>
                </c:pt>
                <c:pt idx="189">
                  <c:v>0.68436820179415758</c:v>
                </c:pt>
                <c:pt idx="190">
                  <c:v>0.69059745470717104</c:v>
                </c:pt>
                <c:pt idx="191">
                  <c:v>0.69688385752753645</c:v>
                </c:pt>
                <c:pt idx="192">
                  <c:v>0.70322846860934873</c:v>
                </c:pt>
                <c:pt idx="193">
                  <c:v>0.70963237598103412</c:v>
                </c:pt>
                <c:pt idx="194">
                  <c:v>0.71609669846517732</c:v>
                </c:pt>
                <c:pt idx="195">
                  <c:v>0.72262258685167535</c:v>
                </c:pt>
                <c:pt idx="196">
                  <c:v>0.72921122512729697</c:v>
                </c:pt>
                <c:pt idx="197">
                  <c:v>0.73586383176492942</c:v>
                </c:pt>
                <c:pt idx="198">
                  <c:v>0.74258166107603041</c:v>
                </c:pt>
                <c:pt idx="199">
                  <c:v>0.74936600463003333</c:v>
                </c:pt>
                <c:pt idx="200">
                  <c:v>0.75621819274472657</c:v>
                </c:pt>
                <c:pt idx="201">
                  <c:v>0.76313959605191017</c:v>
                </c:pt>
                <c:pt idx="202">
                  <c:v>0.77013162714293515</c:v>
                </c:pt>
                <c:pt idx="203">
                  <c:v>0.77719574229906863</c:v>
                </c:pt>
                <c:pt idx="204">
                  <c:v>0.78433344331198873</c:v>
                </c:pt>
                <c:pt idx="205">
                  <c:v>0.7915462794000987</c:v>
                </c:pt>
                <c:pt idx="206">
                  <c:v>0.79883584922677786</c:v>
                </c:pt>
                <c:pt idx="207">
                  <c:v>0.80620380302714911</c:v>
                </c:pt>
                <c:pt idx="208">
                  <c:v>0.81365184485043518</c:v>
                </c:pt>
                <c:pt idx="209">
                  <c:v>0.82118173492553148</c:v>
                </c:pt>
                <c:pt idx="210">
                  <c:v>0.82879529215800418</c:v>
                </c:pt>
                <c:pt idx="211">
                  <c:v>0.8364943967673818</c:v>
                </c:pt>
                <c:pt idx="212">
                  <c:v>0.84428099307429927</c:v>
                </c:pt>
                <c:pt idx="213">
                  <c:v>0.85215709244783289</c:v>
                </c:pt>
                <c:pt idx="214">
                  <c:v>0.86012477642420604</c:v>
                </c:pt>
                <c:pt idx="215">
                  <c:v>0.86818620000895774</c:v>
                </c:pt>
                <c:pt idx="216">
                  <c:v>0.87634359517568261</c:v>
                </c:pt>
                <c:pt idx="217">
                  <c:v>0.88459927457555532</c:v>
                </c:pt>
                <c:pt idx="218">
                  <c:v>0.89295563547306023</c:v>
                </c:pt>
                <c:pt idx="219">
                  <c:v>0.90141516392468368</c:v>
                </c:pt>
                <c:pt idx="220">
                  <c:v>0.90998043921879856</c:v>
                </c:pt>
                <c:pt idx="221">
                  <c:v>0.91865413859657263</c:v>
                </c:pt>
                <c:pt idx="222">
                  <c:v>0.92743904227552398</c:v>
                </c:pt>
                <c:pt idx="223">
                  <c:v>0.93633803879930844</c:v>
                </c:pt>
                <c:pt idx="224">
                  <c:v>0.94535413073949681</c:v>
                </c:pt>
                <c:pt idx="225">
                  <c:v>0.95449044077750256</c:v>
                </c:pt>
                <c:pt idx="226">
                  <c:v>0.96375021819748519</c:v>
                </c:pt>
                <c:pt idx="227">
                  <c:v>0.97313684582401794</c:v>
                </c:pt>
                <c:pt idx="228">
                  <c:v>0.98265384744157824</c:v>
                </c:pt>
                <c:pt idx="229">
                  <c:v>0.99230489573658898</c:v>
                </c:pt>
                <c:pt idx="230">
                  <c:v>1.0020938208068073</c:v>
                </c:pt>
                <c:pt idx="231">
                  <c:v>1.0120246192873927</c:v>
                </c:pt>
                <c:pt idx="232">
                  <c:v>1.0221014641480861</c:v>
                </c:pt>
                <c:pt idx="233">
                  <c:v>1.0323287152215928</c:v>
                </c:pt>
                <c:pt idx="234">
                  <c:v>1.042710930529666</c:v>
                </c:pt>
                <c:pt idx="235">
                  <c:v>1.0532528784805222</c:v>
                </c:pt>
                <c:pt idx="236">
                  <c:v>1.0639595510192921</c:v>
                </c:pt>
                <c:pt idx="237">
                  <c:v>1.0748361778222866</c:v>
                </c:pt>
                <c:pt idx="238">
                  <c:v>1.0858882416361031</c:v>
                </c:pt>
                <c:pt idx="239">
                  <c:v>1.0971214948741985</c:v>
                </c:pt>
                <c:pt idx="240">
                  <c:v>1.1085419775966951</c:v>
                </c:pt>
                <c:pt idx="241">
                  <c:v>1.1201560370141088</c:v>
                </c:pt>
                <c:pt idx="242">
                  <c:v>1.1319703486726711</c:v>
                </c:pt>
                <c:pt idx="243">
                  <c:v>1.1439919394982907</c:v>
                </c:pt>
                <c:pt idx="244">
                  <c:v>1.1562282128983226</c:v>
                </c:pt>
                <c:pt idx="245">
                  <c:v>1.1686869761456782</c:v>
                </c:pt>
                <c:pt idx="246">
                  <c:v>1.1813764702989173</c:v>
                </c:pt>
                <c:pt idx="247">
                  <c:v>1.1943054029454725</c:v>
                </c:pt>
                <c:pt idx="248">
                  <c:v>1.2074829840938128</c:v>
                </c:pt>
                <c:pt idx="249">
                  <c:v>1.2209189655850943</c:v>
                </c:pt>
                <c:pt idx="250">
                  <c:v>1.2346236844467289</c:v>
                </c:pt>
                <c:pt idx="251">
                  <c:v>1.2486081106706617</c:v>
                </c:pt>
                <c:pt idx="252">
                  <c:v>1.2628838999695802</c:v>
                </c:pt>
                <c:pt idx="253">
                  <c:v>1.2774634521466974</c:v>
                </c:pt>
                <c:pt idx="254">
                  <c:v>1.2923599758114954</c:v>
                </c:pt>
                <c:pt idx="255">
                  <c:v>1.307587560287794</c:v>
                </c:pt>
                <c:pt idx="256">
                  <c:v>1.3231612556951915</c:v>
                </c:pt>
                <c:pt idx="257">
                  <c:v>1.3390971623446823</c:v>
                </c:pt>
                <c:pt idx="258">
                  <c:v>1.3554125307794631</c:v>
                </c:pt>
                <c:pt idx="259">
                  <c:v>1.3721258740192597</c:v>
                </c:pt>
                <c:pt idx="260">
                  <c:v>1.389257093839334</c:v>
                </c:pt>
                <c:pt idx="261">
                  <c:v>1.4068276232441157</c:v>
                </c:pt>
                <c:pt idx="262">
                  <c:v>1.4248605876934599</c:v>
                </c:pt>
                <c:pt idx="263">
                  <c:v>1.4433809881237185</c:v>
                </c:pt>
                <c:pt idx="264">
                  <c:v>1.4624159093975819</c:v>
                </c:pt>
                <c:pt idx="265">
                  <c:v>1.4819947585438447</c:v>
                </c:pt>
                <c:pt idx="266">
                  <c:v>1.5021495380465808</c:v>
                </c:pt>
                <c:pt idx="267">
                  <c:v>1.5229151605594828</c:v>
                </c:pt>
                <c:pt idx="268">
                  <c:v>1.5443298128166463</c:v>
                </c:pt>
                <c:pt idx="269">
                  <c:v>1.5664353782669829</c:v>
                </c:pt>
                <c:pt idx="270">
                  <c:v>1.5892779301839293</c:v>
                </c:pt>
                <c:pt idx="271">
                  <c:v>1.612908309840754</c:v>
                </c:pt>
                <c:pt idx="272">
                  <c:v>1.6373828079921031</c:v>
                </c:pt>
                <c:pt idx="273">
                  <c:v>1.6627639726353458</c:v>
                </c:pt>
                <c:pt idx="274">
                  <c:v>1.6891215722158563</c:v>
                </c:pt>
                <c:pt idx="275">
                  <c:v>1.7165337516140329</c:v>
                </c:pt>
                <c:pt idx="276">
                  <c:v>1.7450884291531363</c:v>
                </c:pt>
                <c:pt idx="277">
                  <c:v>1.7748849975646341</c:v>
                </c:pt>
                <c:pt idx="278">
                  <c:v>1.8060364118970698</c:v>
                </c:pt>
                <c:pt idx="279">
                  <c:v>1.8386717750526504</c:v>
                </c:pt>
                <c:pt idx="280">
                  <c:v>1.8729395704306568</c:v>
                </c:pt>
                <c:pt idx="281">
                  <c:v>1.9090117463148706</c:v>
                </c:pt>
                <c:pt idx="282">
                  <c:v>1.9470889363620201</c:v>
                </c:pt>
                <c:pt idx="283">
                  <c:v>1.987407217863276</c:v>
                </c:pt>
                <c:pt idx="284">
                  <c:v>2.0302469855632452</c:v>
                </c:pt>
                <c:pt idx="285">
                  <c:v>2.0759447891117389</c:v>
                </c:pt>
                <c:pt idx="286">
                  <c:v>2.1249094074358066</c:v>
                </c:pt>
                <c:pt idx="287">
                  <c:v>2.1776441211100086</c:v>
                </c:pt>
                <c:pt idx="288">
                  <c:v>2.2347782919603922</c:v>
                </c:pt>
                <c:pt idx="289">
                  <c:v>2.2971133462331932</c:v>
                </c:pt>
                <c:pt idx="290">
                  <c:v>2.3656918432573022</c:v>
                </c:pt>
                <c:pt idx="291">
                  <c:v>2.4419051056324039</c:v>
                </c:pt>
                <c:pt idx="292">
                  <c:v>2.5276685309811806</c:v>
                </c:pt>
                <c:pt idx="293">
                  <c:v>2.6257231038472058</c:v>
                </c:pt>
                <c:pt idx="294">
                  <c:v>2.7401907512798251</c:v>
                </c:pt>
                <c:pt idx="295">
                  <c:v>2.8776929408523544</c:v>
                </c:pt>
                <c:pt idx="296">
                  <c:v>3.0498968796497388</c:v>
                </c:pt>
                <c:pt idx="297">
                  <c:v>3.2804520643977311</c:v>
                </c:pt>
                <c:pt idx="298">
                  <c:v>3.6304764742689017</c:v>
                </c:pt>
                <c:pt idx="299">
                  <c:v>4.3832600076854344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D-41B1-BBEC-A76EB240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812895"/>
        <c:axId val="866853887"/>
      </c:scatterChart>
      <c:valAx>
        <c:axId val="63481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53887"/>
        <c:crosses val="autoZero"/>
        <c:crossBetween val="midCat"/>
      </c:valAx>
      <c:valAx>
        <c:axId val="8668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1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8097222222222226"/>
          <c:w val="0.87119685039370076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8.3706692913385825E-2"/>
                  <c:y val="-0.26567220764071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Sheet3!$B$2:$B$302</c:f>
              <c:numCache>
                <c:formatCode>General</c:formatCode>
                <c:ptCount val="301"/>
                <c:pt idx="0">
                  <c:v>3.1E-2</c:v>
                </c:pt>
                <c:pt idx="1">
                  <c:v>0.13700000000000001</c:v>
                </c:pt>
                <c:pt idx="2">
                  <c:v>0.214</c:v>
                </c:pt>
                <c:pt idx="3">
                  <c:v>0.25600000000000001</c:v>
                </c:pt>
                <c:pt idx="4">
                  <c:v>0.30199999999999999</c:v>
                </c:pt>
                <c:pt idx="5">
                  <c:v>0.32700000000000001</c:v>
                </c:pt>
                <c:pt idx="6">
                  <c:v>0.34</c:v>
                </c:pt>
                <c:pt idx="7">
                  <c:v>0.38400000000000001</c:v>
                </c:pt>
                <c:pt idx="8">
                  <c:v>0.57699999999999996</c:v>
                </c:pt>
                <c:pt idx="9">
                  <c:v>0.68</c:v>
                </c:pt>
                <c:pt idx="10">
                  <c:v>0.68600000000000005</c:v>
                </c:pt>
                <c:pt idx="11">
                  <c:v>0.84399999999999997</c:v>
                </c:pt>
                <c:pt idx="12">
                  <c:v>0.90300000000000002</c:v>
                </c:pt>
                <c:pt idx="13">
                  <c:v>0.94099999999999995</c:v>
                </c:pt>
                <c:pt idx="14">
                  <c:v>1.0529999999999999</c:v>
                </c:pt>
                <c:pt idx="15">
                  <c:v>1.135</c:v>
                </c:pt>
                <c:pt idx="16">
                  <c:v>1.216</c:v>
                </c:pt>
                <c:pt idx="17">
                  <c:v>1.2989999999999999</c:v>
                </c:pt>
                <c:pt idx="18">
                  <c:v>1.39</c:v>
                </c:pt>
                <c:pt idx="19">
                  <c:v>1.4339999999999999</c:v>
                </c:pt>
                <c:pt idx="20">
                  <c:v>1.502</c:v>
                </c:pt>
                <c:pt idx="21">
                  <c:v>1.6080000000000001</c:v>
                </c:pt>
                <c:pt idx="22">
                  <c:v>1.6439999999999999</c:v>
                </c:pt>
                <c:pt idx="23">
                  <c:v>1.7689999999999999</c:v>
                </c:pt>
                <c:pt idx="24">
                  <c:v>1.829</c:v>
                </c:pt>
                <c:pt idx="25">
                  <c:v>1.8680000000000001</c:v>
                </c:pt>
                <c:pt idx="26">
                  <c:v>1.9590000000000001</c:v>
                </c:pt>
                <c:pt idx="27">
                  <c:v>2.319</c:v>
                </c:pt>
                <c:pt idx="28">
                  <c:v>2.3210000000000002</c:v>
                </c:pt>
                <c:pt idx="29">
                  <c:v>2.4630000000000001</c:v>
                </c:pt>
                <c:pt idx="30">
                  <c:v>2.4649999999999999</c:v>
                </c:pt>
                <c:pt idx="31">
                  <c:v>2.5609999999999999</c:v>
                </c:pt>
                <c:pt idx="32">
                  <c:v>2.7480000000000002</c:v>
                </c:pt>
                <c:pt idx="33">
                  <c:v>2.9129999999999998</c:v>
                </c:pt>
                <c:pt idx="34">
                  <c:v>2.9649999999999999</c:v>
                </c:pt>
                <c:pt idx="35">
                  <c:v>3.0880000000000001</c:v>
                </c:pt>
                <c:pt idx="36">
                  <c:v>3.1419999999999999</c:v>
                </c:pt>
                <c:pt idx="37">
                  <c:v>3.1629999999999998</c:v>
                </c:pt>
                <c:pt idx="38">
                  <c:v>3.1819999999999999</c:v>
                </c:pt>
                <c:pt idx="39">
                  <c:v>3.206</c:v>
                </c:pt>
                <c:pt idx="40">
                  <c:v>3.3170000000000002</c:v>
                </c:pt>
                <c:pt idx="41">
                  <c:v>3.3439999999999999</c:v>
                </c:pt>
                <c:pt idx="42">
                  <c:v>3.3809999999999998</c:v>
                </c:pt>
                <c:pt idx="43">
                  <c:v>3.4750000000000001</c:v>
                </c:pt>
                <c:pt idx="44">
                  <c:v>3.4889999999999999</c:v>
                </c:pt>
                <c:pt idx="45">
                  <c:v>3.6110000000000002</c:v>
                </c:pt>
                <c:pt idx="46">
                  <c:v>3.7080000000000002</c:v>
                </c:pt>
                <c:pt idx="47">
                  <c:v>3.819</c:v>
                </c:pt>
                <c:pt idx="48">
                  <c:v>3.8610000000000002</c:v>
                </c:pt>
                <c:pt idx="49">
                  <c:v>3.8889999999999998</c:v>
                </c:pt>
                <c:pt idx="50">
                  <c:v>3.964</c:v>
                </c:pt>
                <c:pt idx="51">
                  <c:v>4.056</c:v>
                </c:pt>
                <c:pt idx="52">
                  <c:v>4.0789999999999997</c:v>
                </c:pt>
                <c:pt idx="53">
                  <c:v>4.0970000000000004</c:v>
                </c:pt>
                <c:pt idx="54">
                  <c:v>4.1660000000000004</c:v>
                </c:pt>
                <c:pt idx="55">
                  <c:v>4.1710000000000003</c:v>
                </c:pt>
                <c:pt idx="56">
                  <c:v>4.5</c:v>
                </c:pt>
                <c:pt idx="57">
                  <c:v>4.8419999999999996</c:v>
                </c:pt>
                <c:pt idx="58">
                  <c:v>5.0030000000000001</c:v>
                </c:pt>
                <c:pt idx="59">
                  <c:v>5.0289999999999999</c:v>
                </c:pt>
                <c:pt idx="60">
                  <c:v>5.0739999999999998</c:v>
                </c:pt>
                <c:pt idx="61">
                  <c:v>5.0910000000000002</c:v>
                </c:pt>
                <c:pt idx="62">
                  <c:v>5.1680000000000001</c:v>
                </c:pt>
                <c:pt idx="63">
                  <c:v>5.2530000000000001</c:v>
                </c:pt>
                <c:pt idx="64">
                  <c:v>5.2539999999999996</c:v>
                </c:pt>
                <c:pt idx="65">
                  <c:v>5.5229999999999997</c:v>
                </c:pt>
                <c:pt idx="66">
                  <c:v>5.625</c:v>
                </c:pt>
                <c:pt idx="67">
                  <c:v>5.6369999999999996</c:v>
                </c:pt>
                <c:pt idx="68">
                  <c:v>5.6870000000000003</c:v>
                </c:pt>
                <c:pt idx="69">
                  <c:v>5.8010000000000002</c:v>
                </c:pt>
                <c:pt idx="70">
                  <c:v>5.8710000000000004</c:v>
                </c:pt>
                <c:pt idx="71">
                  <c:v>5.8949999999999996</c:v>
                </c:pt>
                <c:pt idx="72">
                  <c:v>6.0359999999999996</c:v>
                </c:pt>
                <c:pt idx="73">
                  <c:v>6.1020000000000003</c:v>
                </c:pt>
                <c:pt idx="74">
                  <c:v>6.3019999999999996</c:v>
                </c:pt>
                <c:pt idx="75">
                  <c:v>6.4809999999999999</c:v>
                </c:pt>
                <c:pt idx="76">
                  <c:v>6.5049999999999999</c:v>
                </c:pt>
                <c:pt idx="77">
                  <c:v>6.617</c:v>
                </c:pt>
                <c:pt idx="78">
                  <c:v>6.7960000000000003</c:v>
                </c:pt>
                <c:pt idx="79">
                  <c:v>7.1239999999999997</c:v>
                </c:pt>
                <c:pt idx="80">
                  <c:v>7.1420000000000003</c:v>
                </c:pt>
                <c:pt idx="81">
                  <c:v>7.3810000000000002</c:v>
                </c:pt>
                <c:pt idx="82">
                  <c:v>7.3890000000000002</c:v>
                </c:pt>
                <c:pt idx="83">
                  <c:v>7.4870000000000001</c:v>
                </c:pt>
                <c:pt idx="84">
                  <c:v>7.5460000000000003</c:v>
                </c:pt>
                <c:pt idx="85">
                  <c:v>7.65</c:v>
                </c:pt>
                <c:pt idx="86">
                  <c:v>7.7030000000000003</c:v>
                </c:pt>
                <c:pt idx="87">
                  <c:v>7.96</c:v>
                </c:pt>
                <c:pt idx="88">
                  <c:v>7.9749999999999996</c:v>
                </c:pt>
                <c:pt idx="89">
                  <c:v>8.0229999999999997</c:v>
                </c:pt>
                <c:pt idx="90">
                  <c:v>8.1259999999999994</c:v>
                </c:pt>
                <c:pt idx="91">
                  <c:v>8.2539999999999996</c:v>
                </c:pt>
                <c:pt idx="92">
                  <c:v>8.3610000000000007</c:v>
                </c:pt>
                <c:pt idx="93">
                  <c:v>8.3840000000000003</c:v>
                </c:pt>
                <c:pt idx="94">
                  <c:v>8.4629999999999992</c:v>
                </c:pt>
                <c:pt idx="95">
                  <c:v>8.4689999999999994</c:v>
                </c:pt>
                <c:pt idx="96">
                  <c:v>8.5869999999999997</c:v>
                </c:pt>
                <c:pt idx="97">
                  <c:v>8.6679999999999993</c:v>
                </c:pt>
                <c:pt idx="98">
                  <c:v>8.673</c:v>
                </c:pt>
                <c:pt idx="99">
                  <c:v>8.6989999999999998</c:v>
                </c:pt>
                <c:pt idx="100">
                  <c:v>8.7460000000000004</c:v>
                </c:pt>
                <c:pt idx="101">
                  <c:v>8.7810000000000006</c:v>
                </c:pt>
                <c:pt idx="102">
                  <c:v>8.8109999999999999</c:v>
                </c:pt>
                <c:pt idx="103">
                  <c:v>8.8409999999999993</c:v>
                </c:pt>
                <c:pt idx="104">
                  <c:v>8.8889999999999993</c:v>
                </c:pt>
                <c:pt idx="105">
                  <c:v>8.9339999999999993</c:v>
                </c:pt>
                <c:pt idx="106">
                  <c:v>8.9589999999999996</c:v>
                </c:pt>
                <c:pt idx="107">
                  <c:v>8.9779999999999998</c:v>
                </c:pt>
                <c:pt idx="108">
                  <c:v>8.9830000000000005</c:v>
                </c:pt>
                <c:pt idx="109">
                  <c:v>9.1669999999999998</c:v>
                </c:pt>
                <c:pt idx="110">
                  <c:v>9.1709999999999994</c:v>
                </c:pt>
                <c:pt idx="111">
                  <c:v>9.2889999999999997</c:v>
                </c:pt>
                <c:pt idx="112">
                  <c:v>9.3510000000000009</c:v>
                </c:pt>
                <c:pt idx="113">
                  <c:v>9.6039999999999992</c:v>
                </c:pt>
                <c:pt idx="114">
                  <c:v>9.7029999999999994</c:v>
                </c:pt>
                <c:pt idx="115">
                  <c:v>9.7119999999999997</c:v>
                </c:pt>
                <c:pt idx="116">
                  <c:v>10.234999999999999</c:v>
                </c:pt>
                <c:pt idx="117">
                  <c:v>10.353</c:v>
                </c:pt>
                <c:pt idx="118">
                  <c:v>10.56</c:v>
                </c:pt>
                <c:pt idx="119">
                  <c:v>10.785</c:v>
                </c:pt>
                <c:pt idx="120">
                  <c:v>10.789</c:v>
                </c:pt>
                <c:pt idx="121">
                  <c:v>10.837999999999999</c:v>
                </c:pt>
                <c:pt idx="122">
                  <c:v>11.378</c:v>
                </c:pt>
                <c:pt idx="123">
                  <c:v>11.519</c:v>
                </c:pt>
                <c:pt idx="124">
                  <c:v>11.632</c:v>
                </c:pt>
                <c:pt idx="125">
                  <c:v>11.945</c:v>
                </c:pt>
                <c:pt idx="126">
                  <c:v>12.134</c:v>
                </c:pt>
                <c:pt idx="127">
                  <c:v>12.345000000000001</c:v>
                </c:pt>
                <c:pt idx="128">
                  <c:v>12.432</c:v>
                </c:pt>
                <c:pt idx="129">
                  <c:v>12.484</c:v>
                </c:pt>
                <c:pt idx="130">
                  <c:v>12.852</c:v>
                </c:pt>
                <c:pt idx="131">
                  <c:v>12.914</c:v>
                </c:pt>
                <c:pt idx="132">
                  <c:v>13.217000000000001</c:v>
                </c:pt>
                <c:pt idx="133">
                  <c:v>13.253</c:v>
                </c:pt>
                <c:pt idx="134">
                  <c:v>13.492000000000001</c:v>
                </c:pt>
                <c:pt idx="135">
                  <c:v>13.747999999999999</c:v>
                </c:pt>
                <c:pt idx="136">
                  <c:v>14.023999999999999</c:v>
                </c:pt>
                <c:pt idx="137">
                  <c:v>14.045</c:v>
                </c:pt>
                <c:pt idx="138">
                  <c:v>14.051</c:v>
                </c:pt>
                <c:pt idx="139">
                  <c:v>14.25</c:v>
                </c:pt>
                <c:pt idx="140">
                  <c:v>14.257999999999999</c:v>
                </c:pt>
                <c:pt idx="141">
                  <c:v>14.38</c:v>
                </c:pt>
                <c:pt idx="142">
                  <c:v>14.382</c:v>
                </c:pt>
                <c:pt idx="143">
                  <c:v>14.417</c:v>
                </c:pt>
                <c:pt idx="144">
                  <c:v>14.585000000000001</c:v>
                </c:pt>
                <c:pt idx="145">
                  <c:v>14.901999999999999</c:v>
                </c:pt>
                <c:pt idx="146">
                  <c:v>14.965</c:v>
                </c:pt>
                <c:pt idx="147">
                  <c:v>15.015000000000001</c:v>
                </c:pt>
                <c:pt idx="148">
                  <c:v>15.016</c:v>
                </c:pt>
                <c:pt idx="149">
                  <c:v>15.311</c:v>
                </c:pt>
                <c:pt idx="150">
                  <c:v>15.39</c:v>
                </c:pt>
                <c:pt idx="151">
                  <c:v>15.413</c:v>
                </c:pt>
                <c:pt idx="152">
                  <c:v>15.432</c:v>
                </c:pt>
                <c:pt idx="153">
                  <c:v>15.576000000000001</c:v>
                </c:pt>
                <c:pt idx="154">
                  <c:v>15.69</c:v>
                </c:pt>
                <c:pt idx="155">
                  <c:v>15.894</c:v>
                </c:pt>
                <c:pt idx="156">
                  <c:v>16.119</c:v>
                </c:pt>
                <c:pt idx="157">
                  <c:v>16.183</c:v>
                </c:pt>
                <c:pt idx="158">
                  <c:v>16.317</c:v>
                </c:pt>
                <c:pt idx="159">
                  <c:v>16.792999999999999</c:v>
                </c:pt>
                <c:pt idx="160">
                  <c:v>16.809000000000001</c:v>
                </c:pt>
                <c:pt idx="161">
                  <c:v>16.920000000000002</c:v>
                </c:pt>
                <c:pt idx="162">
                  <c:v>17.055</c:v>
                </c:pt>
                <c:pt idx="163">
                  <c:v>17.135000000000002</c:v>
                </c:pt>
                <c:pt idx="164">
                  <c:v>17.23</c:v>
                </c:pt>
                <c:pt idx="165">
                  <c:v>17.382000000000001</c:v>
                </c:pt>
                <c:pt idx="166">
                  <c:v>17.484000000000002</c:v>
                </c:pt>
                <c:pt idx="167">
                  <c:v>17.591000000000001</c:v>
                </c:pt>
                <c:pt idx="168">
                  <c:v>17.611000000000001</c:v>
                </c:pt>
                <c:pt idx="169">
                  <c:v>17.792999999999999</c:v>
                </c:pt>
                <c:pt idx="170">
                  <c:v>17.911000000000001</c:v>
                </c:pt>
                <c:pt idx="171">
                  <c:v>18.065999999999999</c:v>
                </c:pt>
                <c:pt idx="172">
                  <c:v>18.074000000000002</c:v>
                </c:pt>
                <c:pt idx="173">
                  <c:v>18.155999999999999</c:v>
                </c:pt>
                <c:pt idx="174">
                  <c:v>18.216999999999999</c:v>
                </c:pt>
                <c:pt idx="175">
                  <c:v>18.408000000000001</c:v>
                </c:pt>
                <c:pt idx="176">
                  <c:v>18.805</c:v>
                </c:pt>
                <c:pt idx="177">
                  <c:v>18.919</c:v>
                </c:pt>
                <c:pt idx="178">
                  <c:v>19.096</c:v>
                </c:pt>
                <c:pt idx="179">
                  <c:v>19.18</c:v>
                </c:pt>
                <c:pt idx="180">
                  <c:v>19.277999999999999</c:v>
                </c:pt>
                <c:pt idx="181">
                  <c:v>19.292000000000002</c:v>
                </c:pt>
                <c:pt idx="182">
                  <c:v>19.739999999999998</c:v>
                </c:pt>
                <c:pt idx="183">
                  <c:v>19.832000000000001</c:v>
                </c:pt>
                <c:pt idx="184">
                  <c:v>19.986999999999998</c:v>
                </c:pt>
                <c:pt idx="185">
                  <c:v>19.995000000000001</c:v>
                </c:pt>
                <c:pt idx="186">
                  <c:v>20.015999999999998</c:v>
                </c:pt>
                <c:pt idx="187">
                  <c:v>20.36</c:v>
                </c:pt>
                <c:pt idx="188">
                  <c:v>20.553999999999998</c:v>
                </c:pt>
                <c:pt idx="189">
                  <c:v>20.69</c:v>
                </c:pt>
                <c:pt idx="190">
                  <c:v>20.922999999999998</c:v>
                </c:pt>
                <c:pt idx="191">
                  <c:v>20.96</c:v>
                </c:pt>
                <c:pt idx="192">
                  <c:v>21.105</c:v>
                </c:pt>
                <c:pt idx="193">
                  <c:v>21.16</c:v>
                </c:pt>
                <c:pt idx="194">
                  <c:v>21.209</c:v>
                </c:pt>
                <c:pt idx="195">
                  <c:v>21.245999999999999</c:v>
                </c:pt>
                <c:pt idx="196">
                  <c:v>21.43</c:v>
                </c:pt>
                <c:pt idx="197">
                  <c:v>21.576000000000001</c:v>
                </c:pt>
                <c:pt idx="198">
                  <c:v>22.029</c:v>
                </c:pt>
                <c:pt idx="199">
                  <c:v>22.087</c:v>
                </c:pt>
                <c:pt idx="200">
                  <c:v>22.472999999999999</c:v>
                </c:pt>
                <c:pt idx="201">
                  <c:v>22.568000000000001</c:v>
                </c:pt>
                <c:pt idx="202">
                  <c:v>23.175000000000001</c:v>
                </c:pt>
                <c:pt idx="203">
                  <c:v>23.294</c:v>
                </c:pt>
                <c:pt idx="204">
                  <c:v>23.742999999999999</c:v>
                </c:pt>
                <c:pt idx="205">
                  <c:v>23.818999999999999</c:v>
                </c:pt>
                <c:pt idx="206">
                  <c:v>23.827999999999999</c:v>
                </c:pt>
                <c:pt idx="207">
                  <c:v>24.11</c:v>
                </c:pt>
                <c:pt idx="208">
                  <c:v>24.111000000000001</c:v>
                </c:pt>
                <c:pt idx="209">
                  <c:v>24.17</c:v>
                </c:pt>
                <c:pt idx="210">
                  <c:v>24.632000000000001</c:v>
                </c:pt>
                <c:pt idx="211">
                  <c:v>24.684999999999999</c:v>
                </c:pt>
                <c:pt idx="212">
                  <c:v>25.303000000000001</c:v>
                </c:pt>
                <c:pt idx="213">
                  <c:v>25.382999999999999</c:v>
                </c:pt>
                <c:pt idx="214">
                  <c:v>25.398</c:v>
                </c:pt>
                <c:pt idx="215">
                  <c:v>25.754000000000001</c:v>
                </c:pt>
                <c:pt idx="216">
                  <c:v>25.965</c:v>
                </c:pt>
                <c:pt idx="217">
                  <c:v>26.128</c:v>
                </c:pt>
                <c:pt idx="218">
                  <c:v>26.52</c:v>
                </c:pt>
                <c:pt idx="219">
                  <c:v>26.638999999999999</c:v>
                </c:pt>
                <c:pt idx="220">
                  <c:v>27.942</c:v>
                </c:pt>
                <c:pt idx="221">
                  <c:v>28.6</c:v>
                </c:pt>
                <c:pt idx="222">
                  <c:v>28.748000000000001</c:v>
                </c:pt>
                <c:pt idx="223">
                  <c:v>28.82</c:v>
                </c:pt>
                <c:pt idx="224">
                  <c:v>28.846</c:v>
                </c:pt>
                <c:pt idx="225">
                  <c:v>28.901</c:v>
                </c:pt>
                <c:pt idx="226">
                  <c:v>29.055</c:v>
                </c:pt>
                <c:pt idx="227">
                  <c:v>29.082999999999998</c:v>
                </c:pt>
                <c:pt idx="228">
                  <c:v>29.097999999999999</c:v>
                </c:pt>
                <c:pt idx="229">
                  <c:v>29.259</c:v>
                </c:pt>
                <c:pt idx="230">
                  <c:v>29.565000000000001</c:v>
                </c:pt>
                <c:pt idx="231">
                  <c:v>29.602</c:v>
                </c:pt>
                <c:pt idx="232">
                  <c:v>30.408999999999999</c:v>
                </c:pt>
                <c:pt idx="233">
                  <c:v>30.442</c:v>
                </c:pt>
                <c:pt idx="234">
                  <c:v>30.481999999999999</c:v>
                </c:pt>
                <c:pt idx="235">
                  <c:v>30.82</c:v>
                </c:pt>
                <c:pt idx="236">
                  <c:v>30.954000000000001</c:v>
                </c:pt>
                <c:pt idx="237">
                  <c:v>31.457999999999998</c:v>
                </c:pt>
                <c:pt idx="238">
                  <c:v>32.335999999999999</c:v>
                </c:pt>
                <c:pt idx="239">
                  <c:v>32.426000000000002</c:v>
                </c:pt>
                <c:pt idx="240">
                  <c:v>32.438000000000002</c:v>
                </c:pt>
                <c:pt idx="241">
                  <c:v>33.043999999999997</c:v>
                </c:pt>
                <c:pt idx="242">
                  <c:v>33.305999999999997</c:v>
                </c:pt>
                <c:pt idx="243">
                  <c:v>34.494</c:v>
                </c:pt>
                <c:pt idx="244">
                  <c:v>34.526000000000003</c:v>
                </c:pt>
                <c:pt idx="245">
                  <c:v>34.534999999999997</c:v>
                </c:pt>
                <c:pt idx="246">
                  <c:v>34.840000000000003</c:v>
                </c:pt>
                <c:pt idx="247">
                  <c:v>35.529000000000003</c:v>
                </c:pt>
                <c:pt idx="248">
                  <c:v>35.57</c:v>
                </c:pt>
                <c:pt idx="249">
                  <c:v>35.654000000000003</c:v>
                </c:pt>
                <c:pt idx="250">
                  <c:v>36.020000000000003</c:v>
                </c:pt>
                <c:pt idx="251">
                  <c:v>36.347999999999999</c:v>
                </c:pt>
                <c:pt idx="252">
                  <c:v>36.393999999999998</c:v>
                </c:pt>
                <c:pt idx="253">
                  <c:v>37.201999999999998</c:v>
                </c:pt>
                <c:pt idx="254">
                  <c:v>37.688000000000002</c:v>
                </c:pt>
                <c:pt idx="255">
                  <c:v>37.814999999999998</c:v>
                </c:pt>
                <c:pt idx="256">
                  <c:v>38.119999999999997</c:v>
                </c:pt>
                <c:pt idx="257">
                  <c:v>39.179000000000002</c:v>
                </c:pt>
                <c:pt idx="258">
                  <c:v>39.430999999999997</c:v>
                </c:pt>
                <c:pt idx="259">
                  <c:v>39.722999999999999</c:v>
                </c:pt>
                <c:pt idx="260">
                  <c:v>40.393999999999998</c:v>
                </c:pt>
                <c:pt idx="261">
                  <c:v>40.540999999999997</c:v>
                </c:pt>
                <c:pt idx="262">
                  <c:v>41.307000000000002</c:v>
                </c:pt>
                <c:pt idx="263">
                  <c:v>43.01</c:v>
                </c:pt>
                <c:pt idx="264">
                  <c:v>43.325000000000003</c:v>
                </c:pt>
                <c:pt idx="265">
                  <c:v>43.444000000000003</c:v>
                </c:pt>
                <c:pt idx="266">
                  <c:v>45.268999999999998</c:v>
                </c:pt>
                <c:pt idx="267">
                  <c:v>45.981000000000002</c:v>
                </c:pt>
                <c:pt idx="268">
                  <c:v>46.646999999999998</c:v>
                </c:pt>
                <c:pt idx="269">
                  <c:v>46.984000000000002</c:v>
                </c:pt>
                <c:pt idx="270">
                  <c:v>47.314999999999998</c:v>
                </c:pt>
                <c:pt idx="271">
                  <c:v>48.002000000000002</c:v>
                </c:pt>
                <c:pt idx="272">
                  <c:v>48.183999999999997</c:v>
                </c:pt>
                <c:pt idx="273">
                  <c:v>48.46</c:v>
                </c:pt>
                <c:pt idx="274">
                  <c:v>48.552</c:v>
                </c:pt>
                <c:pt idx="275">
                  <c:v>49.280999999999999</c:v>
                </c:pt>
                <c:pt idx="276">
                  <c:v>49.728999999999999</c:v>
                </c:pt>
                <c:pt idx="277">
                  <c:v>51.817999999999998</c:v>
                </c:pt>
                <c:pt idx="278">
                  <c:v>52.122</c:v>
                </c:pt>
                <c:pt idx="279">
                  <c:v>52.816000000000003</c:v>
                </c:pt>
                <c:pt idx="280">
                  <c:v>53.823999999999998</c:v>
                </c:pt>
                <c:pt idx="281">
                  <c:v>54.195</c:v>
                </c:pt>
                <c:pt idx="282">
                  <c:v>57.424999999999997</c:v>
                </c:pt>
                <c:pt idx="283">
                  <c:v>58.456000000000003</c:v>
                </c:pt>
                <c:pt idx="284">
                  <c:v>60.780999999999999</c:v>
                </c:pt>
                <c:pt idx="285">
                  <c:v>62.322000000000003</c:v>
                </c:pt>
                <c:pt idx="286">
                  <c:v>67.927999999999997</c:v>
                </c:pt>
                <c:pt idx="287">
                  <c:v>68.786000000000001</c:v>
                </c:pt>
                <c:pt idx="288">
                  <c:v>69.159000000000006</c:v>
                </c:pt>
                <c:pt idx="289">
                  <c:v>70.617000000000004</c:v>
                </c:pt>
                <c:pt idx="290">
                  <c:v>72.037999999999997</c:v>
                </c:pt>
                <c:pt idx="291">
                  <c:v>75.712000000000003</c:v>
                </c:pt>
                <c:pt idx="292">
                  <c:v>76.846999999999994</c:v>
                </c:pt>
                <c:pt idx="293">
                  <c:v>80.814999999999998</c:v>
                </c:pt>
                <c:pt idx="294">
                  <c:v>83.198999999999998</c:v>
                </c:pt>
                <c:pt idx="295">
                  <c:v>85.453999999999994</c:v>
                </c:pt>
                <c:pt idx="296">
                  <c:v>99.447999999999993</c:v>
                </c:pt>
                <c:pt idx="297">
                  <c:v>102.108</c:v>
                </c:pt>
                <c:pt idx="298">
                  <c:v>103.123</c:v>
                </c:pt>
                <c:pt idx="299">
                  <c:v>104.01900000000001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C-47CD-BA26-2917244E2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04383"/>
        <c:axId val="257283599"/>
      </c:scatterChart>
      <c:valAx>
        <c:axId val="88880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83599"/>
        <c:crosses val="autoZero"/>
        <c:crossBetween val="midCat"/>
      </c:valAx>
      <c:valAx>
        <c:axId val="2572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0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GAMMA Expected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Sheet3!$B$2:$B$302</c:f>
              <c:numCache>
                <c:formatCode>General</c:formatCode>
                <c:ptCount val="301"/>
                <c:pt idx="0">
                  <c:v>3.1E-2</c:v>
                </c:pt>
                <c:pt idx="1">
                  <c:v>0.13700000000000001</c:v>
                </c:pt>
                <c:pt idx="2">
                  <c:v>0.214</c:v>
                </c:pt>
                <c:pt idx="3">
                  <c:v>0.25600000000000001</c:v>
                </c:pt>
                <c:pt idx="4">
                  <c:v>0.30199999999999999</c:v>
                </c:pt>
                <c:pt idx="5">
                  <c:v>0.32700000000000001</c:v>
                </c:pt>
                <c:pt idx="6">
                  <c:v>0.34</c:v>
                </c:pt>
                <c:pt idx="7">
                  <c:v>0.38400000000000001</c:v>
                </c:pt>
                <c:pt idx="8">
                  <c:v>0.57699999999999996</c:v>
                </c:pt>
                <c:pt idx="9">
                  <c:v>0.68</c:v>
                </c:pt>
                <c:pt idx="10">
                  <c:v>0.68600000000000005</c:v>
                </c:pt>
                <c:pt idx="11">
                  <c:v>0.84399999999999997</c:v>
                </c:pt>
                <c:pt idx="12">
                  <c:v>0.90300000000000002</c:v>
                </c:pt>
                <c:pt idx="13">
                  <c:v>0.94099999999999995</c:v>
                </c:pt>
                <c:pt idx="14">
                  <c:v>1.0529999999999999</c:v>
                </c:pt>
                <c:pt idx="15">
                  <c:v>1.135</c:v>
                </c:pt>
                <c:pt idx="16">
                  <c:v>1.216</c:v>
                </c:pt>
                <c:pt idx="17">
                  <c:v>1.2989999999999999</c:v>
                </c:pt>
                <c:pt idx="18">
                  <c:v>1.39</c:v>
                </c:pt>
                <c:pt idx="19">
                  <c:v>1.4339999999999999</c:v>
                </c:pt>
                <c:pt idx="20">
                  <c:v>1.502</c:v>
                </c:pt>
                <c:pt idx="21">
                  <c:v>1.6080000000000001</c:v>
                </c:pt>
                <c:pt idx="22">
                  <c:v>1.6439999999999999</c:v>
                </c:pt>
                <c:pt idx="23">
                  <c:v>1.7689999999999999</c:v>
                </c:pt>
                <c:pt idx="24">
                  <c:v>1.829</c:v>
                </c:pt>
                <c:pt idx="25">
                  <c:v>1.8680000000000001</c:v>
                </c:pt>
                <c:pt idx="26">
                  <c:v>1.9590000000000001</c:v>
                </c:pt>
                <c:pt idx="27">
                  <c:v>2.319</c:v>
                </c:pt>
                <c:pt idx="28">
                  <c:v>2.3210000000000002</c:v>
                </c:pt>
                <c:pt idx="29">
                  <c:v>2.4630000000000001</c:v>
                </c:pt>
                <c:pt idx="30">
                  <c:v>2.4649999999999999</c:v>
                </c:pt>
                <c:pt idx="31">
                  <c:v>2.5609999999999999</c:v>
                </c:pt>
                <c:pt idx="32">
                  <c:v>2.7480000000000002</c:v>
                </c:pt>
                <c:pt idx="33">
                  <c:v>2.9129999999999998</c:v>
                </c:pt>
                <c:pt idx="34">
                  <c:v>2.9649999999999999</c:v>
                </c:pt>
                <c:pt idx="35">
                  <c:v>3.0880000000000001</c:v>
                </c:pt>
                <c:pt idx="36">
                  <c:v>3.1419999999999999</c:v>
                </c:pt>
                <c:pt idx="37">
                  <c:v>3.1629999999999998</c:v>
                </c:pt>
                <c:pt idx="38">
                  <c:v>3.1819999999999999</c:v>
                </c:pt>
                <c:pt idx="39">
                  <c:v>3.206</c:v>
                </c:pt>
                <c:pt idx="40">
                  <c:v>3.3170000000000002</c:v>
                </c:pt>
                <c:pt idx="41">
                  <c:v>3.3439999999999999</c:v>
                </c:pt>
                <c:pt idx="42">
                  <c:v>3.3809999999999998</c:v>
                </c:pt>
                <c:pt idx="43">
                  <c:v>3.4750000000000001</c:v>
                </c:pt>
                <c:pt idx="44">
                  <c:v>3.4889999999999999</c:v>
                </c:pt>
                <c:pt idx="45">
                  <c:v>3.6110000000000002</c:v>
                </c:pt>
                <c:pt idx="46">
                  <c:v>3.7080000000000002</c:v>
                </c:pt>
                <c:pt idx="47">
                  <c:v>3.819</c:v>
                </c:pt>
                <c:pt idx="48">
                  <c:v>3.8610000000000002</c:v>
                </c:pt>
                <c:pt idx="49">
                  <c:v>3.8889999999999998</c:v>
                </c:pt>
                <c:pt idx="50">
                  <c:v>3.964</c:v>
                </c:pt>
                <c:pt idx="51">
                  <c:v>4.056</c:v>
                </c:pt>
                <c:pt idx="52">
                  <c:v>4.0789999999999997</c:v>
                </c:pt>
                <c:pt idx="53">
                  <c:v>4.0970000000000004</c:v>
                </c:pt>
                <c:pt idx="54">
                  <c:v>4.1660000000000004</c:v>
                </c:pt>
                <c:pt idx="55">
                  <c:v>4.1710000000000003</c:v>
                </c:pt>
                <c:pt idx="56">
                  <c:v>4.5</c:v>
                </c:pt>
                <c:pt idx="57">
                  <c:v>4.8419999999999996</c:v>
                </c:pt>
                <c:pt idx="58">
                  <c:v>5.0030000000000001</c:v>
                </c:pt>
                <c:pt idx="59">
                  <c:v>5.0289999999999999</c:v>
                </c:pt>
                <c:pt idx="60">
                  <c:v>5.0739999999999998</c:v>
                </c:pt>
                <c:pt idx="61">
                  <c:v>5.0910000000000002</c:v>
                </c:pt>
                <c:pt idx="62">
                  <c:v>5.1680000000000001</c:v>
                </c:pt>
                <c:pt idx="63">
                  <c:v>5.2530000000000001</c:v>
                </c:pt>
                <c:pt idx="64">
                  <c:v>5.2539999999999996</c:v>
                </c:pt>
                <c:pt idx="65">
                  <c:v>5.5229999999999997</c:v>
                </c:pt>
                <c:pt idx="66">
                  <c:v>5.625</c:v>
                </c:pt>
                <c:pt idx="67">
                  <c:v>5.6369999999999996</c:v>
                </c:pt>
                <c:pt idx="68">
                  <c:v>5.6870000000000003</c:v>
                </c:pt>
                <c:pt idx="69">
                  <c:v>5.8010000000000002</c:v>
                </c:pt>
                <c:pt idx="70">
                  <c:v>5.8710000000000004</c:v>
                </c:pt>
                <c:pt idx="71">
                  <c:v>5.8949999999999996</c:v>
                </c:pt>
                <c:pt idx="72">
                  <c:v>6.0359999999999996</c:v>
                </c:pt>
                <c:pt idx="73">
                  <c:v>6.1020000000000003</c:v>
                </c:pt>
                <c:pt idx="74">
                  <c:v>6.3019999999999996</c:v>
                </c:pt>
                <c:pt idx="75">
                  <c:v>6.4809999999999999</c:v>
                </c:pt>
                <c:pt idx="76">
                  <c:v>6.5049999999999999</c:v>
                </c:pt>
                <c:pt idx="77">
                  <c:v>6.617</c:v>
                </c:pt>
                <c:pt idx="78">
                  <c:v>6.7960000000000003</c:v>
                </c:pt>
                <c:pt idx="79">
                  <c:v>7.1239999999999997</c:v>
                </c:pt>
                <c:pt idx="80">
                  <c:v>7.1420000000000003</c:v>
                </c:pt>
                <c:pt idx="81">
                  <c:v>7.3810000000000002</c:v>
                </c:pt>
                <c:pt idx="82">
                  <c:v>7.3890000000000002</c:v>
                </c:pt>
                <c:pt idx="83">
                  <c:v>7.4870000000000001</c:v>
                </c:pt>
                <c:pt idx="84">
                  <c:v>7.5460000000000003</c:v>
                </c:pt>
                <c:pt idx="85">
                  <c:v>7.65</c:v>
                </c:pt>
                <c:pt idx="86">
                  <c:v>7.7030000000000003</c:v>
                </c:pt>
                <c:pt idx="87">
                  <c:v>7.96</c:v>
                </c:pt>
                <c:pt idx="88">
                  <c:v>7.9749999999999996</c:v>
                </c:pt>
                <c:pt idx="89">
                  <c:v>8.0229999999999997</c:v>
                </c:pt>
                <c:pt idx="90">
                  <c:v>8.1259999999999994</c:v>
                </c:pt>
                <c:pt idx="91">
                  <c:v>8.2539999999999996</c:v>
                </c:pt>
                <c:pt idx="92">
                  <c:v>8.3610000000000007</c:v>
                </c:pt>
                <c:pt idx="93">
                  <c:v>8.3840000000000003</c:v>
                </c:pt>
                <c:pt idx="94">
                  <c:v>8.4629999999999992</c:v>
                </c:pt>
                <c:pt idx="95">
                  <c:v>8.4689999999999994</c:v>
                </c:pt>
                <c:pt idx="96">
                  <c:v>8.5869999999999997</c:v>
                </c:pt>
                <c:pt idx="97">
                  <c:v>8.6679999999999993</c:v>
                </c:pt>
                <c:pt idx="98">
                  <c:v>8.673</c:v>
                </c:pt>
                <c:pt idx="99">
                  <c:v>8.6989999999999998</c:v>
                </c:pt>
                <c:pt idx="100">
                  <c:v>8.7460000000000004</c:v>
                </c:pt>
                <c:pt idx="101">
                  <c:v>8.7810000000000006</c:v>
                </c:pt>
                <c:pt idx="102">
                  <c:v>8.8109999999999999</c:v>
                </c:pt>
                <c:pt idx="103">
                  <c:v>8.8409999999999993</c:v>
                </c:pt>
                <c:pt idx="104">
                  <c:v>8.8889999999999993</c:v>
                </c:pt>
                <c:pt idx="105">
                  <c:v>8.9339999999999993</c:v>
                </c:pt>
                <c:pt idx="106">
                  <c:v>8.9589999999999996</c:v>
                </c:pt>
                <c:pt idx="107">
                  <c:v>8.9779999999999998</c:v>
                </c:pt>
                <c:pt idx="108">
                  <c:v>8.9830000000000005</c:v>
                </c:pt>
                <c:pt idx="109">
                  <c:v>9.1669999999999998</c:v>
                </c:pt>
                <c:pt idx="110">
                  <c:v>9.1709999999999994</c:v>
                </c:pt>
                <c:pt idx="111">
                  <c:v>9.2889999999999997</c:v>
                </c:pt>
                <c:pt idx="112">
                  <c:v>9.3510000000000009</c:v>
                </c:pt>
                <c:pt idx="113">
                  <c:v>9.6039999999999992</c:v>
                </c:pt>
                <c:pt idx="114">
                  <c:v>9.7029999999999994</c:v>
                </c:pt>
                <c:pt idx="115">
                  <c:v>9.7119999999999997</c:v>
                </c:pt>
                <c:pt idx="116">
                  <c:v>10.234999999999999</c:v>
                </c:pt>
                <c:pt idx="117">
                  <c:v>10.353</c:v>
                </c:pt>
                <c:pt idx="118">
                  <c:v>10.56</c:v>
                </c:pt>
                <c:pt idx="119">
                  <c:v>10.785</c:v>
                </c:pt>
                <c:pt idx="120">
                  <c:v>10.789</c:v>
                </c:pt>
                <c:pt idx="121">
                  <c:v>10.837999999999999</c:v>
                </c:pt>
                <c:pt idx="122">
                  <c:v>11.378</c:v>
                </c:pt>
                <c:pt idx="123">
                  <c:v>11.519</c:v>
                </c:pt>
                <c:pt idx="124">
                  <c:v>11.632</c:v>
                </c:pt>
                <c:pt idx="125">
                  <c:v>11.945</c:v>
                </c:pt>
                <c:pt idx="126">
                  <c:v>12.134</c:v>
                </c:pt>
                <c:pt idx="127">
                  <c:v>12.345000000000001</c:v>
                </c:pt>
                <c:pt idx="128">
                  <c:v>12.432</c:v>
                </c:pt>
                <c:pt idx="129">
                  <c:v>12.484</c:v>
                </c:pt>
                <c:pt idx="130">
                  <c:v>12.852</c:v>
                </c:pt>
                <c:pt idx="131">
                  <c:v>12.914</c:v>
                </c:pt>
                <c:pt idx="132">
                  <c:v>13.217000000000001</c:v>
                </c:pt>
                <c:pt idx="133">
                  <c:v>13.253</c:v>
                </c:pt>
                <c:pt idx="134">
                  <c:v>13.492000000000001</c:v>
                </c:pt>
                <c:pt idx="135">
                  <c:v>13.747999999999999</c:v>
                </c:pt>
                <c:pt idx="136">
                  <c:v>14.023999999999999</c:v>
                </c:pt>
                <c:pt idx="137">
                  <c:v>14.045</c:v>
                </c:pt>
                <c:pt idx="138">
                  <c:v>14.051</c:v>
                </c:pt>
                <c:pt idx="139">
                  <c:v>14.25</c:v>
                </c:pt>
                <c:pt idx="140">
                  <c:v>14.257999999999999</c:v>
                </c:pt>
                <c:pt idx="141">
                  <c:v>14.38</c:v>
                </c:pt>
                <c:pt idx="142">
                  <c:v>14.382</c:v>
                </c:pt>
                <c:pt idx="143">
                  <c:v>14.417</c:v>
                </c:pt>
                <c:pt idx="144">
                  <c:v>14.585000000000001</c:v>
                </c:pt>
                <c:pt idx="145">
                  <c:v>14.901999999999999</c:v>
                </c:pt>
                <c:pt idx="146">
                  <c:v>14.965</c:v>
                </c:pt>
                <c:pt idx="147">
                  <c:v>15.015000000000001</c:v>
                </c:pt>
                <c:pt idx="148">
                  <c:v>15.016</c:v>
                </c:pt>
                <c:pt idx="149">
                  <c:v>15.311</c:v>
                </c:pt>
                <c:pt idx="150">
                  <c:v>15.39</c:v>
                </c:pt>
                <c:pt idx="151">
                  <c:v>15.413</c:v>
                </c:pt>
                <c:pt idx="152">
                  <c:v>15.432</c:v>
                </c:pt>
                <c:pt idx="153">
                  <c:v>15.576000000000001</c:v>
                </c:pt>
                <c:pt idx="154">
                  <c:v>15.69</c:v>
                </c:pt>
                <c:pt idx="155">
                  <c:v>15.894</c:v>
                </c:pt>
                <c:pt idx="156">
                  <c:v>16.119</c:v>
                </c:pt>
                <c:pt idx="157">
                  <c:v>16.183</c:v>
                </c:pt>
                <c:pt idx="158">
                  <c:v>16.317</c:v>
                </c:pt>
                <c:pt idx="159">
                  <c:v>16.792999999999999</c:v>
                </c:pt>
                <c:pt idx="160">
                  <c:v>16.809000000000001</c:v>
                </c:pt>
                <c:pt idx="161">
                  <c:v>16.920000000000002</c:v>
                </c:pt>
                <c:pt idx="162">
                  <c:v>17.055</c:v>
                </c:pt>
                <c:pt idx="163">
                  <c:v>17.135000000000002</c:v>
                </c:pt>
                <c:pt idx="164">
                  <c:v>17.23</c:v>
                </c:pt>
                <c:pt idx="165">
                  <c:v>17.382000000000001</c:v>
                </c:pt>
                <c:pt idx="166">
                  <c:v>17.484000000000002</c:v>
                </c:pt>
                <c:pt idx="167">
                  <c:v>17.591000000000001</c:v>
                </c:pt>
                <c:pt idx="168">
                  <c:v>17.611000000000001</c:v>
                </c:pt>
                <c:pt idx="169">
                  <c:v>17.792999999999999</c:v>
                </c:pt>
                <c:pt idx="170">
                  <c:v>17.911000000000001</c:v>
                </c:pt>
                <c:pt idx="171">
                  <c:v>18.065999999999999</c:v>
                </c:pt>
                <c:pt idx="172">
                  <c:v>18.074000000000002</c:v>
                </c:pt>
                <c:pt idx="173">
                  <c:v>18.155999999999999</c:v>
                </c:pt>
                <c:pt idx="174">
                  <c:v>18.216999999999999</c:v>
                </c:pt>
                <c:pt idx="175">
                  <c:v>18.408000000000001</c:v>
                </c:pt>
                <c:pt idx="176">
                  <c:v>18.805</c:v>
                </c:pt>
                <c:pt idx="177">
                  <c:v>18.919</c:v>
                </c:pt>
                <c:pt idx="178">
                  <c:v>19.096</c:v>
                </c:pt>
                <c:pt idx="179">
                  <c:v>19.18</c:v>
                </c:pt>
                <c:pt idx="180">
                  <c:v>19.277999999999999</c:v>
                </c:pt>
                <c:pt idx="181">
                  <c:v>19.292000000000002</c:v>
                </c:pt>
                <c:pt idx="182">
                  <c:v>19.739999999999998</c:v>
                </c:pt>
                <c:pt idx="183">
                  <c:v>19.832000000000001</c:v>
                </c:pt>
                <c:pt idx="184">
                  <c:v>19.986999999999998</c:v>
                </c:pt>
                <c:pt idx="185">
                  <c:v>19.995000000000001</c:v>
                </c:pt>
                <c:pt idx="186">
                  <c:v>20.015999999999998</c:v>
                </c:pt>
                <c:pt idx="187">
                  <c:v>20.36</c:v>
                </c:pt>
                <c:pt idx="188">
                  <c:v>20.553999999999998</c:v>
                </c:pt>
                <c:pt idx="189">
                  <c:v>20.69</c:v>
                </c:pt>
                <c:pt idx="190">
                  <c:v>20.922999999999998</c:v>
                </c:pt>
                <c:pt idx="191">
                  <c:v>20.96</c:v>
                </c:pt>
                <c:pt idx="192">
                  <c:v>21.105</c:v>
                </c:pt>
                <c:pt idx="193">
                  <c:v>21.16</c:v>
                </c:pt>
                <c:pt idx="194">
                  <c:v>21.209</c:v>
                </c:pt>
                <c:pt idx="195">
                  <c:v>21.245999999999999</c:v>
                </c:pt>
                <c:pt idx="196">
                  <c:v>21.43</c:v>
                </c:pt>
                <c:pt idx="197">
                  <c:v>21.576000000000001</c:v>
                </c:pt>
                <c:pt idx="198">
                  <c:v>22.029</c:v>
                </c:pt>
                <c:pt idx="199">
                  <c:v>22.087</c:v>
                </c:pt>
                <c:pt idx="200">
                  <c:v>22.472999999999999</c:v>
                </c:pt>
                <c:pt idx="201">
                  <c:v>22.568000000000001</c:v>
                </c:pt>
                <c:pt idx="202">
                  <c:v>23.175000000000001</c:v>
                </c:pt>
                <c:pt idx="203">
                  <c:v>23.294</c:v>
                </c:pt>
                <c:pt idx="204">
                  <c:v>23.742999999999999</c:v>
                </c:pt>
                <c:pt idx="205">
                  <c:v>23.818999999999999</c:v>
                </c:pt>
                <c:pt idx="206">
                  <c:v>23.827999999999999</c:v>
                </c:pt>
                <c:pt idx="207">
                  <c:v>24.11</c:v>
                </c:pt>
                <c:pt idx="208">
                  <c:v>24.111000000000001</c:v>
                </c:pt>
                <c:pt idx="209">
                  <c:v>24.17</c:v>
                </c:pt>
                <c:pt idx="210">
                  <c:v>24.632000000000001</c:v>
                </c:pt>
                <c:pt idx="211">
                  <c:v>24.684999999999999</c:v>
                </c:pt>
                <c:pt idx="212">
                  <c:v>25.303000000000001</c:v>
                </c:pt>
                <c:pt idx="213">
                  <c:v>25.382999999999999</c:v>
                </c:pt>
                <c:pt idx="214">
                  <c:v>25.398</c:v>
                </c:pt>
                <c:pt idx="215">
                  <c:v>25.754000000000001</c:v>
                </c:pt>
                <c:pt idx="216">
                  <c:v>25.965</c:v>
                </c:pt>
                <c:pt idx="217">
                  <c:v>26.128</c:v>
                </c:pt>
                <c:pt idx="218">
                  <c:v>26.52</c:v>
                </c:pt>
                <c:pt idx="219">
                  <c:v>26.638999999999999</c:v>
                </c:pt>
                <c:pt idx="220">
                  <c:v>27.942</c:v>
                </c:pt>
                <c:pt idx="221">
                  <c:v>28.6</c:v>
                </c:pt>
                <c:pt idx="222">
                  <c:v>28.748000000000001</c:v>
                </c:pt>
                <c:pt idx="223">
                  <c:v>28.82</c:v>
                </c:pt>
                <c:pt idx="224">
                  <c:v>28.846</c:v>
                </c:pt>
                <c:pt idx="225">
                  <c:v>28.901</c:v>
                </c:pt>
                <c:pt idx="226">
                  <c:v>29.055</c:v>
                </c:pt>
                <c:pt idx="227">
                  <c:v>29.082999999999998</c:v>
                </c:pt>
                <c:pt idx="228">
                  <c:v>29.097999999999999</c:v>
                </c:pt>
                <c:pt idx="229">
                  <c:v>29.259</c:v>
                </c:pt>
                <c:pt idx="230">
                  <c:v>29.565000000000001</c:v>
                </c:pt>
                <c:pt idx="231">
                  <c:v>29.602</c:v>
                </c:pt>
                <c:pt idx="232">
                  <c:v>30.408999999999999</c:v>
                </c:pt>
                <c:pt idx="233">
                  <c:v>30.442</c:v>
                </c:pt>
                <c:pt idx="234">
                  <c:v>30.481999999999999</c:v>
                </c:pt>
                <c:pt idx="235">
                  <c:v>30.82</c:v>
                </c:pt>
                <c:pt idx="236">
                  <c:v>30.954000000000001</c:v>
                </c:pt>
                <c:pt idx="237">
                  <c:v>31.457999999999998</c:v>
                </c:pt>
                <c:pt idx="238">
                  <c:v>32.335999999999999</c:v>
                </c:pt>
                <c:pt idx="239">
                  <c:v>32.426000000000002</c:v>
                </c:pt>
                <c:pt idx="240">
                  <c:v>32.438000000000002</c:v>
                </c:pt>
                <c:pt idx="241">
                  <c:v>33.043999999999997</c:v>
                </c:pt>
                <c:pt idx="242">
                  <c:v>33.305999999999997</c:v>
                </c:pt>
                <c:pt idx="243">
                  <c:v>34.494</c:v>
                </c:pt>
                <c:pt idx="244">
                  <c:v>34.526000000000003</c:v>
                </c:pt>
                <c:pt idx="245">
                  <c:v>34.534999999999997</c:v>
                </c:pt>
                <c:pt idx="246">
                  <c:v>34.840000000000003</c:v>
                </c:pt>
                <c:pt idx="247">
                  <c:v>35.529000000000003</c:v>
                </c:pt>
                <c:pt idx="248">
                  <c:v>35.57</c:v>
                </c:pt>
                <c:pt idx="249">
                  <c:v>35.654000000000003</c:v>
                </c:pt>
                <c:pt idx="250">
                  <c:v>36.020000000000003</c:v>
                </c:pt>
                <c:pt idx="251">
                  <c:v>36.347999999999999</c:v>
                </c:pt>
                <c:pt idx="252">
                  <c:v>36.393999999999998</c:v>
                </c:pt>
                <c:pt idx="253">
                  <c:v>37.201999999999998</c:v>
                </c:pt>
                <c:pt idx="254">
                  <c:v>37.688000000000002</c:v>
                </c:pt>
                <c:pt idx="255">
                  <c:v>37.814999999999998</c:v>
                </c:pt>
                <c:pt idx="256">
                  <c:v>38.119999999999997</c:v>
                </c:pt>
                <c:pt idx="257">
                  <c:v>39.179000000000002</c:v>
                </c:pt>
                <c:pt idx="258">
                  <c:v>39.430999999999997</c:v>
                </c:pt>
                <c:pt idx="259">
                  <c:v>39.722999999999999</c:v>
                </c:pt>
                <c:pt idx="260">
                  <c:v>40.393999999999998</c:v>
                </c:pt>
                <c:pt idx="261">
                  <c:v>40.540999999999997</c:v>
                </c:pt>
                <c:pt idx="262">
                  <c:v>41.307000000000002</c:v>
                </c:pt>
                <c:pt idx="263">
                  <c:v>43.01</c:v>
                </c:pt>
                <c:pt idx="264">
                  <c:v>43.325000000000003</c:v>
                </c:pt>
                <c:pt idx="265">
                  <c:v>43.444000000000003</c:v>
                </c:pt>
                <c:pt idx="266">
                  <c:v>45.268999999999998</c:v>
                </c:pt>
                <c:pt idx="267">
                  <c:v>45.981000000000002</c:v>
                </c:pt>
                <c:pt idx="268">
                  <c:v>46.646999999999998</c:v>
                </c:pt>
                <c:pt idx="269">
                  <c:v>46.984000000000002</c:v>
                </c:pt>
                <c:pt idx="270">
                  <c:v>47.314999999999998</c:v>
                </c:pt>
                <c:pt idx="271">
                  <c:v>48.002000000000002</c:v>
                </c:pt>
                <c:pt idx="272">
                  <c:v>48.183999999999997</c:v>
                </c:pt>
                <c:pt idx="273">
                  <c:v>48.46</c:v>
                </c:pt>
                <c:pt idx="274">
                  <c:v>48.552</c:v>
                </c:pt>
                <c:pt idx="275">
                  <c:v>49.280999999999999</c:v>
                </c:pt>
                <c:pt idx="276">
                  <c:v>49.728999999999999</c:v>
                </c:pt>
                <c:pt idx="277">
                  <c:v>51.817999999999998</c:v>
                </c:pt>
                <c:pt idx="278">
                  <c:v>52.122</c:v>
                </c:pt>
                <c:pt idx="279">
                  <c:v>52.816000000000003</c:v>
                </c:pt>
                <c:pt idx="280">
                  <c:v>53.823999999999998</c:v>
                </c:pt>
                <c:pt idx="281">
                  <c:v>54.195</c:v>
                </c:pt>
                <c:pt idx="282">
                  <c:v>57.424999999999997</c:v>
                </c:pt>
                <c:pt idx="283">
                  <c:v>58.456000000000003</c:v>
                </c:pt>
                <c:pt idx="284">
                  <c:v>60.780999999999999</c:v>
                </c:pt>
                <c:pt idx="285">
                  <c:v>62.322000000000003</c:v>
                </c:pt>
                <c:pt idx="286">
                  <c:v>67.927999999999997</c:v>
                </c:pt>
                <c:pt idx="287">
                  <c:v>68.786000000000001</c:v>
                </c:pt>
                <c:pt idx="288">
                  <c:v>69.159000000000006</c:v>
                </c:pt>
                <c:pt idx="289">
                  <c:v>70.617000000000004</c:v>
                </c:pt>
                <c:pt idx="290">
                  <c:v>72.037999999999997</c:v>
                </c:pt>
                <c:pt idx="291">
                  <c:v>75.712000000000003</c:v>
                </c:pt>
                <c:pt idx="292">
                  <c:v>76.846999999999994</c:v>
                </c:pt>
                <c:pt idx="293">
                  <c:v>80.814999999999998</c:v>
                </c:pt>
                <c:pt idx="294">
                  <c:v>83.198999999999998</c:v>
                </c:pt>
                <c:pt idx="295">
                  <c:v>85.453999999999994</c:v>
                </c:pt>
                <c:pt idx="296">
                  <c:v>99.447999999999993</c:v>
                </c:pt>
                <c:pt idx="297">
                  <c:v>102.108</c:v>
                </c:pt>
                <c:pt idx="298">
                  <c:v>103.123</c:v>
                </c:pt>
                <c:pt idx="299">
                  <c:v>104.01900000000001</c:v>
                </c:pt>
              </c:numCache>
            </c:numRef>
          </c:xVal>
          <c:yVal>
            <c:numRef>
              <c:f>Sheet3!$D$2:$D$302</c:f>
              <c:numCache>
                <c:formatCode>General</c:formatCode>
                <c:ptCount val="301"/>
                <c:pt idx="0">
                  <c:v>1.0687193110565224E-3</c:v>
                </c:pt>
                <c:pt idx="1">
                  <c:v>3.2115209018095093E-3</c:v>
                </c:pt>
                <c:pt idx="2">
                  <c:v>5.3615131154001851E-3</c:v>
                </c:pt>
                <c:pt idx="3">
                  <c:v>7.5187443736679368E-3</c:v>
                </c:pt>
                <c:pt idx="4">
                  <c:v>9.6832635892158941E-3</c:v>
                </c:pt>
                <c:pt idx="5">
                  <c:v>1.185512017206539E-2</c:v>
                </c:pt>
                <c:pt idx="6">
                  <c:v>1.4034364036423577E-2</c:v>
                </c:pt>
                <c:pt idx="7">
                  <c:v>1.6221045607566553E-2</c:v>
                </c:pt>
                <c:pt idx="8">
                  <c:v>1.8415215828840332E-2</c:v>
                </c:pt>
                <c:pt idx="9">
                  <c:v>2.0616926168782128E-2</c:v>
                </c:pt>
                <c:pt idx="10">
                  <c:v>2.2826228628364382E-2</c:v>
                </c:pt>
                <c:pt idx="11">
                  <c:v>2.5043175748364174E-2</c:v>
                </c:pt>
                <c:pt idx="12">
                  <c:v>2.726782061686054E-2</c:v>
                </c:pt>
                <c:pt idx="13">
                  <c:v>2.9500216876862377E-2</c:v>
                </c:pt>
                <c:pt idx="14">
                  <c:v>3.1740418734069804E-2</c:v>
                </c:pt>
                <c:pt idx="15">
                  <c:v>3.3988480964771556E-2</c:v>
                </c:pt>
                <c:pt idx="16">
                  <c:v>3.6244458923881534E-2</c:v>
                </c:pt>
                <c:pt idx="17">
                  <c:v>3.8508408553117261E-2</c:v>
                </c:pt>
                <c:pt idx="18">
                  <c:v>4.0780386389323416E-2</c:v>
                </c:pt>
                <c:pt idx="19">
                  <c:v>4.3060449572943402E-2</c:v>
                </c:pt>
                <c:pt idx="20">
                  <c:v>4.5348655856642238E-2</c:v>
                </c:pt>
                <c:pt idx="21">
                  <c:v>4.7645063614084042E-2</c:v>
                </c:pt>
                <c:pt idx="22">
                  <c:v>4.9949731848867161E-2</c:v>
                </c:pt>
                <c:pt idx="23">
                  <c:v>5.2262720203620945E-2</c:v>
                </c:pt>
                <c:pt idx="24">
                  <c:v>5.4584088969266961E-2</c:v>
                </c:pt>
                <c:pt idx="25">
                  <c:v>5.6913899094448828E-2</c:v>
                </c:pt>
                <c:pt idx="26">
                  <c:v>5.9252212195134012E-2</c:v>
                </c:pt>
                <c:pt idx="27">
                  <c:v>6.1599090564391515E-2</c:v>
                </c:pt>
                <c:pt idx="28">
                  <c:v>6.3954597182349388E-2</c:v>
                </c:pt>
                <c:pt idx="29">
                  <c:v>6.6318795726335755E-2</c:v>
                </c:pt>
                <c:pt idx="30">
                  <c:v>6.8691750581207842E-2</c:v>
                </c:pt>
                <c:pt idx="31">
                  <c:v>7.1073526849872934E-2</c:v>
                </c:pt>
                <c:pt idx="32">
                  <c:v>7.3464190364005533E-2</c:v>
                </c:pt>
                <c:pt idx="33">
                  <c:v>7.5863807694965285E-2</c:v>
                </c:pt>
                <c:pt idx="34">
                  <c:v>7.8272446164920254E-2</c:v>
                </c:pt>
                <c:pt idx="35">
                  <c:v>8.0690173858179781E-2</c:v>
                </c:pt>
                <c:pt idx="36">
                  <c:v>8.3117059632742213E-2</c:v>
                </c:pt>
                <c:pt idx="37">
                  <c:v>8.5553173132062163E-2</c:v>
                </c:pt>
                <c:pt idx="38">
                  <c:v>8.7998584797042215E-2</c:v>
                </c:pt>
                <c:pt idx="39">
                  <c:v>9.045336587825438E-2</c:v>
                </c:pt>
                <c:pt idx="40">
                  <c:v>9.2917588448396815E-2</c:v>
                </c:pt>
                <c:pt idx="41">
                  <c:v>9.5391325414990541E-2</c:v>
                </c:pt>
                <c:pt idx="42">
                  <c:v>9.7874650533322796E-2</c:v>
                </c:pt>
                <c:pt idx="43">
                  <c:v>0.10036763841964173</c:v>
                </c:pt>
                <c:pt idx="44">
                  <c:v>0.10287036456460913</c:v>
                </c:pt>
                <c:pt idx="45">
                  <c:v>0.10538290534701668</c:v>
                </c:pt>
                <c:pt idx="46">
                  <c:v>0.10790533804777241</c:v>
                </c:pt>
                <c:pt idx="47">
                  <c:v>0.11043774086416358</c:v>
                </c:pt>
                <c:pt idx="48">
                  <c:v>0.11298019292440233</c:v>
                </c:pt>
                <c:pt idx="49">
                  <c:v>0.1155327743024613</c:v>
                </c:pt>
                <c:pt idx="50">
                  <c:v>0.11809556603320587</c:v>
                </c:pt>
                <c:pt idx="51">
                  <c:v>0.12066865012783036</c:v>
                </c:pt>
                <c:pt idx="52">
                  <c:v>0.12325210958960536</c:v>
                </c:pt>
                <c:pt idx="53">
                  <c:v>0.12584602842994377</c:v>
                </c:pt>
                <c:pt idx="54">
                  <c:v>0.12845049168479356</c:v>
                </c:pt>
                <c:pt idx="55">
                  <c:v>0.1310655854313649</c:v>
                </c:pt>
                <c:pt idx="56">
                  <c:v>0.13369139680520026</c:v>
                </c:pt>
                <c:pt idx="57">
                  <c:v>0.13632801401759559</c:v>
                </c:pt>
                <c:pt idx="58">
                  <c:v>0.13897552637338143</c:v>
                </c:pt>
                <c:pt idx="59">
                  <c:v>0.14163402428907304</c:v>
                </c:pt>
                <c:pt idx="60">
                  <c:v>0.14430359931139872</c:v>
                </c:pt>
                <c:pt idx="61">
                  <c:v>0.1469843441362155</c:v>
                </c:pt>
                <c:pt idx="62">
                  <c:v>0.14967635262782236</c:v>
                </c:pt>
                <c:pt idx="63">
                  <c:v>0.15237971983868107</c:v>
                </c:pt>
                <c:pt idx="64">
                  <c:v>0.15509454202955447</c:v>
                </c:pt>
                <c:pt idx="65">
                  <c:v>0.15782091669007367</c:v>
                </c:pt>
                <c:pt idx="66">
                  <c:v>0.1605589425597444</c:v>
                </c:pt>
                <c:pt idx="67">
                  <c:v>0.16330871964940416</c:v>
                </c:pt>
                <c:pt idx="68">
                  <c:v>0.16607034926314215</c:v>
                </c:pt>
                <c:pt idx="69">
                  <c:v>0.16884393402069311</c:v>
                </c:pt>
                <c:pt idx="70">
                  <c:v>0.17162957788031855</c:v>
                </c:pt>
                <c:pt idx="71">
                  <c:v>0.17442738616218714</c:v>
                </c:pt>
                <c:pt idx="72">
                  <c:v>0.17723746557226805</c:v>
                </c:pt>
                <c:pt idx="73">
                  <c:v>0.1800599242267506</c:v>
                </c:pt>
                <c:pt idx="74">
                  <c:v>0.18289487167700408</c:v>
                </c:pt>
                <c:pt idx="75">
                  <c:v>0.1857424189350923</c:v>
                </c:pt>
                <c:pt idx="76">
                  <c:v>0.18860267849985746</c:v>
                </c:pt>
                <c:pt idx="77">
                  <c:v>0.19147576438358932</c:v>
                </c:pt>
                <c:pt idx="78">
                  <c:v>0.19436179213929439</c:v>
                </c:pt>
                <c:pt idx="79">
                  <c:v>0.19726087888858304</c:v>
                </c:pt>
                <c:pt idx="80">
                  <c:v>0.20017314335018899</c:v>
                </c:pt>
                <c:pt idx="81">
                  <c:v>0.20309870586914164</c:v>
                </c:pt>
                <c:pt idx="82">
                  <c:v>0.2060376884466058</c:v>
                </c:pt>
                <c:pt idx="83">
                  <c:v>0.20899021477041038</c:v>
                </c:pt>
                <c:pt idx="84">
                  <c:v>0.21195641024628303</c:v>
                </c:pt>
                <c:pt idx="85">
                  <c:v>0.21493640202981121</c:v>
                </c:pt>
                <c:pt idx="86">
                  <c:v>0.21793031905915031</c:v>
                </c:pt>
                <c:pt idx="87">
                  <c:v>0.22093829208849922</c:v>
                </c:pt>
                <c:pt idx="88">
                  <c:v>0.2239604537223657</c:v>
                </c:pt>
                <c:pt idx="89">
                  <c:v>0.22699693845064386</c:v>
                </c:pt>
                <c:pt idx="90">
                  <c:v>0.23004788268452631</c:v>
                </c:pt>
                <c:pt idx="91">
                  <c:v>0.23311342479327579</c:v>
                </c:pt>
                <c:pt idx="92">
                  <c:v>0.23619370514188112</c:v>
                </c:pt>
                <c:pt idx="93">
                  <c:v>0.23928886612962172</c:v>
                </c:pt>
                <c:pt idx="94">
                  <c:v>0.24239905222956928</c:v>
                </c:pt>
                <c:pt idx="95">
                  <c:v>0.24552441002905215</c:v>
                </c:pt>
                <c:pt idx="96">
                  <c:v>0.24866508827111183</c:v>
                </c:pt>
                <c:pt idx="97">
                  <c:v>0.25182123789698052</c:v>
                </c:pt>
                <c:pt idx="98">
                  <c:v>0.25499301208961006</c:v>
                </c:pt>
                <c:pt idx="99">
                  <c:v>0.25818056631828368</c:v>
                </c:pt>
                <c:pt idx="100">
                  <c:v>0.26138405838434325</c:v>
                </c:pt>
                <c:pt idx="101">
                  <c:v>0.26460364846806506</c:v>
                </c:pt>
                <c:pt idx="102">
                  <c:v>0.26783949917672001</c:v>
                </c:pt>
                <c:pt idx="103">
                  <c:v>0.27109177559385256</c:v>
                </c:pt>
                <c:pt idx="104">
                  <c:v>0.27436064532981841</c:v>
                </c:pt>
                <c:pt idx="105">
                  <c:v>0.27764627857361618</c:v>
                </c:pt>
                <c:pt idx="106">
                  <c:v>0.2809488481460562</c:v>
                </c:pt>
                <c:pt idx="107">
                  <c:v>0.28426852955430687</c:v>
                </c:pt>
                <c:pt idx="108">
                  <c:v>0.28760550104786037</c:v>
                </c:pt>
                <c:pt idx="109">
                  <c:v>0.29095994367596451</c:v>
                </c:pt>
                <c:pt idx="110">
                  <c:v>0.29433204134656593</c:v>
                </c:pt>
                <c:pt idx="111">
                  <c:v>0.29772198088681162</c:v>
                </c:pt>
                <c:pt idx="112">
                  <c:v>0.30112995210516119</c:v>
                </c:pt>
                <c:pt idx="113">
                  <c:v>0.30455614785515822</c:v>
                </c:pt>
                <c:pt idx="114">
                  <c:v>0.30800076410091692</c:v>
                </c:pt>
                <c:pt idx="115">
                  <c:v>0.31146399998437929</c:v>
                </c:pt>
                <c:pt idx="116">
                  <c:v>0.31494605789439778</c:v>
                </c:pt>
                <c:pt idx="117">
                  <c:v>0.31844714353770809</c:v>
                </c:pt>
                <c:pt idx="118">
                  <c:v>0.32196746601185011</c:v>
                </c:pt>
                <c:pt idx="119">
                  <c:v>0.32550723788010344</c:v>
                </c:pt>
                <c:pt idx="120">
                  <c:v>0.32906667524850552</c:v>
                </c:pt>
                <c:pt idx="121">
                  <c:v>0.33264599784502008</c:v>
                </c:pt>
                <c:pt idx="122">
                  <c:v>0.33624542910092936</c:v>
                </c:pt>
                <c:pt idx="123">
                  <c:v>0.33986519623452688</c:v>
                </c:pt>
                <c:pt idx="124">
                  <c:v>0.3435055303371865</c:v>
                </c:pt>
                <c:pt idx="125">
                  <c:v>0.34716666646189082</c:v>
                </c:pt>
                <c:pt idx="126">
                  <c:v>0.35084884371430491</c:v>
                </c:pt>
                <c:pt idx="127">
                  <c:v>0.35455230534648047</c:v>
                </c:pt>
                <c:pt idx="128">
                  <c:v>0.35827729885328452</c:v>
                </c:pt>
                <c:pt idx="129">
                  <c:v>0.36202407607164883</c:v>
                </c:pt>
                <c:pt idx="130">
                  <c:v>0.36579289328273717</c:v>
                </c:pt>
                <c:pt idx="131">
                  <c:v>0.3695840113171352</c:v>
                </c:pt>
                <c:pt idx="132">
                  <c:v>0.37339769566317266</c:v>
                </c:pt>
                <c:pt idx="133">
                  <c:v>0.37723421657848705</c:v>
                </c:pt>
                <c:pt idx="134">
                  <c:v>0.38109384920494832</c:v>
                </c:pt>
                <c:pt idx="135">
                  <c:v>0.38497687368706718</c:v>
                </c:pt>
                <c:pt idx="136">
                  <c:v>0.38888357529401146</c:v>
                </c:pt>
                <c:pt idx="137">
                  <c:v>0.39281424454536701</c:v>
                </c:pt>
                <c:pt idx="138">
                  <c:v>0.39676917734078032</c:v>
                </c:pt>
                <c:pt idx="139">
                  <c:v>0.40074867509362549</c:v>
                </c:pt>
                <c:pt idx="140">
                  <c:v>0.40475304486885039</c:v>
                </c:pt>
                <c:pt idx="141">
                  <c:v>0.4087825995251575</c:v>
                </c:pt>
                <c:pt idx="142">
                  <c:v>0.41283765786168197</c:v>
                </c:pt>
                <c:pt idx="143">
                  <c:v>0.41691854476934459</c:v>
                </c:pt>
                <c:pt idx="144">
                  <c:v>0.42102559138705298</c:v>
                </c:pt>
                <c:pt idx="145">
                  <c:v>0.42515913526294263</c:v>
                </c:pt>
                <c:pt idx="146">
                  <c:v>0.42931952052085415</c:v>
                </c:pt>
                <c:pt idx="147">
                  <c:v>0.43350709803224935</c:v>
                </c:pt>
                <c:pt idx="148">
                  <c:v>0.43772222559378343</c:v>
                </c:pt>
                <c:pt idx="149">
                  <c:v>0.4419652681107577</c:v>
                </c:pt>
                <c:pt idx="150">
                  <c:v>0.44623659778668634</c:v>
                </c:pt>
                <c:pt idx="151">
                  <c:v>0.45053659431922521</c:v>
                </c:pt>
                <c:pt idx="152">
                  <c:v>0.45486564510272071</c:v>
                </c:pt>
                <c:pt idx="153">
                  <c:v>0.45922414543764684</c:v>
                </c:pt>
                <c:pt idx="154">
                  <c:v>0.4636124987472155</c:v>
                </c:pt>
                <c:pt idx="155">
                  <c:v>0.46803111680145709</c:v>
                </c:pt>
                <c:pt idx="156">
                  <c:v>0.47248041994908069</c:v>
                </c:pt>
                <c:pt idx="157">
                  <c:v>0.47696083735744227</c:v>
                </c:pt>
                <c:pt idx="158">
                  <c:v>0.48147280726096153</c:v>
                </c:pt>
                <c:pt idx="159">
                  <c:v>0.48601677721834985</c:v>
                </c:pt>
                <c:pt idx="160">
                  <c:v>0.49059320437902409</c:v>
                </c:pt>
                <c:pt idx="161">
                  <c:v>0.49520255575910294</c:v>
                </c:pt>
                <c:pt idx="162">
                  <c:v>0.49984530852740577</c:v>
                </c:pt>
                <c:pt idx="163">
                  <c:v>0.50452195030188796</c:v>
                </c:pt>
                <c:pt idx="164">
                  <c:v>0.50923297945697432</c:v>
                </c:pt>
                <c:pt idx="165">
                  <c:v>0.51397890544227787</c:v>
                </c:pt>
                <c:pt idx="166">
                  <c:v>0.51876024911320928</c:v>
                </c:pt>
                <c:pt idx="167">
                  <c:v>0.52357754307401605</c:v>
                </c:pt>
                <c:pt idx="168">
                  <c:v>0.5284313320338172</c:v>
                </c:pt>
                <c:pt idx="169">
                  <c:v>0.53332217317622554</c:v>
                </c:pt>
                <c:pt idx="170">
                  <c:v>0.5382506365431885</c:v>
                </c:pt>
                <c:pt idx="171">
                  <c:v>0.54321730543370483</c:v>
                </c:pt>
                <c:pt idx="172">
                  <c:v>0.54822277681811893</c:v>
                </c:pt>
                <c:pt idx="173">
                  <c:v>0.55326766176872511</c:v>
                </c:pt>
                <c:pt idx="174">
                  <c:v>0.55835258590745929</c:v>
                </c:pt>
                <c:pt idx="175">
                  <c:v>0.563478189871501</c:v>
                </c:pt>
                <c:pt idx="176">
                  <c:v>0.56864512979764825</c:v>
                </c:pt>
                <c:pt idx="177">
                  <c:v>0.57385407782638354</c:v>
                </c:pt>
                <c:pt idx="178">
                  <c:v>0.57910572262660032</c:v>
                </c:pt>
                <c:pt idx="179">
                  <c:v>0.58440076994201151</c:v>
                </c:pt>
                <c:pt idx="180">
                  <c:v>0.5897399431603253</c:v>
                </c:pt>
                <c:pt idx="181">
                  <c:v>0.5951239839063398</c:v>
                </c:pt>
                <c:pt idx="182">
                  <c:v>0.60055365266016614</c:v>
                </c:pt>
                <c:pt idx="183">
                  <c:v>0.60602972940187461</c:v>
                </c:pt>
                <c:pt idx="184">
                  <c:v>0.61155301428392672</c:v>
                </c:pt>
                <c:pt idx="185">
                  <c:v>0.61712432833284636</c:v>
                </c:pt>
                <c:pt idx="186">
                  <c:v>0.62274451418166565</c:v>
                </c:pt>
                <c:pt idx="187">
                  <c:v>0.62841443683478104</c:v>
                </c:pt>
                <c:pt idx="188">
                  <c:v>0.6341349844669576</c:v>
                </c:pt>
                <c:pt idx="189">
                  <c:v>0.63990706925832497</c:v>
                </c:pt>
                <c:pt idx="190">
                  <c:v>0.645731628267328</c:v>
                </c:pt>
                <c:pt idx="191">
                  <c:v>0.65160962434372549</c:v>
                </c:pt>
                <c:pt idx="192">
                  <c:v>0.65754204708385677</c:v>
                </c:pt>
                <c:pt idx="193">
                  <c:v>0.66352991383054927</c:v>
                </c:pt>
                <c:pt idx="194">
                  <c:v>0.66957427072019471</c:v>
                </c:pt>
                <c:pt idx="195">
                  <c:v>0.6756761937796868</c:v>
                </c:pt>
                <c:pt idx="196">
                  <c:v>0.68183679007610032</c:v>
                </c:pt>
                <c:pt idx="197">
                  <c:v>0.68805719892217976</c:v>
                </c:pt>
                <c:pt idx="198">
                  <c:v>0.69433859314092705</c:v>
                </c:pt>
                <c:pt idx="199">
                  <c:v>0.70068218039279262</c:v>
                </c:pt>
                <c:pt idx="200">
                  <c:v>0.70708920456922997</c:v>
                </c:pt>
                <c:pt idx="201">
                  <c:v>0.71356094725663621</c:v>
                </c:pt>
                <c:pt idx="202">
                  <c:v>0.72009872927498697</c:v>
                </c:pt>
                <c:pt idx="203">
                  <c:v>0.72670391229578479</c:v>
                </c:pt>
                <c:pt idx="204">
                  <c:v>0.73337790054428265</c:v>
                </c:pt>
                <c:pt idx="205">
                  <c:v>0.74012214259130205</c:v>
                </c:pt>
                <c:pt idx="206">
                  <c:v>0.74693813324036373</c:v>
                </c:pt>
                <c:pt idx="207">
                  <c:v>0.7538274155162874</c:v>
                </c:pt>
                <c:pt idx="208">
                  <c:v>0.76079158276186898</c:v>
                </c:pt>
                <c:pt idx="209">
                  <c:v>0.76783228084976973</c:v>
                </c:pt>
                <c:pt idx="210">
                  <c:v>0.77495121051729332</c:v>
                </c:pt>
                <c:pt idx="211">
                  <c:v>0.78215012983234045</c:v>
                </c:pt>
                <c:pt idx="212">
                  <c:v>0.78943085679948266</c:v>
                </c:pt>
                <c:pt idx="213">
                  <c:v>0.79679527211581713</c:v>
                </c:pt>
                <c:pt idx="214">
                  <c:v>0.80424532208706212</c:v>
                </c:pt>
                <c:pt idx="215">
                  <c:v>0.8117830217151929</c:v>
                </c:pt>
                <c:pt idx="216">
                  <c:v>0.81941045796988166</c:v>
                </c:pt>
                <c:pt idx="217">
                  <c:v>0.82712979325702563</c:v>
                </c:pt>
                <c:pt idx="218">
                  <c:v>0.83494326909878536</c:v>
                </c:pt>
                <c:pt idx="219">
                  <c:v>0.84285321004080183</c:v>
                </c:pt>
                <c:pt idx="220">
                  <c:v>0.85086202780363585</c:v>
                </c:pt>
                <c:pt idx="221">
                  <c:v>0.85897222569697473</c:v>
                </c:pt>
                <c:pt idx="222">
                  <c:v>0.86718640331682451</c:v>
                </c:pt>
                <c:pt idx="223">
                  <c:v>0.87550726154773884</c:v>
                </c:pt>
                <c:pt idx="224">
                  <c:v>0.88393760789417086</c:v>
                </c:pt>
                <c:pt idx="225">
                  <c:v>0.89248036216727789</c:v>
                </c:pt>
                <c:pt idx="226">
                  <c:v>0.90113856255600333</c:v>
                </c:pt>
                <c:pt idx="227">
                  <c:v>0.90991537211402607</c:v>
                </c:pt>
                <c:pt idx="228">
                  <c:v>0.91881408569723177</c:v>
                </c:pt>
                <c:pt idx="229">
                  <c:v>0.92783813738978604</c:v>
                </c:pt>
                <c:pt idx="230">
                  <c:v>0.93699110846069622</c:v>
                </c:pt>
                <c:pt idx="231">
                  <c:v>0.94627673589698946</c:v>
                </c:pt>
                <c:pt idx="232">
                  <c:v>0.95569892156440084</c:v>
                </c:pt>
                <c:pt idx="233">
                  <c:v>0.96526174205176363</c:v>
                </c:pt>
                <c:pt idx="234">
                  <c:v>0.97496945926127287</c:v>
                </c:pt>
                <c:pt idx="235">
                  <c:v>0.98482653181347668</c:v>
                </c:pt>
                <c:pt idx="236">
                  <c:v>0.99483762734338488</c:v>
                </c:pt>
                <c:pt idx="237">
                  <c:v>1.0050076357725815</c:v>
                </c:pt>
                <c:pt idx="238">
                  <c:v>1.0153416836517997</c:v>
                </c:pt>
                <c:pt idx="239">
                  <c:v>1.0258451496792704</c:v>
                </c:pt>
                <c:pt idx="240">
                  <c:v>1.0365236815124403</c:v>
                </c:pt>
                <c:pt idx="241">
                  <c:v>1.0473832140046069</c:v>
                </c:pt>
                <c:pt idx="242">
                  <c:v>1.0584299890139008</c:v>
                </c:pt>
                <c:pt idx="243">
                  <c:v>1.0696705769501573</c:v>
                </c:pt>
                <c:pt idx="244">
                  <c:v>1.0811119002459073</c:v>
                </c:pt>
                <c:pt idx="245">
                  <c:v>1.0927612589614319</c:v>
                </c:pt>
                <c:pt idx="246">
                  <c:v>1.1046263587610456</c:v>
                </c:pt>
                <c:pt idx="247">
                  <c:v>1.1167153415291022</c:v>
                </c:pt>
                <c:pt idx="248">
                  <c:v>1.129036818930363</c:v>
                </c:pt>
                <c:pt idx="249">
                  <c:v>1.1415999092612037</c:v>
                </c:pt>
                <c:pt idx="250">
                  <c:v>1.1544142779866455</c:v>
                </c:pt>
                <c:pt idx="251">
                  <c:v>1.167490182414636</c:v>
                </c:pt>
                <c:pt idx="252">
                  <c:v>1.1808385210248626</c:v>
                </c:pt>
                <c:pt idx="253">
                  <c:v>1.1944708880464443</c:v>
                </c:pt>
                <c:pt idx="254">
                  <c:v>1.2083996339693084</c:v>
                </c:pt>
                <c:pt idx="255">
                  <c:v>1.2226379327806296</c:v>
                </c:pt>
                <c:pt idx="256">
                  <c:v>1.237199856843646</c:v>
                </c:pt>
                <c:pt idx="257">
                  <c:v>1.2521004604855392</c:v>
                </c:pt>
                <c:pt idx="258">
                  <c:v>1.2673558735389214</c:v>
                </c:pt>
                <c:pt idx="259">
                  <c:v>1.2829834062940209</c:v>
                </c:pt>
                <c:pt idx="260">
                  <c:v>1.2990016675737599</c:v>
                </c:pt>
                <c:pt idx="261">
                  <c:v>1.315430697951347</c:v>
                </c:pt>
                <c:pt idx="262">
                  <c:v>1.3322921205022014</c:v>
                </c:pt>
                <c:pt idx="263">
                  <c:v>1.3496093119347481</c:v>
                </c:pt>
                <c:pt idx="264">
                  <c:v>1.3674075974979698</c:v>
                </c:pt>
                <c:pt idx="265">
                  <c:v>1.3857144737435207</c:v>
                </c:pt>
                <c:pt idx="266">
                  <c:v>1.4045598640602128</c:v>
                </c:pt>
                <c:pt idx="267">
                  <c:v>1.4239764129424075</c:v>
                </c:pt>
                <c:pt idx="268">
                  <c:v>1.4439998262587224</c:v>
                </c:pt>
                <c:pt idx="269">
                  <c:v>1.4646692664292895</c:v>
                </c:pt>
                <c:pt idx="270">
                  <c:v>1.4860278134997609</c:v>
                </c:pt>
                <c:pt idx="271">
                  <c:v>1.5081230057544825</c:v>
                </c:pt>
                <c:pt idx="272">
                  <c:v>1.5310074769244462</c:v>
                </c:pt>
                <c:pt idx="273">
                  <c:v>1.5547397114710557</c:v>
                </c:pt>
                <c:pt idx="274">
                  <c:v>1.5793849452151596</c:v>
                </c:pt>
                <c:pt idx="275">
                  <c:v>1.6050162462234239</c:v>
                </c:pt>
                <c:pt idx="276">
                  <c:v>1.6317158210572063</c:v>
                </c:pt>
                <c:pt idx="277">
                  <c:v>1.6595766052318215</c:v>
                </c:pt>
                <c:pt idx="278">
                  <c:v>1.6887042154808969</c:v>
                </c:pt>
                <c:pt idx="279">
                  <c:v>1.7192193673192198</c:v>
                </c:pt>
                <c:pt idx="280">
                  <c:v>1.7512608976720276</c:v>
                </c:pt>
                <c:pt idx="281">
                  <c:v>1.7849895839133281</c:v>
                </c:pt>
                <c:pt idx="282">
                  <c:v>1.8205930251965226</c:v>
                </c:pt>
                <c:pt idx="283">
                  <c:v>1.8582919616540654</c:v>
                </c:pt>
                <c:pt idx="284">
                  <c:v>1.8983485717138651</c:v>
                </c:pt>
                <c:pt idx="285">
                  <c:v>1.9410775405110663</c:v>
                </c:pt>
                <c:pt idx="286">
                  <c:v>1.9868610899614405</c:v>
                </c:pt>
                <c:pt idx="287">
                  <c:v>2.0361698041696226</c:v>
                </c:pt>
                <c:pt idx="288">
                  <c:v>2.0895921574109408</c:v>
                </c:pt>
                <c:pt idx="289">
                  <c:v>2.147877509926142</c:v>
                </c:pt>
                <c:pt idx="290">
                  <c:v>2.2120006894219038</c:v>
                </c:pt>
                <c:pt idx="291">
                  <c:v>2.2832626288825799</c:v>
                </c:pt>
                <c:pt idx="292">
                  <c:v>2.3634542888992409</c:v>
                </c:pt>
                <c:pt idx="293">
                  <c:v>2.4551385813394493</c:v>
                </c:pt>
                <c:pt idx="294">
                  <c:v>2.5621696453214868</c:v>
                </c:pt>
                <c:pt idx="295">
                  <c:v>2.690738773628861</c:v>
                </c:pt>
                <c:pt idx="296">
                  <c:v>2.8517551935935606</c:v>
                </c:pt>
                <c:pt idx="297">
                  <c:v>3.0673319725666639</c:v>
                </c:pt>
                <c:pt idx="298">
                  <c:v>3.3946164572962809</c:v>
                </c:pt>
                <c:pt idx="299">
                  <c:v>4.0984941409636875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5-4E88-9256-515294E9A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43199"/>
        <c:axId val="641545679"/>
      </c:scatterChart>
      <c:valAx>
        <c:axId val="26224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45679"/>
        <c:crosses val="autoZero"/>
        <c:crossBetween val="midCat"/>
      </c:valAx>
      <c:valAx>
        <c:axId val="6415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4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7.718285214348207E-2"/>
                  <c:y val="-0.4152522601341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Sheet4!$B$2:$B$303</c:f>
              <c:numCache>
                <c:formatCode>General</c:formatCode>
                <c:ptCount val="302"/>
                <c:pt idx="0">
                  <c:v>7.0000000000000001E-3</c:v>
                </c:pt>
                <c:pt idx="1">
                  <c:v>6.9000000000000006E-2</c:v>
                </c:pt>
                <c:pt idx="2">
                  <c:v>7.0999999999999994E-2</c:v>
                </c:pt>
                <c:pt idx="3">
                  <c:v>0.11</c:v>
                </c:pt>
                <c:pt idx="4">
                  <c:v>0.19700000000000001</c:v>
                </c:pt>
                <c:pt idx="5">
                  <c:v>0.216</c:v>
                </c:pt>
                <c:pt idx="6">
                  <c:v>0.24199999999999999</c:v>
                </c:pt>
                <c:pt idx="7">
                  <c:v>0.25</c:v>
                </c:pt>
                <c:pt idx="8">
                  <c:v>0.255</c:v>
                </c:pt>
                <c:pt idx="9">
                  <c:v>0.28199999999999997</c:v>
                </c:pt>
                <c:pt idx="10">
                  <c:v>0.28799999999999998</c:v>
                </c:pt>
                <c:pt idx="11">
                  <c:v>0.28899999999999998</c:v>
                </c:pt>
                <c:pt idx="12">
                  <c:v>0.33</c:v>
                </c:pt>
                <c:pt idx="13">
                  <c:v>0.39400000000000002</c:v>
                </c:pt>
                <c:pt idx="14">
                  <c:v>0.44400000000000001</c:v>
                </c:pt>
                <c:pt idx="15">
                  <c:v>0.45300000000000001</c:v>
                </c:pt>
                <c:pt idx="16">
                  <c:v>0.47599999999999998</c:v>
                </c:pt>
                <c:pt idx="17">
                  <c:v>0.47899999999999998</c:v>
                </c:pt>
                <c:pt idx="18">
                  <c:v>0.48599999999999999</c:v>
                </c:pt>
                <c:pt idx="19">
                  <c:v>0.497</c:v>
                </c:pt>
                <c:pt idx="20">
                  <c:v>0.51800000000000002</c:v>
                </c:pt>
                <c:pt idx="21">
                  <c:v>0.55000000000000004</c:v>
                </c:pt>
                <c:pt idx="22">
                  <c:v>0.57199999999999995</c:v>
                </c:pt>
                <c:pt idx="23">
                  <c:v>0.58099999999999996</c:v>
                </c:pt>
                <c:pt idx="24">
                  <c:v>0.58199999999999996</c:v>
                </c:pt>
                <c:pt idx="25">
                  <c:v>0.58199999999999996</c:v>
                </c:pt>
                <c:pt idx="26">
                  <c:v>0.58699999999999997</c:v>
                </c:pt>
                <c:pt idx="27">
                  <c:v>0.58899999999999997</c:v>
                </c:pt>
                <c:pt idx="28">
                  <c:v>0.61899999999999999</c:v>
                </c:pt>
                <c:pt idx="29">
                  <c:v>0.62</c:v>
                </c:pt>
                <c:pt idx="30">
                  <c:v>0.63600000000000001</c:v>
                </c:pt>
                <c:pt idx="31">
                  <c:v>0.64300000000000002</c:v>
                </c:pt>
                <c:pt idx="32">
                  <c:v>0.68799999999999994</c:v>
                </c:pt>
                <c:pt idx="33">
                  <c:v>0.71699999999999997</c:v>
                </c:pt>
                <c:pt idx="34">
                  <c:v>0.72599999999999998</c:v>
                </c:pt>
                <c:pt idx="35">
                  <c:v>0.73199999999999998</c:v>
                </c:pt>
                <c:pt idx="36">
                  <c:v>0.76600000000000001</c:v>
                </c:pt>
                <c:pt idx="37">
                  <c:v>0.78900000000000003</c:v>
                </c:pt>
                <c:pt idx="38">
                  <c:v>0.78900000000000003</c:v>
                </c:pt>
                <c:pt idx="39">
                  <c:v>0.80700000000000005</c:v>
                </c:pt>
                <c:pt idx="40">
                  <c:v>0.83299999999999996</c:v>
                </c:pt>
                <c:pt idx="41">
                  <c:v>0.84499999999999997</c:v>
                </c:pt>
                <c:pt idx="42">
                  <c:v>0.84899999999999998</c:v>
                </c:pt>
                <c:pt idx="43">
                  <c:v>0.85</c:v>
                </c:pt>
                <c:pt idx="44">
                  <c:v>0.85</c:v>
                </c:pt>
                <c:pt idx="45">
                  <c:v>0.85599999999999998</c:v>
                </c:pt>
                <c:pt idx="46">
                  <c:v>0.90600000000000003</c:v>
                </c:pt>
                <c:pt idx="47">
                  <c:v>0.93100000000000005</c:v>
                </c:pt>
                <c:pt idx="48">
                  <c:v>0.94</c:v>
                </c:pt>
                <c:pt idx="49">
                  <c:v>0.95099999999999996</c:v>
                </c:pt>
                <c:pt idx="50">
                  <c:v>0.95099999999999996</c:v>
                </c:pt>
                <c:pt idx="51">
                  <c:v>0.95599999999999996</c:v>
                </c:pt>
                <c:pt idx="52">
                  <c:v>0.98699999999999999</c:v>
                </c:pt>
                <c:pt idx="53">
                  <c:v>0.999</c:v>
                </c:pt>
                <c:pt idx="54">
                  <c:v>1.0009999999999999</c:v>
                </c:pt>
                <c:pt idx="55">
                  <c:v>1.012</c:v>
                </c:pt>
                <c:pt idx="56">
                  <c:v>1.0229999999999999</c:v>
                </c:pt>
                <c:pt idx="57">
                  <c:v>1.0329999999999999</c:v>
                </c:pt>
                <c:pt idx="58">
                  <c:v>1.0349999999999999</c:v>
                </c:pt>
                <c:pt idx="59">
                  <c:v>1.038</c:v>
                </c:pt>
                <c:pt idx="60">
                  <c:v>1.056</c:v>
                </c:pt>
                <c:pt idx="61">
                  <c:v>1.075</c:v>
                </c:pt>
                <c:pt idx="62">
                  <c:v>1.0780000000000001</c:v>
                </c:pt>
                <c:pt idx="63">
                  <c:v>1.079</c:v>
                </c:pt>
                <c:pt idx="64">
                  <c:v>1.0940000000000001</c:v>
                </c:pt>
                <c:pt idx="65">
                  <c:v>1.1060000000000001</c:v>
                </c:pt>
                <c:pt idx="66">
                  <c:v>1.1299999999999999</c:v>
                </c:pt>
                <c:pt idx="67">
                  <c:v>1.151</c:v>
                </c:pt>
                <c:pt idx="68">
                  <c:v>1.1930000000000001</c:v>
                </c:pt>
                <c:pt idx="69">
                  <c:v>1.212</c:v>
                </c:pt>
                <c:pt idx="70">
                  <c:v>1.222</c:v>
                </c:pt>
                <c:pt idx="71">
                  <c:v>1.234</c:v>
                </c:pt>
                <c:pt idx="72">
                  <c:v>1.2789999999999999</c:v>
                </c:pt>
                <c:pt idx="73">
                  <c:v>1.2989999999999999</c:v>
                </c:pt>
                <c:pt idx="74">
                  <c:v>1.32</c:v>
                </c:pt>
                <c:pt idx="75">
                  <c:v>1.335</c:v>
                </c:pt>
                <c:pt idx="76">
                  <c:v>1.341</c:v>
                </c:pt>
                <c:pt idx="77">
                  <c:v>1.351</c:v>
                </c:pt>
                <c:pt idx="78">
                  <c:v>1.3959999999999999</c:v>
                </c:pt>
                <c:pt idx="79">
                  <c:v>1.4019999999999999</c:v>
                </c:pt>
                <c:pt idx="80">
                  <c:v>1.403</c:v>
                </c:pt>
                <c:pt idx="81">
                  <c:v>1.421</c:v>
                </c:pt>
                <c:pt idx="82">
                  <c:v>1.44</c:v>
                </c:pt>
                <c:pt idx="83">
                  <c:v>1.5189999999999999</c:v>
                </c:pt>
                <c:pt idx="84">
                  <c:v>1.5349999999999999</c:v>
                </c:pt>
                <c:pt idx="85">
                  <c:v>1.54</c:v>
                </c:pt>
                <c:pt idx="86">
                  <c:v>1.5940000000000001</c:v>
                </c:pt>
                <c:pt idx="87">
                  <c:v>1.621</c:v>
                </c:pt>
                <c:pt idx="88">
                  <c:v>1.6259999999999999</c:v>
                </c:pt>
                <c:pt idx="89">
                  <c:v>1.627</c:v>
                </c:pt>
                <c:pt idx="90">
                  <c:v>1.6319999999999999</c:v>
                </c:pt>
                <c:pt idx="91">
                  <c:v>1.6339999999999999</c:v>
                </c:pt>
                <c:pt idx="92">
                  <c:v>1.649</c:v>
                </c:pt>
                <c:pt idx="93">
                  <c:v>1.6850000000000001</c:v>
                </c:pt>
                <c:pt idx="94">
                  <c:v>1.7010000000000001</c:v>
                </c:pt>
                <c:pt idx="95">
                  <c:v>1.73</c:v>
                </c:pt>
                <c:pt idx="96">
                  <c:v>1.738</c:v>
                </c:pt>
                <c:pt idx="97">
                  <c:v>1.746</c:v>
                </c:pt>
                <c:pt idx="98">
                  <c:v>1.772</c:v>
                </c:pt>
                <c:pt idx="99">
                  <c:v>1.7749999999999999</c:v>
                </c:pt>
                <c:pt idx="100">
                  <c:v>1.8069999999999999</c:v>
                </c:pt>
                <c:pt idx="101">
                  <c:v>1.823</c:v>
                </c:pt>
                <c:pt idx="102">
                  <c:v>1.8440000000000001</c:v>
                </c:pt>
                <c:pt idx="103">
                  <c:v>1.8759999999999999</c:v>
                </c:pt>
                <c:pt idx="104">
                  <c:v>1.8759999999999999</c:v>
                </c:pt>
                <c:pt idx="105">
                  <c:v>1.885</c:v>
                </c:pt>
                <c:pt idx="106">
                  <c:v>1.893</c:v>
                </c:pt>
                <c:pt idx="107">
                  <c:v>1.9339999999999999</c:v>
                </c:pt>
                <c:pt idx="108">
                  <c:v>1.9610000000000001</c:v>
                </c:pt>
                <c:pt idx="109">
                  <c:v>1.972</c:v>
                </c:pt>
                <c:pt idx="110">
                  <c:v>1.976</c:v>
                </c:pt>
                <c:pt idx="111">
                  <c:v>1.9910000000000001</c:v>
                </c:pt>
                <c:pt idx="112">
                  <c:v>2.012</c:v>
                </c:pt>
                <c:pt idx="113">
                  <c:v>2.0169999999999999</c:v>
                </c:pt>
                <c:pt idx="114">
                  <c:v>2.0430000000000001</c:v>
                </c:pt>
                <c:pt idx="115">
                  <c:v>2.1259999999999999</c:v>
                </c:pt>
                <c:pt idx="116">
                  <c:v>2.1339999999999999</c:v>
                </c:pt>
                <c:pt idx="117">
                  <c:v>2.1669999999999998</c:v>
                </c:pt>
                <c:pt idx="118">
                  <c:v>2.1739999999999999</c:v>
                </c:pt>
                <c:pt idx="119">
                  <c:v>2.1739999999999999</c:v>
                </c:pt>
                <c:pt idx="120">
                  <c:v>2.1880000000000002</c:v>
                </c:pt>
                <c:pt idx="121">
                  <c:v>2.23</c:v>
                </c:pt>
                <c:pt idx="122">
                  <c:v>2.2719999999999998</c:v>
                </c:pt>
                <c:pt idx="123">
                  <c:v>2.2909999999999999</c:v>
                </c:pt>
                <c:pt idx="124">
                  <c:v>2.302</c:v>
                </c:pt>
                <c:pt idx="125">
                  <c:v>2.306</c:v>
                </c:pt>
                <c:pt idx="126">
                  <c:v>2.306</c:v>
                </c:pt>
                <c:pt idx="127">
                  <c:v>2.37</c:v>
                </c:pt>
                <c:pt idx="128">
                  <c:v>2.3780000000000001</c:v>
                </c:pt>
                <c:pt idx="129">
                  <c:v>2.4910000000000001</c:v>
                </c:pt>
                <c:pt idx="130">
                  <c:v>2.4950000000000001</c:v>
                </c:pt>
                <c:pt idx="131">
                  <c:v>2.528</c:v>
                </c:pt>
                <c:pt idx="132">
                  <c:v>2.528</c:v>
                </c:pt>
                <c:pt idx="133">
                  <c:v>2.5569999999999999</c:v>
                </c:pt>
                <c:pt idx="134">
                  <c:v>2.5830000000000002</c:v>
                </c:pt>
                <c:pt idx="135">
                  <c:v>2.589</c:v>
                </c:pt>
                <c:pt idx="136">
                  <c:v>2.621</c:v>
                </c:pt>
                <c:pt idx="137">
                  <c:v>2.7040000000000002</c:v>
                </c:pt>
                <c:pt idx="138">
                  <c:v>2.75</c:v>
                </c:pt>
                <c:pt idx="139">
                  <c:v>2.7519999999999998</c:v>
                </c:pt>
                <c:pt idx="140">
                  <c:v>2.8010000000000002</c:v>
                </c:pt>
                <c:pt idx="141">
                  <c:v>2.8069999999999999</c:v>
                </c:pt>
                <c:pt idx="142">
                  <c:v>2.8410000000000002</c:v>
                </c:pt>
                <c:pt idx="143">
                  <c:v>2.8780000000000001</c:v>
                </c:pt>
                <c:pt idx="144">
                  <c:v>2.8969999999999998</c:v>
                </c:pt>
                <c:pt idx="145">
                  <c:v>2.907</c:v>
                </c:pt>
                <c:pt idx="146">
                  <c:v>2.9079999999999999</c:v>
                </c:pt>
                <c:pt idx="147">
                  <c:v>2.9470000000000001</c:v>
                </c:pt>
                <c:pt idx="148">
                  <c:v>3.0129999999999999</c:v>
                </c:pt>
                <c:pt idx="149">
                  <c:v>3.016</c:v>
                </c:pt>
                <c:pt idx="150">
                  <c:v>3.044</c:v>
                </c:pt>
                <c:pt idx="151">
                  <c:v>3.0489999999999999</c:v>
                </c:pt>
                <c:pt idx="152">
                  <c:v>3.0529999999999999</c:v>
                </c:pt>
                <c:pt idx="153">
                  <c:v>3.0720000000000001</c:v>
                </c:pt>
                <c:pt idx="154">
                  <c:v>3.1709999999999998</c:v>
                </c:pt>
                <c:pt idx="155">
                  <c:v>3.2040000000000002</c:v>
                </c:pt>
                <c:pt idx="156">
                  <c:v>3.214</c:v>
                </c:pt>
                <c:pt idx="157">
                  <c:v>3.226</c:v>
                </c:pt>
                <c:pt idx="158">
                  <c:v>3.2309999999999999</c:v>
                </c:pt>
                <c:pt idx="159">
                  <c:v>3.2370000000000001</c:v>
                </c:pt>
                <c:pt idx="160">
                  <c:v>3.2589999999999999</c:v>
                </c:pt>
                <c:pt idx="161">
                  <c:v>3.2690000000000001</c:v>
                </c:pt>
                <c:pt idx="162">
                  <c:v>3.2890000000000001</c:v>
                </c:pt>
                <c:pt idx="163">
                  <c:v>3.319</c:v>
                </c:pt>
                <c:pt idx="164">
                  <c:v>3.3420000000000001</c:v>
                </c:pt>
                <c:pt idx="165">
                  <c:v>3.363</c:v>
                </c:pt>
                <c:pt idx="166">
                  <c:v>3.3759999999999999</c:v>
                </c:pt>
                <c:pt idx="167">
                  <c:v>3.3849999999999998</c:v>
                </c:pt>
                <c:pt idx="168">
                  <c:v>3.3879999999999999</c:v>
                </c:pt>
                <c:pt idx="169">
                  <c:v>3.4169999999999998</c:v>
                </c:pt>
                <c:pt idx="170">
                  <c:v>3.419</c:v>
                </c:pt>
                <c:pt idx="171">
                  <c:v>3.4249999999999998</c:v>
                </c:pt>
                <c:pt idx="172">
                  <c:v>3.5139999999999998</c:v>
                </c:pt>
                <c:pt idx="173">
                  <c:v>3.5169999999999999</c:v>
                </c:pt>
                <c:pt idx="174">
                  <c:v>3.5529999999999999</c:v>
                </c:pt>
                <c:pt idx="175">
                  <c:v>3.5569999999999999</c:v>
                </c:pt>
                <c:pt idx="176">
                  <c:v>3.56</c:v>
                </c:pt>
                <c:pt idx="177">
                  <c:v>3.65</c:v>
                </c:pt>
                <c:pt idx="178">
                  <c:v>3.6880000000000002</c:v>
                </c:pt>
                <c:pt idx="179">
                  <c:v>3.6920000000000002</c:v>
                </c:pt>
                <c:pt idx="180">
                  <c:v>3.8559999999999999</c:v>
                </c:pt>
                <c:pt idx="181">
                  <c:v>3.9239999999999999</c:v>
                </c:pt>
                <c:pt idx="182">
                  <c:v>3.9470000000000001</c:v>
                </c:pt>
                <c:pt idx="183">
                  <c:v>4.0590000000000002</c:v>
                </c:pt>
                <c:pt idx="184">
                  <c:v>4.101</c:v>
                </c:pt>
                <c:pt idx="185">
                  <c:v>4.1020000000000003</c:v>
                </c:pt>
                <c:pt idx="186">
                  <c:v>4.1189999999999998</c:v>
                </c:pt>
                <c:pt idx="187">
                  <c:v>4.1849999999999996</c:v>
                </c:pt>
                <c:pt idx="188">
                  <c:v>4.1970000000000001</c:v>
                </c:pt>
                <c:pt idx="189">
                  <c:v>4.2389999999999999</c:v>
                </c:pt>
                <c:pt idx="190">
                  <c:v>4.2930000000000001</c:v>
                </c:pt>
                <c:pt idx="191">
                  <c:v>4.3730000000000002</c:v>
                </c:pt>
                <c:pt idx="192">
                  <c:v>4.3780000000000001</c:v>
                </c:pt>
                <c:pt idx="193">
                  <c:v>4.3840000000000003</c:v>
                </c:pt>
                <c:pt idx="194">
                  <c:v>4.4029999999999996</c:v>
                </c:pt>
                <c:pt idx="195">
                  <c:v>4.4619999999999997</c:v>
                </c:pt>
                <c:pt idx="196">
                  <c:v>4.4850000000000003</c:v>
                </c:pt>
                <c:pt idx="197">
                  <c:v>4.5819999999999999</c:v>
                </c:pt>
                <c:pt idx="198">
                  <c:v>4.6100000000000003</c:v>
                </c:pt>
                <c:pt idx="199">
                  <c:v>4.6159999999999997</c:v>
                </c:pt>
                <c:pt idx="200">
                  <c:v>4.6639999999999997</c:v>
                </c:pt>
                <c:pt idx="201">
                  <c:v>4.8079999999999998</c:v>
                </c:pt>
                <c:pt idx="202">
                  <c:v>4.8449999999999998</c:v>
                </c:pt>
                <c:pt idx="203">
                  <c:v>5.0919999999999996</c:v>
                </c:pt>
                <c:pt idx="204">
                  <c:v>5.125</c:v>
                </c:pt>
                <c:pt idx="205">
                  <c:v>5.1840000000000002</c:v>
                </c:pt>
                <c:pt idx="206">
                  <c:v>5.2060000000000004</c:v>
                </c:pt>
                <c:pt idx="207">
                  <c:v>5.23</c:v>
                </c:pt>
                <c:pt idx="208">
                  <c:v>5.2590000000000003</c:v>
                </c:pt>
                <c:pt idx="209">
                  <c:v>5.36</c:v>
                </c:pt>
                <c:pt idx="210">
                  <c:v>5.3680000000000003</c:v>
                </c:pt>
                <c:pt idx="211">
                  <c:v>5.37</c:v>
                </c:pt>
                <c:pt idx="212">
                  <c:v>5.5339999999999998</c:v>
                </c:pt>
                <c:pt idx="213">
                  <c:v>5.569</c:v>
                </c:pt>
                <c:pt idx="214">
                  <c:v>5.6040000000000001</c:v>
                </c:pt>
                <c:pt idx="215">
                  <c:v>5.665</c:v>
                </c:pt>
                <c:pt idx="216">
                  <c:v>5.8109999999999999</c:v>
                </c:pt>
                <c:pt idx="217">
                  <c:v>5.891</c:v>
                </c:pt>
                <c:pt idx="218">
                  <c:v>6.0670000000000002</c:v>
                </c:pt>
                <c:pt idx="219">
                  <c:v>6.069</c:v>
                </c:pt>
                <c:pt idx="220">
                  <c:v>6.1070000000000002</c:v>
                </c:pt>
                <c:pt idx="221">
                  <c:v>6.2030000000000003</c:v>
                </c:pt>
                <c:pt idx="222">
                  <c:v>6.3769999999999998</c:v>
                </c:pt>
                <c:pt idx="223">
                  <c:v>6.415</c:v>
                </c:pt>
                <c:pt idx="224">
                  <c:v>6.5460000000000003</c:v>
                </c:pt>
                <c:pt idx="225">
                  <c:v>6.62</c:v>
                </c:pt>
                <c:pt idx="226">
                  <c:v>6.66</c:v>
                </c:pt>
                <c:pt idx="227">
                  <c:v>6.7190000000000003</c:v>
                </c:pt>
                <c:pt idx="228">
                  <c:v>6.7380000000000004</c:v>
                </c:pt>
                <c:pt idx="229">
                  <c:v>6.766</c:v>
                </c:pt>
                <c:pt idx="230">
                  <c:v>6.78</c:v>
                </c:pt>
                <c:pt idx="231">
                  <c:v>6.806</c:v>
                </c:pt>
                <c:pt idx="232">
                  <c:v>6.8319999999999999</c:v>
                </c:pt>
                <c:pt idx="233">
                  <c:v>6.8369999999999997</c:v>
                </c:pt>
                <c:pt idx="234">
                  <c:v>6.8609999999999998</c:v>
                </c:pt>
                <c:pt idx="235">
                  <c:v>6.8940000000000001</c:v>
                </c:pt>
                <c:pt idx="236">
                  <c:v>7.0019999999999998</c:v>
                </c:pt>
                <c:pt idx="237">
                  <c:v>7.085</c:v>
                </c:pt>
                <c:pt idx="238">
                  <c:v>7.1040000000000001</c:v>
                </c:pt>
                <c:pt idx="239">
                  <c:v>7.1479999999999997</c:v>
                </c:pt>
                <c:pt idx="240">
                  <c:v>7.1539999999999999</c:v>
                </c:pt>
                <c:pt idx="241">
                  <c:v>7.33</c:v>
                </c:pt>
                <c:pt idx="242">
                  <c:v>7.3330000000000002</c:v>
                </c:pt>
                <c:pt idx="243">
                  <c:v>7.4690000000000003</c:v>
                </c:pt>
                <c:pt idx="244">
                  <c:v>7.6870000000000003</c:v>
                </c:pt>
                <c:pt idx="245">
                  <c:v>7.72</c:v>
                </c:pt>
                <c:pt idx="246">
                  <c:v>7.875</c:v>
                </c:pt>
                <c:pt idx="247">
                  <c:v>8.2270000000000003</c:v>
                </c:pt>
                <c:pt idx="248">
                  <c:v>8.4359999999999999</c:v>
                </c:pt>
                <c:pt idx="249">
                  <c:v>8.5239999999999991</c:v>
                </c:pt>
                <c:pt idx="250">
                  <c:v>8.5630000000000006</c:v>
                </c:pt>
                <c:pt idx="251">
                  <c:v>8.5990000000000002</c:v>
                </c:pt>
                <c:pt idx="252">
                  <c:v>8.8030000000000008</c:v>
                </c:pt>
                <c:pt idx="253">
                  <c:v>8.8279999999999994</c:v>
                </c:pt>
                <c:pt idx="254">
                  <c:v>8.8729999999999993</c:v>
                </c:pt>
                <c:pt idx="255">
                  <c:v>8.8879999999999999</c:v>
                </c:pt>
                <c:pt idx="256">
                  <c:v>8.8940000000000001</c:v>
                </c:pt>
                <c:pt idx="257">
                  <c:v>9.2260000000000009</c:v>
                </c:pt>
                <c:pt idx="258">
                  <c:v>9.2609999999999992</c:v>
                </c:pt>
                <c:pt idx="259">
                  <c:v>9.4079999999999995</c:v>
                </c:pt>
                <c:pt idx="260">
                  <c:v>9.4849999999999994</c:v>
                </c:pt>
                <c:pt idx="261">
                  <c:v>9.7629999999999999</c:v>
                </c:pt>
                <c:pt idx="262">
                  <c:v>9.7710000000000008</c:v>
                </c:pt>
                <c:pt idx="263">
                  <c:v>9.86</c:v>
                </c:pt>
                <c:pt idx="264">
                  <c:v>9.8819999999999997</c:v>
                </c:pt>
                <c:pt idx="265">
                  <c:v>9.9269999999999996</c:v>
                </c:pt>
                <c:pt idx="266">
                  <c:v>10.089</c:v>
                </c:pt>
                <c:pt idx="267">
                  <c:v>10.273</c:v>
                </c:pt>
                <c:pt idx="268">
                  <c:v>10.388999999999999</c:v>
                </c:pt>
                <c:pt idx="269">
                  <c:v>10.744</c:v>
                </c:pt>
                <c:pt idx="270">
                  <c:v>10.824999999999999</c:v>
                </c:pt>
                <c:pt idx="271">
                  <c:v>10.837999999999999</c:v>
                </c:pt>
                <c:pt idx="272">
                  <c:v>10.919</c:v>
                </c:pt>
                <c:pt idx="273">
                  <c:v>10.956</c:v>
                </c:pt>
                <c:pt idx="274">
                  <c:v>10.994999999999999</c:v>
                </c:pt>
                <c:pt idx="275">
                  <c:v>11.125</c:v>
                </c:pt>
                <c:pt idx="276">
                  <c:v>12.246</c:v>
                </c:pt>
                <c:pt idx="277">
                  <c:v>12.599</c:v>
                </c:pt>
                <c:pt idx="278">
                  <c:v>12.69</c:v>
                </c:pt>
                <c:pt idx="279">
                  <c:v>12.888999999999999</c:v>
                </c:pt>
                <c:pt idx="280">
                  <c:v>13.089</c:v>
                </c:pt>
                <c:pt idx="281">
                  <c:v>13.661</c:v>
                </c:pt>
                <c:pt idx="282">
                  <c:v>14.138</c:v>
                </c:pt>
                <c:pt idx="283">
                  <c:v>14.343999999999999</c:v>
                </c:pt>
                <c:pt idx="284">
                  <c:v>14.579000000000001</c:v>
                </c:pt>
                <c:pt idx="285">
                  <c:v>15.016999999999999</c:v>
                </c:pt>
                <c:pt idx="286">
                  <c:v>15.196</c:v>
                </c:pt>
                <c:pt idx="287">
                  <c:v>15.429</c:v>
                </c:pt>
                <c:pt idx="288">
                  <c:v>16.167999999999999</c:v>
                </c:pt>
                <c:pt idx="289">
                  <c:v>16.311</c:v>
                </c:pt>
                <c:pt idx="290">
                  <c:v>16.521999999999998</c:v>
                </c:pt>
                <c:pt idx="291">
                  <c:v>16.603000000000002</c:v>
                </c:pt>
                <c:pt idx="292">
                  <c:v>17.321999999999999</c:v>
                </c:pt>
                <c:pt idx="293">
                  <c:v>17.516999999999999</c:v>
                </c:pt>
                <c:pt idx="294">
                  <c:v>17.956</c:v>
                </c:pt>
                <c:pt idx="295">
                  <c:v>21.555</c:v>
                </c:pt>
                <c:pt idx="296">
                  <c:v>23.085000000000001</c:v>
                </c:pt>
                <c:pt idx="297">
                  <c:v>23.28</c:v>
                </c:pt>
                <c:pt idx="298">
                  <c:v>26.34</c:v>
                </c:pt>
                <c:pt idx="299">
                  <c:v>29.375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6-43D3-BA70-C3C2BE3CB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386399"/>
        <c:axId val="257282351"/>
      </c:scatterChart>
      <c:valAx>
        <c:axId val="72238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82351"/>
        <c:crosses val="autoZero"/>
        <c:crossBetween val="midCat"/>
      </c:valAx>
      <c:valAx>
        <c:axId val="2572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8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Sheet4!$B$2:$B$303</c:f>
              <c:numCache>
                <c:formatCode>General</c:formatCode>
                <c:ptCount val="302"/>
                <c:pt idx="0">
                  <c:v>7.0000000000000001E-3</c:v>
                </c:pt>
                <c:pt idx="1">
                  <c:v>6.9000000000000006E-2</c:v>
                </c:pt>
                <c:pt idx="2">
                  <c:v>7.0999999999999994E-2</c:v>
                </c:pt>
                <c:pt idx="3">
                  <c:v>0.11</c:v>
                </c:pt>
                <c:pt idx="4">
                  <c:v>0.19700000000000001</c:v>
                </c:pt>
                <c:pt idx="5">
                  <c:v>0.216</c:v>
                </c:pt>
                <c:pt idx="6">
                  <c:v>0.24199999999999999</c:v>
                </c:pt>
                <c:pt idx="7">
                  <c:v>0.25</c:v>
                </c:pt>
                <c:pt idx="8">
                  <c:v>0.255</c:v>
                </c:pt>
                <c:pt idx="9">
                  <c:v>0.28199999999999997</c:v>
                </c:pt>
                <c:pt idx="10">
                  <c:v>0.28799999999999998</c:v>
                </c:pt>
                <c:pt idx="11">
                  <c:v>0.28899999999999998</c:v>
                </c:pt>
                <c:pt idx="12">
                  <c:v>0.33</c:v>
                </c:pt>
                <c:pt idx="13">
                  <c:v>0.39400000000000002</c:v>
                </c:pt>
                <c:pt idx="14">
                  <c:v>0.44400000000000001</c:v>
                </c:pt>
                <c:pt idx="15">
                  <c:v>0.45300000000000001</c:v>
                </c:pt>
                <c:pt idx="16">
                  <c:v>0.47599999999999998</c:v>
                </c:pt>
                <c:pt idx="17">
                  <c:v>0.47899999999999998</c:v>
                </c:pt>
                <c:pt idx="18">
                  <c:v>0.48599999999999999</c:v>
                </c:pt>
                <c:pt idx="19">
                  <c:v>0.497</c:v>
                </c:pt>
                <c:pt idx="20">
                  <c:v>0.51800000000000002</c:v>
                </c:pt>
                <c:pt idx="21">
                  <c:v>0.55000000000000004</c:v>
                </c:pt>
                <c:pt idx="22">
                  <c:v>0.57199999999999995</c:v>
                </c:pt>
                <c:pt idx="23">
                  <c:v>0.58099999999999996</c:v>
                </c:pt>
                <c:pt idx="24">
                  <c:v>0.58199999999999996</c:v>
                </c:pt>
                <c:pt idx="25">
                  <c:v>0.58199999999999996</c:v>
                </c:pt>
                <c:pt idx="26">
                  <c:v>0.58699999999999997</c:v>
                </c:pt>
                <c:pt idx="27">
                  <c:v>0.58899999999999997</c:v>
                </c:pt>
                <c:pt idx="28">
                  <c:v>0.61899999999999999</c:v>
                </c:pt>
                <c:pt idx="29">
                  <c:v>0.62</c:v>
                </c:pt>
                <c:pt idx="30">
                  <c:v>0.63600000000000001</c:v>
                </c:pt>
                <c:pt idx="31">
                  <c:v>0.64300000000000002</c:v>
                </c:pt>
                <c:pt idx="32">
                  <c:v>0.68799999999999994</c:v>
                </c:pt>
                <c:pt idx="33">
                  <c:v>0.71699999999999997</c:v>
                </c:pt>
                <c:pt idx="34">
                  <c:v>0.72599999999999998</c:v>
                </c:pt>
                <c:pt idx="35">
                  <c:v>0.73199999999999998</c:v>
                </c:pt>
                <c:pt idx="36">
                  <c:v>0.76600000000000001</c:v>
                </c:pt>
                <c:pt idx="37">
                  <c:v>0.78900000000000003</c:v>
                </c:pt>
                <c:pt idx="38">
                  <c:v>0.78900000000000003</c:v>
                </c:pt>
                <c:pt idx="39">
                  <c:v>0.80700000000000005</c:v>
                </c:pt>
                <c:pt idx="40">
                  <c:v>0.83299999999999996</c:v>
                </c:pt>
                <c:pt idx="41">
                  <c:v>0.84499999999999997</c:v>
                </c:pt>
                <c:pt idx="42">
                  <c:v>0.84899999999999998</c:v>
                </c:pt>
                <c:pt idx="43">
                  <c:v>0.85</c:v>
                </c:pt>
                <c:pt idx="44">
                  <c:v>0.85</c:v>
                </c:pt>
                <c:pt idx="45">
                  <c:v>0.85599999999999998</c:v>
                </c:pt>
                <c:pt idx="46">
                  <c:v>0.90600000000000003</c:v>
                </c:pt>
                <c:pt idx="47">
                  <c:v>0.93100000000000005</c:v>
                </c:pt>
                <c:pt idx="48">
                  <c:v>0.94</c:v>
                </c:pt>
                <c:pt idx="49">
                  <c:v>0.95099999999999996</c:v>
                </c:pt>
                <c:pt idx="50">
                  <c:v>0.95099999999999996</c:v>
                </c:pt>
                <c:pt idx="51">
                  <c:v>0.95599999999999996</c:v>
                </c:pt>
                <c:pt idx="52">
                  <c:v>0.98699999999999999</c:v>
                </c:pt>
                <c:pt idx="53">
                  <c:v>0.999</c:v>
                </c:pt>
                <c:pt idx="54">
                  <c:v>1.0009999999999999</c:v>
                </c:pt>
                <c:pt idx="55">
                  <c:v>1.012</c:v>
                </c:pt>
                <c:pt idx="56">
                  <c:v>1.0229999999999999</c:v>
                </c:pt>
                <c:pt idx="57">
                  <c:v>1.0329999999999999</c:v>
                </c:pt>
                <c:pt idx="58">
                  <c:v>1.0349999999999999</c:v>
                </c:pt>
                <c:pt idx="59">
                  <c:v>1.038</c:v>
                </c:pt>
                <c:pt idx="60">
                  <c:v>1.056</c:v>
                </c:pt>
                <c:pt idx="61">
                  <c:v>1.075</c:v>
                </c:pt>
                <c:pt idx="62">
                  <c:v>1.0780000000000001</c:v>
                </c:pt>
                <c:pt idx="63">
                  <c:v>1.079</c:v>
                </c:pt>
                <c:pt idx="64">
                  <c:v>1.0940000000000001</c:v>
                </c:pt>
                <c:pt idx="65">
                  <c:v>1.1060000000000001</c:v>
                </c:pt>
                <c:pt idx="66">
                  <c:v>1.1299999999999999</c:v>
                </c:pt>
                <c:pt idx="67">
                  <c:v>1.151</c:v>
                </c:pt>
                <c:pt idx="68">
                  <c:v>1.1930000000000001</c:v>
                </c:pt>
                <c:pt idx="69">
                  <c:v>1.212</c:v>
                </c:pt>
                <c:pt idx="70">
                  <c:v>1.222</c:v>
                </c:pt>
                <c:pt idx="71">
                  <c:v>1.234</c:v>
                </c:pt>
                <c:pt idx="72">
                  <c:v>1.2789999999999999</c:v>
                </c:pt>
                <c:pt idx="73">
                  <c:v>1.2989999999999999</c:v>
                </c:pt>
                <c:pt idx="74">
                  <c:v>1.32</c:v>
                </c:pt>
                <c:pt idx="75">
                  <c:v>1.335</c:v>
                </c:pt>
                <c:pt idx="76">
                  <c:v>1.341</c:v>
                </c:pt>
                <c:pt idx="77">
                  <c:v>1.351</c:v>
                </c:pt>
                <c:pt idx="78">
                  <c:v>1.3959999999999999</c:v>
                </c:pt>
                <c:pt idx="79">
                  <c:v>1.4019999999999999</c:v>
                </c:pt>
                <c:pt idx="80">
                  <c:v>1.403</c:v>
                </c:pt>
                <c:pt idx="81">
                  <c:v>1.421</c:v>
                </c:pt>
                <c:pt idx="82">
                  <c:v>1.44</c:v>
                </c:pt>
                <c:pt idx="83">
                  <c:v>1.5189999999999999</c:v>
                </c:pt>
                <c:pt idx="84">
                  <c:v>1.5349999999999999</c:v>
                </c:pt>
                <c:pt idx="85">
                  <c:v>1.54</c:v>
                </c:pt>
                <c:pt idx="86">
                  <c:v>1.5940000000000001</c:v>
                </c:pt>
                <c:pt idx="87">
                  <c:v>1.621</c:v>
                </c:pt>
                <c:pt idx="88">
                  <c:v>1.6259999999999999</c:v>
                </c:pt>
                <c:pt idx="89">
                  <c:v>1.627</c:v>
                </c:pt>
                <c:pt idx="90">
                  <c:v>1.6319999999999999</c:v>
                </c:pt>
                <c:pt idx="91">
                  <c:v>1.6339999999999999</c:v>
                </c:pt>
                <c:pt idx="92">
                  <c:v>1.649</c:v>
                </c:pt>
                <c:pt idx="93">
                  <c:v>1.6850000000000001</c:v>
                </c:pt>
                <c:pt idx="94">
                  <c:v>1.7010000000000001</c:v>
                </c:pt>
                <c:pt idx="95">
                  <c:v>1.73</c:v>
                </c:pt>
                <c:pt idx="96">
                  <c:v>1.738</c:v>
                </c:pt>
                <c:pt idx="97">
                  <c:v>1.746</c:v>
                </c:pt>
                <c:pt idx="98">
                  <c:v>1.772</c:v>
                </c:pt>
                <c:pt idx="99">
                  <c:v>1.7749999999999999</c:v>
                </c:pt>
                <c:pt idx="100">
                  <c:v>1.8069999999999999</c:v>
                </c:pt>
                <c:pt idx="101">
                  <c:v>1.823</c:v>
                </c:pt>
                <c:pt idx="102">
                  <c:v>1.8440000000000001</c:v>
                </c:pt>
                <c:pt idx="103">
                  <c:v>1.8759999999999999</c:v>
                </c:pt>
                <c:pt idx="104">
                  <c:v>1.8759999999999999</c:v>
                </c:pt>
                <c:pt idx="105">
                  <c:v>1.885</c:v>
                </c:pt>
                <c:pt idx="106">
                  <c:v>1.893</c:v>
                </c:pt>
                <c:pt idx="107">
                  <c:v>1.9339999999999999</c:v>
                </c:pt>
                <c:pt idx="108">
                  <c:v>1.9610000000000001</c:v>
                </c:pt>
                <c:pt idx="109">
                  <c:v>1.972</c:v>
                </c:pt>
                <c:pt idx="110">
                  <c:v>1.976</c:v>
                </c:pt>
                <c:pt idx="111">
                  <c:v>1.9910000000000001</c:v>
                </c:pt>
                <c:pt idx="112">
                  <c:v>2.012</c:v>
                </c:pt>
                <c:pt idx="113">
                  <c:v>2.0169999999999999</c:v>
                </c:pt>
                <c:pt idx="114">
                  <c:v>2.0430000000000001</c:v>
                </c:pt>
                <c:pt idx="115">
                  <c:v>2.1259999999999999</c:v>
                </c:pt>
                <c:pt idx="116">
                  <c:v>2.1339999999999999</c:v>
                </c:pt>
                <c:pt idx="117">
                  <c:v>2.1669999999999998</c:v>
                </c:pt>
                <c:pt idx="118">
                  <c:v>2.1739999999999999</c:v>
                </c:pt>
                <c:pt idx="119">
                  <c:v>2.1739999999999999</c:v>
                </c:pt>
                <c:pt idx="120">
                  <c:v>2.1880000000000002</c:v>
                </c:pt>
                <c:pt idx="121">
                  <c:v>2.23</c:v>
                </c:pt>
                <c:pt idx="122">
                  <c:v>2.2719999999999998</c:v>
                </c:pt>
                <c:pt idx="123">
                  <c:v>2.2909999999999999</c:v>
                </c:pt>
                <c:pt idx="124">
                  <c:v>2.302</c:v>
                </c:pt>
                <c:pt idx="125">
                  <c:v>2.306</c:v>
                </c:pt>
                <c:pt idx="126">
                  <c:v>2.306</c:v>
                </c:pt>
                <c:pt idx="127">
                  <c:v>2.37</c:v>
                </c:pt>
                <c:pt idx="128">
                  <c:v>2.3780000000000001</c:v>
                </c:pt>
                <c:pt idx="129">
                  <c:v>2.4910000000000001</c:v>
                </c:pt>
                <c:pt idx="130">
                  <c:v>2.4950000000000001</c:v>
                </c:pt>
                <c:pt idx="131">
                  <c:v>2.528</c:v>
                </c:pt>
                <c:pt idx="132">
                  <c:v>2.528</c:v>
                </c:pt>
                <c:pt idx="133">
                  <c:v>2.5569999999999999</c:v>
                </c:pt>
                <c:pt idx="134">
                  <c:v>2.5830000000000002</c:v>
                </c:pt>
                <c:pt idx="135">
                  <c:v>2.589</c:v>
                </c:pt>
                <c:pt idx="136">
                  <c:v>2.621</c:v>
                </c:pt>
                <c:pt idx="137">
                  <c:v>2.7040000000000002</c:v>
                </c:pt>
                <c:pt idx="138">
                  <c:v>2.75</c:v>
                </c:pt>
                <c:pt idx="139">
                  <c:v>2.7519999999999998</c:v>
                </c:pt>
                <c:pt idx="140">
                  <c:v>2.8010000000000002</c:v>
                </c:pt>
                <c:pt idx="141">
                  <c:v>2.8069999999999999</c:v>
                </c:pt>
                <c:pt idx="142">
                  <c:v>2.8410000000000002</c:v>
                </c:pt>
                <c:pt idx="143">
                  <c:v>2.8780000000000001</c:v>
                </c:pt>
                <c:pt idx="144">
                  <c:v>2.8969999999999998</c:v>
                </c:pt>
                <c:pt idx="145">
                  <c:v>2.907</c:v>
                </c:pt>
                <c:pt idx="146">
                  <c:v>2.9079999999999999</c:v>
                </c:pt>
                <c:pt idx="147">
                  <c:v>2.9470000000000001</c:v>
                </c:pt>
                <c:pt idx="148">
                  <c:v>3.0129999999999999</c:v>
                </c:pt>
                <c:pt idx="149">
                  <c:v>3.016</c:v>
                </c:pt>
                <c:pt idx="150">
                  <c:v>3.044</c:v>
                </c:pt>
                <c:pt idx="151">
                  <c:v>3.0489999999999999</c:v>
                </c:pt>
                <c:pt idx="152">
                  <c:v>3.0529999999999999</c:v>
                </c:pt>
                <c:pt idx="153">
                  <c:v>3.0720000000000001</c:v>
                </c:pt>
                <c:pt idx="154">
                  <c:v>3.1709999999999998</c:v>
                </c:pt>
                <c:pt idx="155">
                  <c:v>3.2040000000000002</c:v>
                </c:pt>
                <c:pt idx="156">
                  <c:v>3.214</c:v>
                </c:pt>
                <c:pt idx="157">
                  <c:v>3.226</c:v>
                </c:pt>
                <c:pt idx="158">
                  <c:v>3.2309999999999999</c:v>
                </c:pt>
                <c:pt idx="159">
                  <c:v>3.2370000000000001</c:v>
                </c:pt>
                <c:pt idx="160">
                  <c:v>3.2589999999999999</c:v>
                </c:pt>
                <c:pt idx="161">
                  <c:v>3.2690000000000001</c:v>
                </c:pt>
                <c:pt idx="162">
                  <c:v>3.2890000000000001</c:v>
                </c:pt>
                <c:pt idx="163">
                  <c:v>3.319</c:v>
                </c:pt>
                <c:pt idx="164">
                  <c:v>3.3420000000000001</c:v>
                </c:pt>
                <c:pt idx="165">
                  <c:v>3.363</c:v>
                </c:pt>
                <c:pt idx="166">
                  <c:v>3.3759999999999999</c:v>
                </c:pt>
                <c:pt idx="167">
                  <c:v>3.3849999999999998</c:v>
                </c:pt>
                <c:pt idx="168">
                  <c:v>3.3879999999999999</c:v>
                </c:pt>
                <c:pt idx="169">
                  <c:v>3.4169999999999998</c:v>
                </c:pt>
                <c:pt idx="170">
                  <c:v>3.419</c:v>
                </c:pt>
                <c:pt idx="171">
                  <c:v>3.4249999999999998</c:v>
                </c:pt>
                <c:pt idx="172">
                  <c:v>3.5139999999999998</c:v>
                </c:pt>
                <c:pt idx="173">
                  <c:v>3.5169999999999999</c:v>
                </c:pt>
                <c:pt idx="174">
                  <c:v>3.5529999999999999</c:v>
                </c:pt>
                <c:pt idx="175">
                  <c:v>3.5569999999999999</c:v>
                </c:pt>
                <c:pt idx="176">
                  <c:v>3.56</c:v>
                </c:pt>
                <c:pt idx="177">
                  <c:v>3.65</c:v>
                </c:pt>
                <c:pt idx="178">
                  <c:v>3.6880000000000002</c:v>
                </c:pt>
                <c:pt idx="179">
                  <c:v>3.6920000000000002</c:v>
                </c:pt>
                <c:pt idx="180">
                  <c:v>3.8559999999999999</c:v>
                </c:pt>
                <c:pt idx="181">
                  <c:v>3.9239999999999999</c:v>
                </c:pt>
                <c:pt idx="182">
                  <c:v>3.9470000000000001</c:v>
                </c:pt>
                <c:pt idx="183">
                  <c:v>4.0590000000000002</c:v>
                </c:pt>
                <c:pt idx="184">
                  <c:v>4.101</c:v>
                </c:pt>
                <c:pt idx="185">
                  <c:v>4.1020000000000003</c:v>
                </c:pt>
                <c:pt idx="186">
                  <c:v>4.1189999999999998</c:v>
                </c:pt>
                <c:pt idx="187">
                  <c:v>4.1849999999999996</c:v>
                </c:pt>
                <c:pt idx="188">
                  <c:v>4.1970000000000001</c:v>
                </c:pt>
                <c:pt idx="189">
                  <c:v>4.2389999999999999</c:v>
                </c:pt>
                <c:pt idx="190">
                  <c:v>4.2930000000000001</c:v>
                </c:pt>
                <c:pt idx="191">
                  <c:v>4.3730000000000002</c:v>
                </c:pt>
                <c:pt idx="192">
                  <c:v>4.3780000000000001</c:v>
                </c:pt>
                <c:pt idx="193">
                  <c:v>4.3840000000000003</c:v>
                </c:pt>
                <c:pt idx="194">
                  <c:v>4.4029999999999996</c:v>
                </c:pt>
                <c:pt idx="195">
                  <c:v>4.4619999999999997</c:v>
                </c:pt>
                <c:pt idx="196">
                  <c:v>4.4850000000000003</c:v>
                </c:pt>
                <c:pt idx="197">
                  <c:v>4.5819999999999999</c:v>
                </c:pt>
                <c:pt idx="198">
                  <c:v>4.6100000000000003</c:v>
                </c:pt>
                <c:pt idx="199">
                  <c:v>4.6159999999999997</c:v>
                </c:pt>
                <c:pt idx="200">
                  <c:v>4.6639999999999997</c:v>
                </c:pt>
                <c:pt idx="201">
                  <c:v>4.8079999999999998</c:v>
                </c:pt>
                <c:pt idx="202">
                  <c:v>4.8449999999999998</c:v>
                </c:pt>
                <c:pt idx="203">
                  <c:v>5.0919999999999996</c:v>
                </c:pt>
                <c:pt idx="204">
                  <c:v>5.125</c:v>
                </c:pt>
                <c:pt idx="205">
                  <c:v>5.1840000000000002</c:v>
                </c:pt>
                <c:pt idx="206">
                  <c:v>5.2060000000000004</c:v>
                </c:pt>
                <c:pt idx="207">
                  <c:v>5.23</c:v>
                </c:pt>
                <c:pt idx="208">
                  <c:v>5.2590000000000003</c:v>
                </c:pt>
                <c:pt idx="209">
                  <c:v>5.36</c:v>
                </c:pt>
                <c:pt idx="210">
                  <c:v>5.3680000000000003</c:v>
                </c:pt>
                <c:pt idx="211">
                  <c:v>5.37</c:v>
                </c:pt>
                <c:pt idx="212">
                  <c:v>5.5339999999999998</c:v>
                </c:pt>
                <c:pt idx="213">
                  <c:v>5.569</c:v>
                </c:pt>
                <c:pt idx="214">
                  <c:v>5.6040000000000001</c:v>
                </c:pt>
                <c:pt idx="215">
                  <c:v>5.665</c:v>
                </c:pt>
                <c:pt idx="216">
                  <c:v>5.8109999999999999</c:v>
                </c:pt>
                <c:pt idx="217">
                  <c:v>5.891</c:v>
                </c:pt>
                <c:pt idx="218">
                  <c:v>6.0670000000000002</c:v>
                </c:pt>
                <c:pt idx="219">
                  <c:v>6.069</c:v>
                </c:pt>
                <c:pt idx="220">
                  <c:v>6.1070000000000002</c:v>
                </c:pt>
                <c:pt idx="221">
                  <c:v>6.2030000000000003</c:v>
                </c:pt>
                <c:pt idx="222">
                  <c:v>6.3769999999999998</c:v>
                </c:pt>
                <c:pt idx="223">
                  <c:v>6.415</c:v>
                </c:pt>
                <c:pt idx="224">
                  <c:v>6.5460000000000003</c:v>
                </c:pt>
                <c:pt idx="225">
                  <c:v>6.62</c:v>
                </c:pt>
                <c:pt idx="226">
                  <c:v>6.66</c:v>
                </c:pt>
                <c:pt idx="227">
                  <c:v>6.7190000000000003</c:v>
                </c:pt>
                <c:pt idx="228">
                  <c:v>6.7380000000000004</c:v>
                </c:pt>
                <c:pt idx="229">
                  <c:v>6.766</c:v>
                </c:pt>
                <c:pt idx="230">
                  <c:v>6.78</c:v>
                </c:pt>
                <c:pt idx="231">
                  <c:v>6.806</c:v>
                </c:pt>
                <c:pt idx="232">
                  <c:v>6.8319999999999999</c:v>
                </c:pt>
                <c:pt idx="233">
                  <c:v>6.8369999999999997</c:v>
                </c:pt>
                <c:pt idx="234">
                  <c:v>6.8609999999999998</c:v>
                </c:pt>
                <c:pt idx="235">
                  <c:v>6.8940000000000001</c:v>
                </c:pt>
                <c:pt idx="236">
                  <c:v>7.0019999999999998</c:v>
                </c:pt>
                <c:pt idx="237">
                  <c:v>7.085</c:v>
                </c:pt>
                <c:pt idx="238">
                  <c:v>7.1040000000000001</c:v>
                </c:pt>
                <c:pt idx="239">
                  <c:v>7.1479999999999997</c:v>
                </c:pt>
                <c:pt idx="240">
                  <c:v>7.1539999999999999</c:v>
                </c:pt>
                <c:pt idx="241">
                  <c:v>7.33</c:v>
                </c:pt>
                <c:pt idx="242">
                  <c:v>7.3330000000000002</c:v>
                </c:pt>
                <c:pt idx="243">
                  <c:v>7.4690000000000003</c:v>
                </c:pt>
                <c:pt idx="244">
                  <c:v>7.6870000000000003</c:v>
                </c:pt>
                <c:pt idx="245">
                  <c:v>7.72</c:v>
                </c:pt>
                <c:pt idx="246">
                  <c:v>7.875</c:v>
                </c:pt>
                <c:pt idx="247">
                  <c:v>8.2270000000000003</c:v>
                </c:pt>
                <c:pt idx="248">
                  <c:v>8.4359999999999999</c:v>
                </c:pt>
                <c:pt idx="249">
                  <c:v>8.5239999999999991</c:v>
                </c:pt>
                <c:pt idx="250">
                  <c:v>8.5630000000000006</c:v>
                </c:pt>
                <c:pt idx="251">
                  <c:v>8.5990000000000002</c:v>
                </c:pt>
                <c:pt idx="252">
                  <c:v>8.8030000000000008</c:v>
                </c:pt>
                <c:pt idx="253">
                  <c:v>8.8279999999999994</c:v>
                </c:pt>
                <c:pt idx="254">
                  <c:v>8.8729999999999993</c:v>
                </c:pt>
                <c:pt idx="255">
                  <c:v>8.8879999999999999</c:v>
                </c:pt>
                <c:pt idx="256">
                  <c:v>8.8940000000000001</c:v>
                </c:pt>
                <c:pt idx="257">
                  <c:v>9.2260000000000009</c:v>
                </c:pt>
                <c:pt idx="258">
                  <c:v>9.2609999999999992</c:v>
                </c:pt>
                <c:pt idx="259">
                  <c:v>9.4079999999999995</c:v>
                </c:pt>
                <c:pt idx="260">
                  <c:v>9.4849999999999994</c:v>
                </c:pt>
                <c:pt idx="261">
                  <c:v>9.7629999999999999</c:v>
                </c:pt>
                <c:pt idx="262">
                  <c:v>9.7710000000000008</c:v>
                </c:pt>
                <c:pt idx="263">
                  <c:v>9.86</c:v>
                </c:pt>
                <c:pt idx="264">
                  <c:v>9.8819999999999997</c:v>
                </c:pt>
                <c:pt idx="265">
                  <c:v>9.9269999999999996</c:v>
                </c:pt>
                <c:pt idx="266">
                  <c:v>10.089</c:v>
                </c:pt>
                <c:pt idx="267">
                  <c:v>10.273</c:v>
                </c:pt>
                <c:pt idx="268">
                  <c:v>10.388999999999999</c:v>
                </c:pt>
                <c:pt idx="269">
                  <c:v>10.744</c:v>
                </c:pt>
                <c:pt idx="270">
                  <c:v>10.824999999999999</c:v>
                </c:pt>
                <c:pt idx="271">
                  <c:v>10.837999999999999</c:v>
                </c:pt>
                <c:pt idx="272">
                  <c:v>10.919</c:v>
                </c:pt>
                <c:pt idx="273">
                  <c:v>10.956</c:v>
                </c:pt>
                <c:pt idx="274">
                  <c:v>10.994999999999999</c:v>
                </c:pt>
                <c:pt idx="275">
                  <c:v>11.125</c:v>
                </c:pt>
                <c:pt idx="276">
                  <c:v>12.246</c:v>
                </c:pt>
                <c:pt idx="277">
                  <c:v>12.599</c:v>
                </c:pt>
                <c:pt idx="278">
                  <c:v>12.69</c:v>
                </c:pt>
                <c:pt idx="279">
                  <c:v>12.888999999999999</c:v>
                </c:pt>
                <c:pt idx="280">
                  <c:v>13.089</c:v>
                </c:pt>
                <c:pt idx="281">
                  <c:v>13.661</c:v>
                </c:pt>
                <c:pt idx="282">
                  <c:v>14.138</c:v>
                </c:pt>
                <c:pt idx="283">
                  <c:v>14.343999999999999</c:v>
                </c:pt>
                <c:pt idx="284">
                  <c:v>14.579000000000001</c:v>
                </c:pt>
                <c:pt idx="285">
                  <c:v>15.016999999999999</c:v>
                </c:pt>
                <c:pt idx="286">
                  <c:v>15.196</c:v>
                </c:pt>
                <c:pt idx="287">
                  <c:v>15.429</c:v>
                </c:pt>
                <c:pt idx="288">
                  <c:v>16.167999999999999</c:v>
                </c:pt>
                <c:pt idx="289">
                  <c:v>16.311</c:v>
                </c:pt>
                <c:pt idx="290">
                  <c:v>16.521999999999998</c:v>
                </c:pt>
                <c:pt idx="291">
                  <c:v>16.603000000000002</c:v>
                </c:pt>
                <c:pt idx="292">
                  <c:v>17.321999999999999</c:v>
                </c:pt>
                <c:pt idx="293">
                  <c:v>17.516999999999999</c:v>
                </c:pt>
                <c:pt idx="294">
                  <c:v>17.956</c:v>
                </c:pt>
                <c:pt idx="295">
                  <c:v>21.555</c:v>
                </c:pt>
                <c:pt idx="296">
                  <c:v>23.085000000000001</c:v>
                </c:pt>
                <c:pt idx="297">
                  <c:v>23.28</c:v>
                </c:pt>
                <c:pt idx="298">
                  <c:v>26.34</c:v>
                </c:pt>
                <c:pt idx="299">
                  <c:v>29.375</c:v>
                </c:pt>
              </c:numCache>
            </c:numRef>
          </c:xVal>
          <c:yVal>
            <c:numRef>
              <c:f>Sheet4!$D$2:$D$303</c:f>
              <c:numCache>
                <c:formatCode>General</c:formatCode>
                <c:ptCount val="302"/>
                <c:pt idx="0">
                  <c:v>4.1247702786771021E-3</c:v>
                </c:pt>
                <c:pt idx="1">
                  <c:v>1.2395009454857275E-2</c:v>
                </c:pt>
                <c:pt idx="2">
                  <c:v>2.0693001163493097E-2</c:v>
                </c:pt>
                <c:pt idx="3">
                  <c:v>2.9018932290852908E-2</c:v>
                </c:pt>
                <c:pt idx="4">
                  <c:v>3.7372991617329793E-2</c:v>
                </c:pt>
                <c:pt idx="5">
                  <c:v>4.5755369843124775E-2</c:v>
                </c:pt>
                <c:pt idx="6">
                  <c:v>5.4166259614366767E-2</c:v>
                </c:pt>
                <c:pt idx="7">
                  <c:v>6.2605855549678235E-2</c:v>
                </c:pt>
                <c:pt idx="8">
                  <c:v>7.1074354267195813E-2</c:v>
                </c:pt>
                <c:pt idx="9">
                  <c:v>7.9571954412055251E-2</c:v>
                </c:pt>
                <c:pt idx="10">
                  <c:v>8.8098856684349969E-2</c:v>
                </c:pt>
                <c:pt idx="11">
                  <c:v>9.6655263867573699E-2</c:v>
                </c:pt>
                <c:pt idx="12">
                  <c:v>0.1052413808575567</c:v>
                </c:pt>
                <c:pt idx="13">
                  <c:v>0.11385741469190602</c:v>
                </c:pt>
                <c:pt idx="14">
                  <c:v>0.12250357457996081</c:v>
                </c:pt>
                <c:pt idx="15">
                  <c:v>0.13118007193327261</c:v>
                </c:pt>
                <c:pt idx="16">
                  <c:v>0.13988712039662288</c:v>
                </c:pt>
                <c:pt idx="17">
                  <c:v>0.14862493587958808</c:v>
                </c:pt>
                <c:pt idx="18">
                  <c:v>0.15739373658866468</c:v>
                </c:pt>
                <c:pt idx="19">
                  <c:v>0.16619374305996554</c:v>
                </c:pt>
                <c:pt idx="20">
                  <c:v>0.17502517819250052</c:v>
                </c:pt>
                <c:pt idx="21">
                  <c:v>0.18388826728205332</c:v>
                </c:pt>
                <c:pt idx="22">
                  <c:v>0.1927832380556673</c:v>
                </c:pt>
                <c:pt idx="23">
                  <c:v>0.20171032070675463</c:v>
                </c:pt>
                <c:pt idx="24">
                  <c:v>0.21066974793084042</c:v>
                </c:pt>
                <c:pt idx="25">
                  <c:v>0.21966175496195778</c:v>
                </c:pt>
                <c:pt idx="26">
                  <c:v>0.22868657960970615</c:v>
                </c:pt>
                <c:pt idx="27">
                  <c:v>0.23774446229698881</c:v>
                </c:pt>
                <c:pt idx="28">
                  <c:v>0.24683564609844444</c:v>
                </c:pt>
                <c:pt idx="29">
                  <c:v>0.25596037677958666</c:v>
                </c:pt>
                <c:pt idx="30">
                  <c:v>0.26511890283666967</c:v>
                </c:pt>
                <c:pt idx="31">
                  <c:v>0.27431147553729396</c:v>
                </c:pt>
                <c:pt idx="32">
                  <c:v>0.2835383489617701</c:v>
                </c:pt>
                <c:pt idx="33">
                  <c:v>0.2927997800452567</c:v>
                </c:pt>
                <c:pt idx="34">
                  <c:v>0.30209602862069124</c:v>
                </c:pt>
                <c:pt idx="35">
                  <c:v>0.31142735746252964</c:v>
                </c:pt>
                <c:pt idx="36">
                  <c:v>0.32079403233131565</c:v>
                </c:pt>
                <c:pt idx="37">
                  <c:v>0.33019632201909649</c:v>
                </c:pt>
                <c:pt idx="38">
                  <c:v>0.33963449839570592</c:v>
                </c:pt>
                <c:pt idx="39">
                  <c:v>0.34910883645593332</c:v>
                </c:pt>
                <c:pt idx="40">
                  <c:v>0.35861961436760076</c:v>
                </c:pt>
                <c:pt idx="41">
                  <c:v>0.36816711352056686</c:v>
                </c:pt>
                <c:pt idx="42">
                  <c:v>0.37775161857668205</c:v>
                </c:pt>
                <c:pt idx="43">
                  <c:v>0.38737341752071419</c:v>
                </c:pt>
                <c:pt idx="44">
                  <c:v>0.39703280171226984</c:v>
                </c:pt>
                <c:pt idx="45">
                  <c:v>0.40673006593873301</c:v>
                </c:pt>
                <c:pt idx="46">
                  <c:v>0.41646550846924629</c:v>
                </c:pt>
                <c:pt idx="47">
                  <c:v>0.42623943110975893</c:v>
                </c:pt>
                <c:pt idx="48">
                  <c:v>0.43605213925916703</c:v>
                </c:pt>
                <c:pt idx="49">
                  <c:v>0.44590394196657168</c:v>
                </c:pt>
                <c:pt idx="50">
                  <c:v>0.45579515198968279</c:v>
                </c:pt>
                <c:pt idx="51">
                  <c:v>0.46572608585439573</c:v>
                </c:pt>
                <c:pt idx="52">
                  <c:v>0.47569706391556887</c:v>
                </c:pt>
                <c:pt idx="53">
                  <c:v>0.48570841041903129</c:v>
                </c:pt>
                <c:pt idx="54">
                  <c:v>0.4957604535648511</c:v>
                </c:pt>
                <c:pt idx="55">
                  <c:v>0.505853525571895</c:v>
                </c:pt>
                <c:pt idx="56">
                  <c:v>0.51598796274371062</c:v>
                </c:pt>
                <c:pt idx="57">
                  <c:v>0.52616410553576454</c:v>
                </c:pt>
                <c:pt idx="58">
                  <c:v>0.5363822986240695</c:v>
                </c:pt>
                <c:pt idx="59">
                  <c:v>0.54664289097523544</c:v>
                </c:pt>
                <c:pt idx="60">
                  <c:v>0.55694623591797998</c:v>
                </c:pt>
                <c:pt idx="61">
                  <c:v>0.56729269121613535</c:v>
                </c:pt>
                <c:pt idx="62">
                  <c:v>0.57768261914318786</c:v>
                </c:pt>
                <c:pt idx="63">
                  <c:v>0.58811638655839127</c:v>
                </c:pt>
                <c:pt idx="64">
                  <c:v>0.59859436498449214</c:v>
                </c:pt>
                <c:pt idx="65">
                  <c:v>0.60911693068710926</c:v>
                </c:pt>
                <c:pt idx="66">
                  <c:v>0.61968446475580874</c:v>
                </c:pt>
                <c:pt idx="67">
                  <c:v>0.63029735318691893</c:v>
                </c:pt>
                <c:pt idx="68">
                  <c:v>0.64095598696813127</c:v>
                </c:pt>
                <c:pt idx="69">
                  <c:v>0.6516607621649303</c:v>
                </c:pt>
                <c:pt idx="70">
                  <c:v>0.66241208000890506</c:v>
                </c:pt>
                <c:pt idx="71">
                  <c:v>0.67321034698798643</c:v>
                </c:pt>
                <c:pt idx="72">
                  <c:v>0.68405597493866455</c:v>
                </c:pt>
                <c:pt idx="73">
                  <c:v>0.6949493811402383</c:v>
                </c:pt>
                <c:pt idx="74">
                  <c:v>0.70589098841114728</c:v>
                </c:pt>
                <c:pt idx="75">
                  <c:v>0.71688122520744813</c:v>
                </c:pt>
                <c:pt idx="76">
                  <c:v>0.72792052572348542</c:v>
                </c:pt>
                <c:pt idx="77">
                  <c:v>0.73900932999482249</c:v>
                </c:pt>
                <c:pt idx="78">
                  <c:v>0.75014808400348842</c:v>
                </c:pt>
                <c:pt idx="79">
                  <c:v>0.7613372397856093</c:v>
                </c:pt>
                <c:pt idx="80">
                  <c:v>0.77257725554148116</c:v>
                </c:pt>
                <c:pt idx="81">
                  <c:v>0.78386859574816092</c:v>
                </c:pt>
                <c:pt idx="82">
                  <c:v>0.79521173127463485</c:v>
                </c:pt>
                <c:pt idx="83">
                  <c:v>0.80660713949964524</c:v>
                </c:pt>
                <c:pt idx="84">
                  <c:v>0.81805530443224173</c:v>
                </c:pt>
                <c:pt idx="85">
                  <c:v>0.82955671683513688</c:v>
                </c:pt>
                <c:pt idx="86">
                  <c:v>0.84111187435094403</c:v>
                </c:pt>
                <c:pt idx="87">
                  <c:v>0.85272128163137884</c:v>
                </c:pt>
                <c:pt idx="88">
                  <c:v>0.86438545046950632</c:v>
                </c:pt>
                <c:pt idx="89">
                  <c:v>0.87610489993512597</c:v>
                </c:pt>
                <c:pt idx="90">
                  <c:v>0.88788015651337449</c:v>
                </c:pt>
                <c:pt idx="91">
                  <c:v>0.89971175424664906</c:v>
                </c:pt>
                <c:pt idx="92">
                  <c:v>0.9116002348799408</c:v>
                </c:pt>
                <c:pt idx="93">
                  <c:v>0.92354614800967749</c:v>
                </c:pt>
                <c:pt idx="94">
                  <c:v>0.93555005123618129</c:v>
                </c:pt>
                <c:pt idx="95">
                  <c:v>0.94761251031984317</c:v>
                </c:pt>
                <c:pt idx="96">
                  <c:v>0.95973409934112597</c:v>
                </c:pt>
                <c:pt idx="97">
                  <c:v>0.97191540086450845</c:v>
                </c:pt>
                <c:pt idx="98">
                  <c:v>0.98415700610648704</c:v>
                </c:pt>
                <c:pt idx="99">
                  <c:v>0.99645951510775754</c:v>
                </c:pt>
                <c:pt idx="100">
                  <c:v>1.0088235369097005</c:v>
                </c:pt>
                <c:pt idx="101">
                  <c:v>1.0212496897353016</c:v>
                </c:pt>
                <c:pt idx="102">
                  <c:v>1.0337386011746403</c:v>
                </c:pt>
                <c:pt idx="103">
                  <c:v>1.0462909083750866</c:v>
                </c:pt>
                <c:pt idx="104">
                  <c:v>1.0589072582363517</c:v>
                </c:pt>
                <c:pt idx="105">
                  <c:v>1.0715883076105344</c:v>
                </c:pt>
                <c:pt idx="106">
                  <c:v>1.0843347235073306</c:v>
                </c:pt>
                <c:pt idx="107">
                  <c:v>1.0971471833045554</c:v>
                </c:pt>
                <c:pt idx="108">
                  <c:v>1.1100263749641457</c:v>
                </c:pt>
                <c:pt idx="109">
                  <c:v>1.1229729972538214</c:v>
                </c:pt>
                <c:pt idx="110">
                  <c:v>1.1359877599745798</c:v>
                </c:pt>
                <c:pt idx="111">
                  <c:v>1.1490713841942026</c:v>
                </c:pt>
                <c:pt idx="112">
                  <c:v>1.1622246024869822</c:v>
                </c:pt>
                <c:pt idx="113">
                  <c:v>1.1754481591798489</c:v>
                </c:pt>
                <c:pt idx="114">
                  <c:v>1.1887428106051214</c:v>
                </c:pt>
                <c:pt idx="115">
                  <c:v>1.202109325360087</c:v>
                </c:pt>
                <c:pt idx="116">
                  <c:v>1.2155484845736302</c:v>
                </c:pt>
                <c:pt idx="117">
                  <c:v>1.2290610821801551</c:v>
                </c:pt>
                <c:pt idx="118">
                  <c:v>1.2426479252010278</c:v>
                </c:pt>
                <c:pt idx="119">
                  <c:v>1.2563098340337919</c:v>
                </c:pt>
                <c:pt idx="120">
                  <c:v>1.2700476427494247</c:v>
                </c:pt>
                <c:pt idx="121">
                  <c:v>1.2838621993978916</c:v>
                </c:pt>
                <c:pt idx="122">
                  <c:v>1.2977543663222812</c:v>
                </c:pt>
                <c:pt idx="123">
                  <c:v>1.3117250204818238</c:v>
                </c:pt>
                <c:pt idx="124">
                  <c:v>1.3257750537840769</c:v>
                </c:pt>
                <c:pt idx="125">
                  <c:v>1.3399053734266053</c:v>
                </c:pt>
                <c:pt idx="126">
                  <c:v>1.3541169022484845</c:v>
                </c:pt>
                <c:pt idx="127">
                  <c:v>1.3684105790919552</c:v>
                </c:pt>
                <c:pt idx="128">
                  <c:v>1.3827873591745956</c:v>
                </c:pt>
                <c:pt idx="129">
                  <c:v>1.3972482144723775</c:v>
                </c:pt>
                <c:pt idx="130">
                  <c:v>1.4117941341139866</c:v>
                </c:pt>
                <c:pt idx="131">
                  <c:v>1.4264261247868066</c:v>
                </c:pt>
                <c:pt idx="132">
                  <c:v>1.4411452111549947</c:v>
                </c:pt>
                <c:pt idx="133">
                  <c:v>1.4559524362900658</c:v>
                </c:pt>
                <c:pt idx="134">
                  <c:v>1.4708488621144493</c:v>
                </c:pt>
                <c:pt idx="135">
                  <c:v>1.4858355698584926</c:v>
                </c:pt>
                <c:pt idx="136">
                  <c:v>1.5009136605313875</c:v>
                </c:pt>
                <c:pt idx="137">
                  <c:v>1.5160842554065499</c:v>
                </c:pt>
                <c:pt idx="138">
                  <c:v>1.5313484965219828</c:v>
                </c:pt>
                <c:pt idx="139">
                  <c:v>1.5467075471961687</c:v>
                </c:pt>
                <c:pt idx="140">
                  <c:v>1.5621625925600933</c:v>
                </c:pt>
                <c:pt idx="141">
                  <c:v>1.5777148401059984</c:v>
                </c:pt>
                <c:pt idx="142">
                  <c:v>1.5933655202534946</c:v>
                </c:pt>
                <c:pt idx="143">
                  <c:v>1.6091158869337117</c:v>
                </c:pt>
                <c:pt idx="144">
                  <c:v>1.6249672181921668</c:v>
                </c:pt>
                <c:pt idx="145">
                  <c:v>1.6409208168110803</c:v>
                </c:pt>
                <c:pt idx="146">
                  <c:v>1.6569780109519019</c:v>
                </c:pt>
                <c:pt idx="147">
                  <c:v>1.6731401548188298</c:v>
                </c:pt>
                <c:pt idx="148">
                  <c:v>1.6894086293441573</c:v>
                </c:pt>
                <c:pt idx="149">
                  <c:v>1.7057848428963169</c:v>
                </c:pt>
                <c:pt idx="150">
                  <c:v>1.7222702320115233</c:v>
                </c:pt>
                <c:pt idx="151">
                  <c:v>1.7388662621499671</c:v>
                </c:pt>
                <c:pt idx="152">
                  <c:v>1.755574428477563</c:v>
                </c:pt>
                <c:pt idx="153">
                  <c:v>1.7723962566742808</c:v>
                </c:pt>
                <c:pt idx="154">
                  <c:v>1.7893333037701631</c:v>
                </c:pt>
                <c:pt idx="155">
                  <c:v>1.8063871590101737</c:v>
                </c:pt>
                <c:pt idx="156">
                  <c:v>1.8235594447490731</c:v>
                </c:pt>
                <c:pt idx="157">
                  <c:v>1.8408518173775863</c:v>
                </c:pt>
                <c:pt idx="158">
                  <c:v>1.8582659682811788</c:v>
                </c:pt>
                <c:pt idx="159">
                  <c:v>1.8758036248328398</c:v>
                </c:pt>
                <c:pt idx="160">
                  <c:v>1.8934665514213176</c:v>
                </c:pt>
                <c:pt idx="161">
                  <c:v>1.9112565505163399</c:v>
                </c:pt>
                <c:pt idx="162">
                  <c:v>1.9291754637724405</c:v>
                </c:pt>
                <c:pt idx="163">
                  <c:v>1.947225173173063</c:v>
                </c:pt>
                <c:pt idx="164">
                  <c:v>1.9654076022167297</c:v>
                </c:pt>
                <c:pt idx="165">
                  <c:v>1.9837247171471495</c:v>
                </c:pt>
                <c:pt idx="166">
                  <c:v>2.002178528229221</c:v>
                </c:pt>
                <c:pt idx="167">
                  <c:v>2.0207710910730072</c:v>
                </c:pt>
                <c:pt idx="168">
                  <c:v>2.0395045080078678</c:v>
                </c:pt>
                <c:pt idx="169">
                  <c:v>2.0583809295090325</c:v>
                </c:pt>
                <c:pt idx="170">
                  <c:v>2.0774025556790519</c:v>
                </c:pt>
                <c:pt idx="171">
                  <c:v>2.096571637786663</c:v>
                </c:pt>
                <c:pt idx="172">
                  <c:v>2.1158904798657767</c:v>
                </c:pt>
                <c:pt idx="173">
                  <c:v>2.1353614403774137</c:v>
                </c:pt>
                <c:pt idx="174">
                  <c:v>2.1549869339375927</c:v>
                </c:pt>
                <c:pt idx="175">
                  <c:v>2.174769433114339</c:v>
                </c:pt>
                <c:pt idx="176">
                  <c:v>2.1947114702971544</c:v>
                </c:pt>
                <c:pt idx="177">
                  <c:v>2.214815639642481</c:v>
                </c:pt>
                <c:pt idx="178">
                  <c:v>2.2350845990989066</c:v>
                </c:pt>
                <c:pt idx="179">
                  <c:v>2.2555210725160522</c:v>
                </c:pt>
                <c:pt idx="180">
                  <c:v>2.2761278518413346</c:v>
                </c:pt>
                <c:pt idx="181">
                  <c:v>2.2969077994090386</c:v>
                </c:pt>
                <c:pt idx="182">
                  <c:v>2.3178638503263782</c:v>
                </c:pt>
                <c:pt idx="183">
                  <c:v>2.3389990149615376</c:v>
                </c:pt>
                <c:pt idx="184">
                  <c:v>2.3603163815389534</c:v>
                </c:pt>
                <c:pt idx="185">
                  <c:v>2.3818191188474445</c:v>
                </c:pt>
                <c:pt idx="186">
                  <c:v>2.4035104790671213</c:v>
                </c:pt>
                <c:pt idx="187">
                  <c:v>2.4253938007213804</c:v>
                </c:pt>
                <c:pt idx="188">
                  <c:v>2.4474725117607008</c:v>
                </c:pt>
                <c:pt idx="189">
                  <c:v>2.4697501327853453</c:v>
                </c:pt>
                <c:pt idx="190">
                  <c:v>2.492230280414554</c:v>
                </c:pt>
                <c:pt idx="191">
                  <c:v>2.5149166708103037</c:v>
                </c:pt>
                <c:pt idx="192">
                  <c:v>2.5378131233642027</c:v>
                </c:pt>
                <c:pt idx="193">
                  <c:v>2.5609235645566799</c:v>
                </c:pt>
                <c:pt idx="194">
                  <c:v>2.5842520319982194</c:v>
                </c:pt>
                <c:pt idx="195">
                  <c:v>2.6078026786630444</c:v>
                </c:pt>
                <c:pt idx="196">
                  <c:v>2.6315797773263534</c:v>
                </c:pt>
                <c:pt idx="197">
                  <c:v>2.6555877252169586</c:v>
                </c:pt>
                <c:pt idx="198">
                  <c:v>2.679831048898019</c:v>
                </c:pt>
                <c:pt idx="199">
                  <c:v>2.7043144093893936</c:v>
                </c:pt>
                <c:pt idx="200">
                  <c:v>2.7290426075461278</c:v>
                </c:pt>
                <c:pt idx="201">
                  <c:v>2.7540205897085999</c:v>
                </c:pt>
                <c:pt idx="202">
                  <c:v>2.779253453640949</c:v>
                </c:pt>
                <c:pt idx="203">
                  <c:v>2.8047464547756205</c:v>
                </c:pt>
                <c:pt idx="204">
                  <c:v>2.8305050127831759</c:v>
                </c:pt>
                <c:pt idx="205">
                  <c:v>2.8565347184878935</c:v>
                </c:pt>
                <c:pt idx="206">
                  <c:v>2.8828413411512357</c:v>
                </c:pt>
                <c:pt idx="207">
                  <c:v>2.9094308361469374</c:v>
                </c:pt>
                <c:pt idx="208">
                  <c:v>2.9363093530532276</c:v>
                </c:pt>
                <c:pt idx="209">
                  <c:v>2.9634832441897148</c:v>
                </c:pt>
                <c:pt idx="210">
                  <c:v>2.9909590736285643</c:v>
                </c:pt>
                <c:pt idx="211">
                  <c:v>3.0187436267119612</c:v>
                </c:pt>
                <c:pt idx="212">
                  <c:v>3.0468439201103674</c:v>
                </c:pt>
                <c:pt idx="213">
                  <c:v>3.0752672124588711</c:v>
                </c:pt>
                <c:pt idx="214">
                  <c:v>3.1040210156119845</c:v>
                </c:pt>
                <c:pt idx="215">
                  <c:v>3.1331131065605171</c:v>
                </c:pt>
                <c:pt idx="216">
                  <c:v>3.1625515400578421</c:v>
                </c:pt>
                <c:pt idx="217">
                  <c:v>3.1923446620068385</c:v>
                </c:pt>
                <c:pt idx="218">
                  <c:v>3.2225011236631658</c:v>
                </c:pt>
                <c:pt idx="219">
                  <c:v>3.2530298967153399</c:v>
                </c:pt>
                <c:pt idx="220">
                  <c:v>3.2839402893074054</c:v>
                </c:pt>
                <c:pt idx="221">
                  <c:v>3.3152419630757621</c:v>
                </c:pt>
                <c:pt idx="222">
                  <c:v>3.3469449512781893</c:v>
                </c:pt>
                <c:pt idx="223">
                  <c:v>3.3790596781001749</c:v>
                </c:pt>
                <c:pt idx="224">
                  <c:v>3.4115969792315077</c:v>
                </c:pt>
                <c:pt idx="225">
                  <c:v>3.4445681238147561</c:v>
                </c:pt>
                <c:pt idx="226">
                  <c:v>3.4779848378768796</c:v>
                </c:pt>
                <c:pt idx="227">
                  <c:v>3.5118593293659046</c:v>
                </c:pt>
                <c:pt idx="228">
                  <c:v>3.546204314926408</c:v>
                </c:pt>
                <c:pt idx="229">
                  <c:v>3.5810330485607769</c:v>
                </c:pt>
                <c:pt idx="230">
                  <c:v>3.6163593523379194</c:v>
                </c:pt>
                <c:pt idx="231">
                  <c:v>3.6521976493274511</c:v>
                </c:pt>
                <c:pt idx="232">
                  <c:v>3.6885629989557787</c:v>
                </c:pt>
                <c:pt idx="233">
                  <c:v>3.7254711350009706</c:v>
                </c:pt>
                <c:pt idx="234">
                  <c:v>3.762938506466357</c:v>
                </c:pt>
                <c:pt idx="235">
                  <c:v>3.8009823215986014</c:v>
                </c:pt>
                <c:pt idx="236">
                  <c:v>3.8396205953450919</c:v>
                </c:pt>
                <c:pt idx="237">
                  <c:v>3.8788722005782517</c:v>
                </c:pt>
                <c:pt idx="238">
                  <c:v>3.9187569234513577</c:v>
                </c:pt>
                <c:pt idx="239">
                  <c:v>3.9592955232922984</c:v>
                </c:pt>
                <c:pt idx="240">
                  <c:v>4.000509797489161</c:v>
                </c:pt>
                <c:pt idx="241">
                  <c:v>4.0424226518753477</c:v>
                </c:pt>
                <c:pt idx="242">
                  <c:v>4.0850581771832255</c:v>
                </c:pt>
                <c:pt idx="243">
                  <c:v>4.128441732205256</c:v>
                </c:pt>
                <c:pt idx="244">
                  <c:v>4.1726000343813352</c:v>
                </c:pt>
                <c:pt idx="245">
                  <c:v>4.2175612586226583</c:v>
                </c:pt>
                <c:pt idx="246">
                  <c:v>4.2633551452874388</c:v>
                </c:pt>
                <c:pt idx="247">
                  <c:v>4.3100131183447647</c:v>
                </c:pt>
                <c:pt idx="248">
                  <c:v>4.3575684149023504</c:v>
                </c:pt>
                <c:pt idx="249">
                  <c:v>4.4060562274354274</c:v>
                </c:pt>
                <c:pt idx="250">
                  <c:v>4.4555138602412372</c:v>
                </c:pt>
                <c:pt idx="251">
                  <c:v>4.5059809018614336</c:v>
                </c:pt>
                <c:pt idx="252">
                  <c:v>4.5574994154688566</c:v>
                </c:pt>
                <c:pt idx="253">
                  <c:v>4.6101141495125875</c:v>
                </c:pt>
                <c:pt idx="254">
                  <c:v>4.6638727712643337</c:v>
                </c:pt>
                <c:pt idx="255">
                  <c:v>4.7188261263204909</c:v>
                </c:pt>
                <c:pt idx="256">
                  <c:v>4.7750285276003028</c:v>
                </c:pt>
                <c:pt idx="257">
                  <c:v>4.8325380779570466</c:v>
                </c:pt>
                <c:pt idx="258">
                  <c:v>4.8914170312056102</c:v>
                </c:pt>
                <c:pt idx="259">
                  <c:v>4.9517321971901769</c:v>
                </c:pt>
                <c:pt idx="260">
                  <c:v>5.0135553975003075</c:v>
                </c:pt>
                <c:pt idx="261">
                  <c:v>5.0769639796302242</c:v>
                </c:pt>
                <c:pt idx="262">
                  <c:v>5.1420413988126503</c:v>
                </c:pt>
                <c:pt idx="263">
                  <c:v>5.208877878505823</c:v>
                </c:pt>
                <c:pt idx="264">
                  <c:v>5.2775711626479511</c:v>
                </c:pt>
                <c:pt idx="265">
                  <c:v>5.3482273754176237</c:v>
                </c:pt>
                <c:pt idx="266">
                  <c:v>5.4209620074806626</c:v>
                </c:pt>
                <c:pt idx="267">
                  <c:v>5.4959010517322193</c:v>
                </c:pt>
                <c:pt idx="268">
                  <c:v>5.5731823165791639</c:v>
                </c:pt>
                <c:pt idx="269">
                  <c:v>5.6529569511444979</c:v>
                </c:pt>
                <c:pt idx="270">
                  <c:v>5.735391224803231</c:v>
                </c:pt>
                <c:pt idx="271">
                  <c:v>5.8206686137032557</c:v>
                </c:pt>
                <c:pt idx="272">
                  <c:v>5.9089922600981097</c:v>
                </c:pt>
                <c:pt idx="273">
                  <c:v>6.000587887398674</c:v>
                </c:pt>
                <c:pt idx="274">
                  <c:v>6.0957072761914466</c:v>
                </c:pt>
                <c:pt idx="275">
                  <c:v>6.1946324359681499</c:v>
                </c:pt>
                <c:pt idx="276">
                  <c:v>6.2976806466520463</c:v>
                </c:pt>
                <c:pt idx="277">
                  <c:v>6.4052105970470503</c:v>
                </c:pt>
                <c:pt idx="278">
                  <c:v>6.5176299196898713</c:v>
                </c:pt>
                <c:pt idx="279">
                  <c:v>6.6354045215426272</c:v>
                </c:pt>
                <c:pt idx="280">
                  <c:v>6.7590702499666193</c:v>
                </c:pt>
                <c:pt idx="281">
                  <c:v>6.8892476324726069</c:v>
                </c:pt>
                <c:pt idx="282">
                  <c:v>7.0266607164360346</c:v>
                </c:pt>
                <c:pt idx="283">
                  <c:v>7.1721614583325053</c:v>
                </c:pt>
                <c:pt idx="284">
                  <c:v>7.3267617476038591</c:v>
                </c:pt>
                <c:pt idx="285">
                  <c:v>7.4916761256915727</c:v>
                </c:pt>
                <c:pt idx="286">
                  <c:v>7.668379795281445</c:v>
                </c:pt>
                <c:pt idx="287">
                  <c:v>7.8586889969039238</c:v>
                </c:pt>
                <c:pt idx="288">
                  <c:v>8.0648749735088945</c:v>
                </c:pt>
                <c:pt idx="289">
                  <c:v>8.2898299146704311</c:v>
                </c:pt>
                <c:pt idx="290">
                  <c:v>8.5373162117945292</c:v>
                </c:pt>
                <c:pt idx="291">
                  <c:v>8.8123548742827165</c:v>
                </c:pt>
                <c:pt idx="292">
                  <c:v>9.1218581951383175</c:v>
                </c:pt>
                <c:pt idx="293">
                  <c:v>9.4757178480578936</c:v>
                </c:pt>
                <c:pt idx="294">
                  <c:v>9.8888090564237814</c:v>
                </c:pt>
                <c:pt idx="295">
                  <c:v>10.385027393372717</c:v>
                </c:pt>
                <c:pt idx="296">
                  <c:v>11.006477512761695</c:v>
                </c:pt>
                <c:pt idx="297">
                  <c:v>11.838505793229597</c:v>
                </c:pt>
                <c:pt idx="298">
                  <c:v>13.101674991463984</c:v>
                </c:pt>
                <c:pt idx="299">
                  <c:v>15.818322589555201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C-4EED-ADD4-2E196C4A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03199"/>
        <c:axId val="871088639"/>
      </c:scatterChart>
      <c:valAx>
        <c:axId val="72240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88639"/>
        <c:crosses val="autoZero"/>
        <c:crossBetween val="midCat"/>
      </c:valAx>
      <c:valAx>
        <c:axId val="8710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0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384A6C5-8DAD-4FD7-BDA4-5AC44602DF22}">
          <cx:tx>
            <cx:txData>
              <cx:f>_xlchart.v1.0</cx:f>
              <cx:v>Value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DABD7391-C55F-4BA3-8D27-CDA7B553FDF7}">
          <cx:tx>
            <cx:txData>
              <cx:f>_xlchart.v1.2</cx:f>
              <cx:v>Value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 for Inspector23.dat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Inspector23.dat</a:t>
          </a:r>
        </a:p>
      </cx:txPr>
    </cx:title>
    <cx:plotArea>
      <cx:plotAreaRegion>
        <cx:series layoutId="clusteredColumn" uniqueId="{A9D4CAA9-79C1-4CF1-9CE8-4ABAED64B402}">
          <cx:tx>
            <cx:txData>
              <cx:f>_xlchart.v1.4</cx:f>
              <cx:v>Value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7E420834-2E8F-4AD8-A83F-FA386DB7198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Workstation 2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Workstation 2 Histogram</a:t>
          </a:r>
        </a:p>
      </cx:txPr>
    </cx:title>
    <cx:plotArea>
      <cx:plotAreaRegion>
        <cx:series layoutId="clusteredColumn" uniqueId="{1AD23396-4171-43CD-AB25-45F73BA3D3C9}">
          <cx:tx>
            <cx:txData>
              <cx:f>_xlchart.v1.7</cx:f>
              <cx:v>Value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/>
    <cx:plotArea>
      <cx:plotAreaRegion>
        <cx:series layoutId="clusteredColumn" uniqueId="{8147E8AE-BD97-42B9-B699-F9B5FAF93FF6}">
          <cx:tx>
            <cx:txData>
              <cx:f>_xlchart.v1.9</cx:f>
              <cx:v>Value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1</xdr:row>
      <xdr:rowOff>33337</xdr:rowOff>
    </xdr:from>
    <xdr:to>
      <xdr:col>21</xdr:col>
      <xdr:colOff>485775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88A8B-8B0A-431B-A984-A438094F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138112</xdr:colOff>
      <xdr:row>16</xdr:row>
      <xdr:rowOff>128585</xdr:rowOff>
    </xdr:from>
    <xdr:to>
      <xdr:col>21</xdr:col>
      <xdr:colOff>304800</xdr:colOff>
      <xdr:row>43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5C8A1D6-D024-4791-93CC-3011858678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25162" y="3176585"/>
              <a:ext cx="4300538" cy="5072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490537</xdr:colOff>
      <xdr:row>1</xdr:row>
      <xdr:rowOff>166687</xdr:rowOff>
    </xdr:from>
    <xdr:to>
      <xdr:col>14</xdr:col>
      <xdr:colOff>185737</xdr:colOff>
      <xdr:row>16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7BB188-4BFA-450F-A9DA-0DA2F0CCD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385762</xdr:colOff>
      <xdr:row>18</xdr:row>
      <xdr:rowOff>4762</xdr:rowOff>
    </xdr:from>
    <xdr:to>
      <xdr:col>14</xdr:col>
      <xdr:colOff>80962</xdr:colOff>
      <xdr:row>32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DBB8BF-C0D8-4403-A193-C7821EE33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1</xdr:row>
      <xdr:rowOff>42861</xdr:rowOff>
    </xdr:from>
    <xdr:to>
      <xdr:col>14</xdr:col>
      <xdr:colOff>57151</xdr:colOff>
      <xdr:row>23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F42D4FE-059F-439E-B440-5F0D2E9F43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1" y="233361"/>
              <a:ext cx="5286375" cy="4262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580781</xdr:colOff>
      <xdr:row>27</xdr:row>
      <xdr:rowOff>101233</xdr:rowOff>
    </xdr:from>
    <xdr:to>
      <xdr:col>26</xdr:col>
      <xdr:colOff>275982</xdr:colOff>
      <xdr:row>41</xdr:row>
      <xdr:rowOff>177433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623B5E-C6E8-416C-8191-0A1A76A6F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595312</xdr:colOff>
      <xdr:row>1</xdr:row>
      <xdr:rowOff>14287</xdr:rowOff>
    </xdr:from>
    <xdr:to>
      <xdr:col>22</xdr:col>
      <xdr:colOff>290512</xdr:colOff>
      <xdr:row>15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5AA521-6AC4-4016-8975-94B81816A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3</xdr:row>
      <xdr:rowOff>176212</xdr:rowOff>
    </xdr:from>
    <xdr:to>
      <xdr:col>22</xdr:col>
      <xdr:colOff>209550</xdr:colOff>
      <xdr:row>18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27C07A1-A8B4-4C18-B8B8-77CBB1C169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87100" y="747712"/>
              <a:ext cx="4419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471487</xdr:colOff>
      <xdr:row>19</xdr:row>
      <xdr:rowOff>138112</xdr:rowOff>
    </xdr:from>
    <xdr:to>
      <xdr:col>22</xdr:col>
      <xdr:colOff>166687</xdr:colOff>
      <xdr:row>34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26B1A-B95C-44B4-855F-C078D42D9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557212</xdr:colOff>
      <xdr:row>3</xdr:row>
      <xdr:rowOff>147637</xdr:rowOff>
    </xdr:from>
    <xdr:to>
      <xdr:col>13</xdr:col>
      <xdr:colOff>252412</xdr:colOff>
      <xdr:row>18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0EB5FF-6B4F-4AF3-ABCA-E83FAEDA7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328612</xdr:colOff>
      <xdr:row>2</xdr:row>
      <xdr:rowOff>100012</xdr:rowOff>
    </xdr:from>
    <xdr:to>
      <xdr:col>20</xdr:col>
      <xdr:colOff>23812</xdr:colOff>
      <xdr:row>16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497A4D2-7548-4929-A09F-4CA3692086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7137" y="481012"/>
              <a:ext cx="4419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242887</xdr:colOff>
      <xdr:row>18</xdr:row>
      <xdr:rowOff>119062</xdr:rowOff>
    </xdr:from>
    <xdr:to>
      <xdr:col>19</xdr:col>
      <xdr:colOff>547687</xdr:colOff>
      <xdr:row>33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CF1A8A-05EA-40DF-AE48-2C1C43358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423862</xdr:colOff>
      <xdr:row>2</xdr:row>
      <xdr:rowOff>109537</xdr:rowOff>
    </xdr:from>
    <xdr:to>
      <xdr:col>12</xdr:col>
      <xdr:colOff>119062</xdr:colOff>
      <xdr:row>16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10425C-21C4-454F-B6D9-3A7D383BD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534228</xdr:colOff>
      <xdr:row>1</xdr:row>
      <xdr:rowOff>144117</xdr:rowOff>
    </xdr:from>
    <xdr:to>
      <xdr:col>16</xdr:col>
      <xdr:colOff>202923</xdr:colOff>
      <xdr:row>16</xdr:row>
      <xdr:rowOff>29817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F4EF33F-9F2B-451E-9C62-10D7D6FBBB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3403" y="334617"/>
              <a:ext cx="439309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495576</xdr:colOff>
      <xdr:row>18</xdr:row>
      <xdr:rowOff>105464</xdr:rowOff>
    </xdr:from>
    <xdr:to>
      <xdr:col>22</xdr:col>
      <xdr:colOff>164271</xdr:colOff>
      <xdr:row>32</xdr:row>
      <xdr:rowOff>181664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E309F3-E0FE-4DF4-8F53-8428B37AD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327163</xdr:colOff>
      <xdr:row>1</xdr:row>
      <xdr:rowOff>168965</xdr:rowOff>
    </xdr:from>
    <xdr:to>
      <xdr:col>23</xdr:col>
      <xdr:colOff>608772</xdr:colOff>
      <xdr:row>16</xdr:row>
      <xdr:rowOff>54665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278BFD-8DED-4727-8357-6F6A71346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658812</xdr:colOff>
      <xdr:row>1</xdr:row>
      <xdr:rowOff>185736</xdr:rowOff>
    </xdr:from>
    <xdr:to>
      <xdr:col>23</xdr:col>
      <xdr:colOff>290512</xdr:colOff>
      <xdr:row>22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A8E35B0-070D-4A08-A0A5-54DFB1E54D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4362" y="376236"/>
              <a:ext cx="4422775" cy="39481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519112</xdr:colOff>
      <xdr:row>23</xdr:row>
      <xdr:rowOff>157162</xdr:rowOff>
    </xdr:from>
    <xdr:to>
      <xdr:col>19</xdr:col>
      <xdr:colOff>214312</xdr:colOff>
      <xdr:row>38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0B0D1A-E66B-4993-A3C8-37BBB3BA8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141287</xdr:colOff>
      <xdr:row>2</xdr:row>
      <xdr:rowOff>7937</xdr:rowOff>
    </xdr:from>
    <xdr:to>
      <xdr:col>15</xdr:col>
      <xdr:colOff>446087</xdr:colOff>
      <xdr:row>16</xdr:row>
      <xdr:rowOff>84137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3B581B-B299-4760-A744-99A675F53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68A0-C78A-4F24-B1B5-A76C4CE07AB5}">
  <dimension ref="A1:N301"/>
  <sheetViews>
    <sheetView topLeftCell="D28" zoomScale="120" zoomScaleNormal="120" workbookViewId="0">
      <selection activeCell="N57" sqref="N57"/>
    </sheetView>
  </sheetViews>
  <sheetFormatPr defaultColWidth="8.85546875" defaultRowHeight="15"/>
  <cols>
    <col min="3" max="3" width="15.7109375" customWidth="1"/>
    <col min="4" max="4" width="18.7109375" customWidth="1"/>
    <col min="5" max="5" width="18.28515625" customWidth="1"/>
    <col min="9" max="9" width="14.28515625" customWidth="1"/>
    <col min="11" max="11" width="13.57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8.6999999999999994E-2</v>
      </c>
      <c r="C2">
        <f>(A2-0.5)/300</f>
        <v>1.6666666666666668E-3</v>
      </c>
      <c r="D2">
        <f>_xlfn.NORM.S.INV(C2)</f>
        <v>-2.9351994688667054</v>
      </c>
      <c r="E2">
        <f>(B2-AVERAGE(B$2:B$301))/(_xlfn.STDEV.S(B$2:B$301))</f>
        <v>-1.0491337029644638</v>
      </c>
      <c r="F2">
        <f>_xlfn.GAMMA.INV(C2, 1, 1/0.9729)</f>
        <v>1.7145206092065166E-3</v>
      </c>
    </row>
    <row r="3" spans="1:6">
      <c r="A3">
        <v>2</v>
      </c>
      <c r="B3">
        <v>0.1</v>
      </c>
      <c r="C3">
        <f t="shared" ref="C3:C66" si="0">(A3-0.5)/300</f>
        <v>5.0000000000000001E-3</v>
      </c>
      <c r="D3">
        <f t="shared" ref="D3:D66" si="1">_xlfn.NORM.S.INV(C3)</f>
        <v>-2.5758293035488999</v>
      </c>
      <c r="E3">
        <f t="shared" ref="E3:E66" si="2">(B3-AVERAGE(B$2:B$301))/(_xlfn.STDEV.S(B$2:B$301))</f>
        <v>-1.0478058032809363</v>
      </c>
      <c r="F3">
        <f t="shared" ref="F3:F66" si="3">_xlfn.GAMMA.INV(C3, 1, 1/0.9729)</f>
        <v>5.1521655088336742E-3</v>
      </c>
    </row>
    <row r="4" spans="1:6">
      <c r="A4">
        <v>3</v>
      </c>
      <c r="B4">
        <v>0.114</v>
      </c>
      <c r="C4">
        <f t="shared" si="0"/>
        <v>8.3333333333333332E-3</v>
      </c>
      <c r="D4">
        <f t="shared" si="1"/>
        <v>-2.3939797998185091</v>
      </c>
      <c r="E4">
        <f t="shared" si="2"/>
        <v>-1.0463757574679069</v>
      </c>
      <c r="F4">
        <f t="shared" si="3"/>
        <v>8.6013461512145228E-3</v>
      </c>
    </row>
    <row r="5" spans="1:6">
      <c r="A5">
        <v>4</v>
      </c>
      <c r="B5">
        <v>0.121</v>
      </c>
      <c r="C5">
        <f t="shared" si="0"/>
        <v>1.1666666666666667E-2</v>
      </c>
      <c r="D5">
        <f t="shared" si="1"/>
        <v>-2.2679322994583582</v>
      </c>
      <c r="E5">
        <f t="shared" si="2"/>
        <v>-1.0456607345613922</v>
      </c>
      <c r="F5">
        <f t="shared" si="3"/>
        <v>1.2062140218337873E-2</v>
      </c>
    </row>
    <row r="6" spans="1:6">
      <c r="A6">
        <v>5</v>
      </c>
      <c r="B6">
        <v>0.2</v>
      </c>
      <c r="C6">
        <f t="shared" si="0"/>
        <v>1.4999999999999999E-2</v>
      </c>
      <c r="D6">
        <f t="shared" si="1"/>
        <v>-2.1700903775845601</v>
      </c>
      <c r="E6">
        <f t="shared" si="2"/>
        <v>-1.037591190330726</v>
      </c>
      <c r="F6">
        <f t="shared" si="3"/>
        <v>1.553462617951297E-2</v>
      </c>
    </row>
    <row r="7" spans="1:6">
      <c r="A7">
        <v>6</v>
      </c>
      <c r="B7">
        <v>0.26600000000000001</v>
      </c>
      <c r="C7">
        <f t="shared" si="0"/>
        <v>1.8333333333333333E-2</v>
      </c>
      <c r="D7">
        <f t="shared" si="1"/>
        <v>-2.0894563124274903</v>
      </c>
      <c r="E7">
        <f t="shared" si="2"/>
        <v>-1.0308495457835869</v>
      </c>
      <c r="F7">
        <f>_xlfn.GAMMA.INV(C7, 1, 1/0.9729)</f>
        <v>1.901888330204508E-2</v>
      </c>
    </row>
    <row r="8" spans="1:6">
      <c r="A8">
        <v>7</v>
      </c>
      <c r="B8">
        <v>0.33400000000000002</v>
      </c>
      <c r="C8">
        <f t="shared" si="0"/>
        <v>2.1666666666666667E-2</v>
      </c>
      <c r="D8">
        <f t="shared" si="1"/>
        <v>-2.020482791763405</v>
      </c>
      <c r="E8">
        <f t="shared" si="2"/>
        <v>-1.0239036089774438</v>
      </c>
      <c r="F8">
        <f t="shared" si="3"/>
        <v>2.2514991662092629E-2</v>
      </c>
    </row>
    <row r="9" spans="1:6">
      <c r="A9">
        <v>8</v>
      </c>
      <c r="B9">
        <v>0.35099999999999998</v>
      </c>
      <c r="C9">
        <f t="shared" si="0"/>
        <v>2.5000000000000001E-2</v>
      </c>
      <c r="D9">
        <f t="shared" si="1"/>
        <v>-1.9599639845400538</v>
      </c>
      <c r="E9">
        <f t="shared" si="2"/>
        <v>-1.0221671247759079</v>
      </c>
      <c r="F9">
        <f t="shared" si="3"/>
        <v>2.6023032155709606E-2</v>
      </c>
    </row>
    <row r="10" spans="1:6">
      <c r="A10">
        <v>9</v>
      </c>
      <c r="B10">
        <v>0.35799999999999998</v>
      </c>
      <c r="C10">
        <f t="shared" si="0"/>
        <v>2.8333333333333332E-2</v>
      </c>
      <c r="D10">
        <f t="shared" si="1"/>
        <v>-1.9058731401211735</v>
      </c>
      <c r="E10">
        <f t="shared" si="2"/>
        <v>-1.0214521018693932</v>
      </c>
      <c r="F10">
        <f t="shared" si="3"/>
        <v>2.9543086510077077E-2</v>
      </c>
    </row>
    <row r="11" spans="1:6">
      <c r="A11">
        <v>10</v>
      </c>
      <c r="B11">
        <v>0.36199999999999999</v>
      </c>
      <c r="C11">
        <f t="shared" si="0"/>
        <v>3.1666666666666669E-2</v>
      </c>
      <c r="D11">
        <f t="shared" si="1"/>
        <v>-1.8568441290659172</v>
      </c>
      <c r="E11">
        <f t="shared" si="2"/>
        <v>-1.021043517351385</v>
      </c>
      <c r="F11">
        <f t="shared" si="3"/>
        <v>3.3075237294927687E-2</v>
      </c>
    </row>
    <row r="12" spans="1:6">
      <c r="A12">
        <v>11</v>
      </c>
      <c r="B12">
        <v>0.38700000000000001</v>
      </c>
      <c r="C12">
        <f t="shared" si="0"/>
        <v>3.5000000000000003E-2</v>
      </c>
      <c r="D12">
        <f t="shared" si="1"/>
        <v>-1.8119106729525978</v>
      </c>
      <c r="E12">
        <f t="shared" si="2"/>
        <v>-1.0184898641138322</v>
      </c>
      <c r="F12">
        <f t="shared" si="3"/>
        <v>3.6619567934167055E-2</v>
      </c>
    </row>
    <row r="13" spans="1:6">
      <c r="A13">
        <v>12</v>
      </c>
      <c r="B13">
        <v>0.41799999999999998</v>
      </c>
      <c r="C13">
        <f t="shared" si="0"/>
        <v>3.833333333333333E-2</v>
      </c>
      <c r="D13">
        <f t="shared" si="1"/>
        <v>-1.7703631359311631</v>
      </c>
      <c r="E13">
        <f t="shared" si="2"/>
        <v>-1.0153233340992671</v>
      </c>
      <c r="F13">
        <f t="shared" si="3"/>
        <v>4.0176162717696376E-2</v>
      </c>
    </row>
    <row r="14" spans="1:6">
      <c r="A14">
        <v>13</v>
      </c>
      <c r="B14">
        <v>0.47499999999999998</v>
      </c>
      <c r="C14">
        <f t="shared" si="0"/>
        <v>4.1666666666666664E-2</v>
      </c>
      <c r="D14">
        <f t="shared" si="1"/>
        <v>-1.7316643961222451</v>
      </c>
      <c r="E14">
        <f t="shared" si="2"/>
        <v>-1.0095010047176471</v>
      </c>
      <c r="F14">
        <f t="shared" si="3"/>
        <v>4.3745106813440161E-2</v>
      </c>
    </row>
    <row r="15" spans="1:6">
      <c r="A15">
        <v>14</v>
      </c>
      <c r="B15">
        <v>0.48599999999999999</v>
      </c>
      <c r="C15">
        <f t="shared" si="0"/>
        <v>4.4999999999999998E-2</v>
      </c>
      <c r="D15">
        <f t="shared" si="1"/>
        <v>-1.6953977102721358</v>
      </c>
      <c r="E15">
        <f t="shared" si="2"/>
        <v>-1.0083773972931238</v>
      </c>
      <c r="F15">
        <f t="shared" si="3"/>
        <v>4.732648627958351E-2</v>
      </c>
    </row>
    <row r="16" spans="1:6">
      <c r="A16">
        <v>15</v>
      </c>
      <c r="B16">
        <v>0.496</v>
      </c>
      <c r="C16">
        <f t="shared" si="0"/>
        <v>4.8333333333333332E-2</v>
      </c>
      <c r="D16">
        <f t="shared" si="1"/>
        <v>-1.6612329682193088</v>
      </c>
      <c r="E16">
        <f t="shared" si="2"/>
        <v>-1.0073559359981028</v>
      </c>
      <c r="F16">
        <f t="shared" si="3"/>
        <v>5.0920388077023482E-2</v>
      </c>
    </row>
    <row r="17" spans="1:6">
      <c r="A17">
        <v>16</v>
      </c>
      <c r="B17">
        <v>0.502</v>
      </c>
      <c r="C17">
        <f t="shared" si="0"/>
        <v>5.1666666666666666E-2</v>
      </c>
      <c r="D17">
        <f t="shared" si="1"/>
        <v>-1.6289040465802753</v>
      </c>
      <c r="E17">
        <f t="shared" si="2"/>
        <v>-1.0067430592210902</v>
      </c>
      <c r="F17">
        <f t="shared" si="3"/>
        <v>5.4526900082038691E-2</v>
      </c>
    </row>
    <row r="18" spans="1:6">
      <c r="A18">
        <v>17</v>
      </c>
      <c r="B18">
        <v>0.55600000000000005</v>
      </c>
      <c r="C18">
        <f t="shared" si="0"/>
        <v>5.5E-2</v>
      </c>
      <c r="D18">
        <f t="shared" si="1"/>
        <v>-1.5981931399228173</v>
      </c>
      <c r="E18">
        <f t="shared" si="2"/>
        <v>-1.0012271682279767</v>
      </c>
      <c r="F18">
        <f t="shared" si="3"/>
        <v>5.8146111099182128E-2</v>
      </c>
    </row>
    <row r="19" spans="1:6">
      <c r="A19">
        <v>18</v>
      </c>
      <c r="B19">
        <v>0.6</v>
      </c>
      <c r="C19">
        <f t="shared" si="0"/>
        <v>5.8333333333333334E-2</v>
      </c>
      <c r="D19">
        <f t="shared" si="1"/>
        <v>-1.5689196324989263</v>
      </c>
      <c r="E19">
        <f t="shared" si="2"/>
        <v>-0.99673273852988398</v>
      </c>
      <c r="F19">
        <f t="shared" si="3"/>
        <v>6.1778110874401708E-2</v>
      </c>
    </row>
    <row r="20" spans="1:6">
      <c r="A20">
        <v>19</v>
      </c>
      <c r="B20">
        <v>0.65100000000000002</v>
      </c>
      <c r="C20">
        <f t="shared" si="0"/>
        <v>6.1666666666666668E-2</v>
      </c>
      <c r="D20">
        <f t="shared" si="1"/>
        <v>-1.5409320137606042</v>
      </c>
      <c r="E20">
        <f t="shared" si="2"/>
        <v>-0.99152328592527661</v>
      </c>
      <c r="F20">
        <f t="shared" si="3"/>
        <v>6.5422990108393447E-2</v>
      </c>
    </row>
    <row r="21" spans="1:6">
      <c r="A21">
        <v>20</v>
      </c>
      <c r="B21">
        <v>0.69399999999999995</v>
      </c>
      <c r="C21">
        <f t="shared" si="0"/>
        <v>6.5000000000000002E-2</v>
      </c>
      <c r="D21">
        <f t="shared" si="1"/>
        <v>-1.5141018876192833</v>
      </c>
      <c r="E21">
        <f t="shared" si="2"/>
        <v>-0.98713100235668605</v>
      </c>
      <c r="F21">
        <f t="shared" si="3"/>
        <v>6.9080840470192265E-2</v>
      </c>
    </row>
    <row r="22" spans="1:6">
      <c r="A22">
        <v>21</v>
      </c>
      <c r="B22">
        <v>0.74</v>
      </c>
      <c r="C22">
        <f t="shared" si="0"/>
        <v>6.8333333333333329E-2</v>
      </c>
      <c r="D22">
        <f t="shared" si="1"/>
        <v>-1.4883194549179164</v>
      </c>
      <c r="E22">
        <f t="shared" si="2"/>
        <v>-0.9824322803995893</v>
      </c>
      <c r="F22">
        <f t="shared" si="3"/>
        <v>7.2751754611005456E-2</v>
      </c>
    </row>
    <row r="23" spans="1:6">
      <c r="A23">
        <v>22</v>
      </c>
      <c r="B23">
        <v>0.78500000000000003</v>
      </c>
      <c r="C23">
        <f t="shared" si="0"/>
        <v>7.166666666666667E-2</v>
      </c>
      <c r="D23">
        <f t="shared" si="1"/>
        <v>-1.4634900534667048</v>
      </c>
      <c r="E23">
        <f t="shared" si="2"/>
        <v>-0.97783570457199454</v>
      </c>
      <c r="F23">
        <f t="shared" si="3"/>
        <v>7.6435826178294142E-2</v>
      </c>
    </row>
    <row r="24" spans="1:6">
      <c r="A24">
        <v>23</v>
      </c>
      <c r="B24">
        <v>0.98099999999999998</v>
      </c>
      <c r="C24">
        <f t="shared" si="0"/>
        <v>7.4999999999999997E-2</v>
      </c>
      <c r="D24">
        <f t="shared" si="1"/>
        <v>-1.4395314709384572</v>
      </c>
      <c r="E24">
        <f t="shared" si="2"/>
        <v>-0.95781506318958198</v>
      </c>
      <c r="F24">
        <f t="shared" si="3"/>
        <v>8.0133149830107775E-2</v>
      </c>
    </row>
    <row r="25" spans="1:6">
      <c r="A25">
        <v>24</v>
      </c>
      <c r="B25">
        <v>1.2210000000000001</v>
      </c>
      <c r="C25">
        <f t="shared" si="0"/>
        <v>7.8333333333333338E-2</v>
      </c>
      <c r="D25">
        <f t="shared" si="1"/>
        <v>-1.4163718316812279</v>
      </c>
      <c r="E25">
        <f t="shared" si="2"/>
        <v>-0.93329999210907677</v>
      </c>
      <c r="F25">
        <f t="shared" si="3"/>
        <v>8.3843821249677833E-2</v>
      </c>
    </row>
    <row r="26" spans="1:6">
      <c r="A26">
        <v>25</v>
      </c>
      <c r="B26">
        <v>1.2230000000000001</v>
      </c>
      <c r="C26">
        <f t="shared" si="0"/>
        <v>8.1666666666666665E-2</v>
      </c>
      <c r="D26">
        <f t="shared" si="1"/>
        <v>-1.393947915917702</v>
      </c>
      <c r="E26">
        <f t="shared" si="2"/>
        <v>-0.93309569985007257</v>
      </c>
      <c r="F26">
        <f t="shared" si="3"/>
        <v>8.7567937160275333E-2</v>
      </c>
    </row>
    <row r="27" spans="1:6">
      <c r="A27">
        <v>26</v>
      </c>
      <c r="B27">
        <v>1.24</v>
      </c>
      <c r="C27">
        <f t="shared" si="0"/>
        <v>8.5000000000000006E-2</v>
      </c>
      <c r="D27">
        <f t="shared" si="1"/>
        <v>-1.3722038089987272</v>
      </c>
      <c r="E27">
        <f t="shared" si="2"/>
        <v>-0.93135921564853685</v>
      </c>
      <c r="F27">
        <f t="shared" si="3"/>
        <v>9.1305595340338913E-2</v>
      </c>
    </row>
    <row r="28" spans="1:6">
      <c r="A28">
        <v>27</v>
      </c>
      <c r="B28">
        <v>1.248</v>
      </c>
      <c r="C28">
        <f t="shared" si="0"/>
        <v>8.8333333333333333E-2</v>
      </c>
      <c r="D28">
        <f t="shared" si="1"/>
        <v>-1.3510898056228156</v>
      </c>
      <c r="E28">
        <f t="shared" si="2"/>
        <v>-0.93054204661252005</v>
      </c>
      <c r="F28">
        <f t="shared" si="3"/>
        <v>9.5056894638878772E-2</v>
      </c>
    </row>
    <row r="29" spans="1:6">
      <c r="A29">
        <v>28</v>
      </c>
      <c r="B29">
        <v>1.2490000000000001</v>
      </c>
      <c r="C29">
        <f t="shared" si="0"/>
        <v>9.166666666666666E-2</v>
      </c>
      <c r="D29">
        <f t="shared" si="1"/>
        <v>-1.330561513178897</v>
      </c>
      <c r="E29">
        <f t="shared" si="2"/>
        <v>-0.93043990048301783</v>
      </c>
      <c r="F29">
        <f t="shared" si="3"/>
        <v>9.8821934991162791E-2</v>
      </c>
    </row>
    <row r="30" spans="1:6">
      <c r="A30">
        <v>29</v>
      </c>
      <c r="B30">
        <v>1.504</v>
      </c>
      <c r="C30">
        <f t="shared" si="0"/>
        <v>9.5000000000000001E-2</v>
      </c>
      <c r="D30">
        <f t="shared" si="1"/>
        <v>-1.3105791121681303</v>
      </c>
      <c r="E30">
        <f t="shared" si="2"/>
        <v>-0.90439263745998122</v>
      </c>
      <c r="F30">
        <f t="shared" si="3"/>
        <v>0.10260081743469106</v>
      </c>
    </row>
    <row r="31" spans="1:6">
      <c r="A31">
        <v>30</v>
      </c>
      <c r="B31">
        <v>1.532</v>
      </c>
      <c r="C31">
        <f t="shared" si="0"/>
        <v>9.8333333333333328E-2</v>
      </c>
      <c r="D31">
        <f t="shared" si="1"/>
        <v>-1.2911067416889614</v>
      </c>
      <c r="E31">
        <f t="shared" si="2"/>
        <v>-0.90153254583392217</v>
      </c>
      <c r="F31">
        <f t="shared" si="3"/>
        <v>0.10639364412546494</v>
      </c>
    </row>
    <row r="32" spans="1:6">
      <c r="A32">
        <v>31</v>
      </c>
      <c r="B32">
        <v>1.5860000000000001</v>
      </c>
      <c r="C32">
        <f t="shared" si="0"/>
        <v>0.10166666666666667</v>
      </c>
      <c r="D32">
        <f t="shared" si="1"/>
        <v>-1.2721119853500615</v>
      </c>
      <c r="E32">
        <f t="shared" si="2"/>
        <v>-0.8960166548408085</v>
      </c>
      <c r="F32">
        <f t="shared" si="3"/>
        <v>0.11020051835455773</v>
      </c>
    </row>
    <row r="33" spans="1:13">
      <c r="A33">
        <v>32</v>
      </c>
      <c r="B33">
        <v>1.6120000000000001</v>
      </c>
      <c r="C33">
        <f t="shared" si="0"/>
        <v>0.105</v>
      </c>
      <c r="D33">
        <f t="shared" si="1"/>
        <v>-1.2535654384704511</v>
      </c>
      <c r="E33">
        <f t="shared" si="2"/>
        <v>-0.89336085547375377</v>
      </c>
      <c r="F33">
        <f t="shared" si="3"/>
        <v>0.11402154456499299</v>
      </c>
    </row>
    <row r="34" spans="1:13">
      <c r="A34">
        <v>33</v>
      </c>
      <c r="B34">
        <v>1.6379999999999999</v>
      </c>
      <c r="C34">
        <f t="shared" si="0"/>
        <v>0.10833333333333334</v>
      </c>
      <c r="D34">
        <f t="shared" si="1"/>
        <v>-1.2354403415612518</v>
      </c>
      <c r="E34">
        <f t="shared" si="2"/>
        <v>-0.89070505610669914</v>
      </c>
      <c r="F34">
        <f t="shared" si="3"/>
        <v>0.11785682836893804</v>
      </c>
    </row>
    <row r="35" spans="1:13">
      <c r="A35">
        <v>34</v>
      </c>
      <c r="B35">
        <v>1.679</v>
      </c>
      <c r="C35">
        <f t="shared" si="0"/>
        <v>0.11166666666666666</v>
      </c>
      <c r="D35">
        <f t="shared" si="1"/>
        <v>-1.2177122682264065</v>
      </c>
      <c r="E35">
        <f t="shared" si="2"/>
        <v>-0.88651706479711279</v>
      </c>
      <c r="F35">
        <f t="shared" si="3"/>
        <v>0.12170647656521925</v>
      </c>
      <c r="I35">
        <f>1/(AVERAGE(B2:B301))</f>
        <v>9.6544573181269203E-2</v>
      </c>
    </row>
    <row r="36" spans="1:13">
      <c r="A36">
        <v>35</v>
      </c>
      <c r="B36">
        <v>1.6910000000000001</v>
      </c>
      <c r="C36">
        <f t="shared" si="0"/>
        <v>0.115</v>
      </c>
      <c r="D36">
        <f t="shared" si="1"/>
        <v>-1.2003588580308597</v>
      </c>
      <c r="E36">
        <f t="shared" si="2"/>
        <v>-0.88529131124308746</v>
      </c>
      <c r="F36">
        <f t="shared" si="3"/>
        <v>0.12557059715716676</v>
      </c>
    </row>
    <row r="37" spans="1:13">
      <c r="A37">
        <v>36</v>
      </c>
      <c r="B37">
        <v>1.74</v>
      </c>
      <c r="C37">
        <f t="shared" si="0"/>
        <v>0.11833333333333333</v>
      </c>
      <c r="D37">
        <f t="shared" si="1"/>
        <v>-1.1833595867506721</v>
      </c>
      <c r="E37">
        <f t="shared" si="2"/>
        <v>-0.88028615089748441</v>
      </c>
      <c r="F37">
        <f t="shared" si="3"/>
        <v>0.12944929937079555</v>
      </c>
    </row>
    <row r="38" spans="1:13">
      <c r="A38">
        <v>37</v>
      </c>
      <c r="B38">
        <v>1.7450000000000001</v>
      </c>
      <c r="C38">
        <f t="shared" si="0"/>
        <v>0.12166666666666667</v>
      </c>
      <c r="D38">
        <f t="shared" si="1"/>
        <v>-1.166695567875214</v>
      </c>
      <c r="E38">
        <f t="shared" si="2"/>
        <v>-0.87977542024997391</v>
      </c>
      <c r="F38">
        <f t="shared" si="3"/>
        <v>0.13334269367333132</v>
      </c>
      <c r="H38" s="3"/>
      <c r="I38" s="3"/>
      <c r="J38" s="3"/>
      <c r="K38" s="3"/>
      <c r="L38" s="3"/>
      <c r="M38" s="3"/>
    </row>
    <row r="39" spans="1:13">
      <c r="A39">
        <v>38</v>
      </c>
      <c r="B39">
        <v>1.9339999999999999</v>
      </c>
      <c r="C39">
        <f t="shared" si="0"/>
        <v>0.125</v>
      </c>
      <c r="D39">
        <f t="shared" si="1"/>
        <v>-1.1503493803760083</v>
      </c>
      <c r="E39">
        <f t="shared" si="2"/>
        <v>-0.86046980177407617</v>
      </c>
      <c r="F39">
        <f t="shared" si="3"/>
        <v>0.13725089179208821</v>
      </c>
      <c r="H39" s="3"/>
      <c r="I39" s="3" t="s">
        <v>17</v>
      </c>
      <c r="J39" s="3" t="s">
        <v>18</v>
      </c>
      <c r="K39" s="3" t="s">
        <v>13</v>
      </c>
      <c r="L39" s="3" t="s">
        <v>14</v>
      </c>
      <c r="M39" s="3"/>
    </row>
    <row r="40" spans="1:13">
      <c r="A40">
        <v>39</v>
      </c>
      <c r="B40">
        <v>1.9339999999999999</v>
      </c>
      <c r="C40">
        <f t="shared" si="0"/>
        <v>0.12833333333333333</v>
      </c>
      <c r="D40">
        <f t="shared" si="1"/>
        <v>-1.1343049186629566</v>
      </c>
      <c r="E40">
        <f t="shared" si="2"/>
        <v>-0.86046980177407617</v>
      </c>
      <c r="F40">
        <f t="shared" si="3"/>
        <v>0.14117400673370695</v>
      </c>
      <c r="H40" s="3"/>
      <c r="I40" s="3" t="s">
        <v>64</v>
      </c>
      <c r="J40" s="3">
        <v>107</v>
      </c>
      <c r="K40" s="3">
        <f>(_xlfn.EXPON.DIST(5.187,0.096544573, TRUE)-_xlfn.EXPON.DIST(0.087,0.096544573, TRUE)) * 300</f>
        <v>115.67281446271321</v>
      </c>
      <c r="L40" s="3">
        <f>((J40-K40)^2)/K40</f>
        <v>0.65026264860957073</v>
      </c>
      <c r="M40" s="3"/>
    </row>
    <row r="41" spans="1:13">
      <c r="A41">
        <v>40</v>
      </c>
      <c r="B41">
        <v>2.0369999999999999</v>
      </c>
      <c r="C41">
        <f t="shared" si="0"/>
        <v>0.13166666666666665</v>
      </c>
      <c r="D41">
        <f t="shared" si="1"/>
        <v>-1.1185472613709737</v>
      </c>
      <c r="E41">
        <f t="shared" si="2"/>
        <v>-0.84994875043535922</v>
      </c>
      <c r="F41">
        <f t="shared" si="3"/>
        <v>0.14511215280376136</v>
      </c>
      <c r="H41" s="3"/>
      <c r="I41" s="3" t="s">
        <v>65</v>
      </c>
      <c r="J41" s="3">
        <f>187-107</f>
        <v>80</v>
      </c>
      <c r="K41" s="3">
        <f>(_xlfn.EXPON.DIST(10.287,0.096544573, TRUE)-_xlfn.EXPON.DIST(5.187,0.096544573, TRUE)) * 300</f>
        <v>70.695952232499863</v>
      </c>
      <c r="L41" s="3">
        <f t="shared" ref="L41:L44" si="4">((J41-K41)^2)/K41</f>
        <v>1.2244732849093596</v>
      </c>
      <c r="M41" s="3"/>
    </row>
    <row r="42" spans="1:13">
      <c r="A42">
        <v>41</v>
      </c>
      <c r="B42">
        <v>2.1930000000000001</v>
      </c>
      <c r="C42">
        <f t="shared" si="0"/>
        <v>0.13500000000000001</v>
      </c>
      <c r="D42">
        <f t="shared" si="1"/>
        <v>-1.1030625561995977</v>
      </c>
      <c r="E42">
        <f t="shared" si="2"/>
        <v>-0.83401395423303093</v>
      </c>
      <c r="F42">
        <f t="shared" si="3"/>
        <v>0.14906544562674245</v>
      </c>
      <c r="H42" s="3"/>
      <c r="I42" s="3" t="s">
        <v>66</v>
      </c>
      <c r="J42" s="3">
        <f>238-187</f>
        <v>51</v>
      </c>
      <c r="K42" s="3">
        <f>(_xlfn.EXPON.DIST(15.387,0.096544573, TRUE)-_xlfn.EXPON.DIST(10.287,0.096544573, TRUE)) * 300</f>
        <v>43.207366270758044</v>
      </c>
      <c r="L42" s="3">
        <f t="shared" si="4"/>
        <v>1.4054348987065444</v>
      </c>
      <c r="M42" s="3"/>
    </row>
    <row r="43" spans="1:13">
      <c r="A43">
        <v>42</v>
      </c>
      <c r="B43">
        <v>2.2080000000000002</v>
      </c>
      <c r="C43">
        <f t="shared" si="0"/>
        <v>0.13833333333333334</v>
      </c>
      <c r="D43">
        <f t="shared" si="1"/>
        <v>-1.0878379184958125</v>
      </c>
      <c r="E43">
        <f t="shared" si="2"/>
        <v>-0.83248176229049931</v>
      </c>
      <c r="F43">
        <f t="shared" si="3"/>
        <v>0.15303400216642743</v>
      </c>
      <c r="H43" s="3"/>
      <c r="I43" s="3" t="s">
        <v>67</v>
      </c>
      <c r="J43" s="3">
        <f>260-238</f>
        <v>22</v>
      </c>
      <c r="K43" s="3">
        <f>(_xlfn.EXPON.DIST(20.487,I35, TRUE)-_xlfn.EXPON.DIST(15.387,I35, TRUE)) * 300</f>
        <v>26.407120048705281</v>
      </c>
      <c r="L43" s="3">
        <f t="shared" si="4"/>
        <v>0.7355102369314338</v>
      </c>
      <c r="M43" s="3"/>
    </row>
    <row r="44" spans="1:13">
      <c r="A44">
        <v>43</v>
      </c>
      <c r="B44">
        <v>2.2559999999999998</v>
      </c>
      <c r="C44">
        <f t="shared" si="0"/>
        <v>0.14166666666666666</v>
      </c>
      <c r="D44">
        <f t="shared" si="1"/>
        <v>-1.0728613416500035</v>
      </c>
      <c r="E44">
        <f t="shared" si="2"/>
        <v>-0.82757874807439824</v>
      </c>
      <c r="F44">
        <f t="shared" si="3"/>
        <v>0.1570179407466443</v>
      </c>
      <c r="H44" s="3"/>
      <c r="I44" s="3" t="s">
        <v>68</v>
      </c>
      <c r="J44" s="3">
        <f>281-260</f>
        <v>21</v>
      </c>
      <c r="K44" s="3">
        <f>(_xlfn.EXPON.DIST(25.587,I35, TRUE)-_xlfn.EXPON.DIST(20.487,I35, TRUE)) * 300</f>
        <v>16.139284796576504</v>
      </c>
      <c r="L44" s="3">
        <f t="shared" si="4"/>
        <v>1.4639156930797841</v>
      </c>
      <c r="M44" s="3"/>
    </row>
    <row r="45" spans="1:13">
      <c r="A45">
        <v>44</v>
      </c>
      <c r="B45">
        <v>2.2650000000000001</v>
      </c>
      <c r="C45">
        <f t="shared" si="0"/>
        <v>0.14499999999999999</v>
      </c>
      <c r="D45">
        <f t="shared" si="1"/>
        <v>-1.058121617684777</v>
      </c>
      <c r="E45">
        <f t="shared" si="2"/>
        <v>-0.82665943290887933</v>
      </c>
      <c r="F45">
        <f t="shared" si="3"/>
        <v>0.16101738107243993</v>
      </c>
      <c r="H45" s="3"/>
      <c r="I45" s="3" t="s">
        <v>69</v>
      </c>
      <c r="J45" s="3">
        <f>288-281</f>
        <v>7</v>
      </c>
      <c r="K45" s="3">
        <f>(_xlfn.EXPON.DIST(76.587,I35, TRUE)-_xlfn.EXPON.DIST(25.587,I35, TRUE)) * 300</f>
        <v>25.183733044769163</v>
      </c>
      <c r="L45" s="3">
        <f>((19-K45)^2)/K45</f>
        <v>1.5183830888372807</v>
      </c>
      <c r="M45" s="3"/>
    </row>
    <row r="46" spans="1:13">
      <c r="A46">
        <v>45</v>
      </c>
      <c r="B46">
        <v>2.4249999999999998</v>
      </c>
      <c r="C46">
        <f t="shared" si="0"/>
        <v>0.14833333333333334</v>
      </c>
      <c r="D46">
        <f t="shared" si="1"/>
        <v>-1.0436082666705315</v>
      </c>
      <c r="E46">
        <f t="shared" si="2"/>
        <v>-0.81031605218854263</v>
      </c>
      <c r="F46">
        <f t="shared" si="3"/>
        <v>0.16503244425166197</v>
      </c>
      <c r="H46" s="3"/>
      <c r="I46" s="3" t="s">
        <v>70</v>
      </c>
      <c r="J46" s="3">
        <f>292-288</f>
        <v>4</v>
      </c>
      <c r="K46" s="3"/>
      <c r="L46" s="3"/>
      <c r="M46" s="3"/>
    </row>
    <row r="47" spans="1:13">
      <c r="A47">
        <v>46</v>
      </c>
      <c r="B47">
        <v>2.431</v>
      </c>
      <c r="C47">
        <f t="shared" si="0"/>
        <v>0.15166666666666667</v>
      </c>
      <c r="D47">
        <f t="shared" si="1"/>
        <v>-1.029311473811199</v>
      </c>
      <c r="E47">
        <f t="shared" si="2"/>
        <v>-0.80970317541152992</v>
      </c>
      <c r="F47">
        <f t="shared" si="3"/>
        <v>0.16906325281696333</v>
      </c>
      <c r="H47" s="3"/>
      <c r="I47" s="3" t="s">
        <v>71</v>
      </c>
      <c r="J47" s="3">
        <f>297-292</f>
        <v>5</v>
      </c>
      <c r="K47" s="3"/>
      <c r="L47" s="3"/>
      <c r="M47" s="3"/>
    </row>
    <row r="48" spans="1:13">
      <c r="A48">
        <v>47</v>
      </c>
      <c r="B48">
        <v>2.4319999999999999</v>
      </c>
      <c r="C48">
        <f t="shared" si="0"/>
        <v>0.155</v>
      </c>
      <c r="D48">
        <f t="shared" si="1"/>
        <v>-1.0152220332170301</v>
      </c>
      <c r="E48">
        <f t="shared" si="2"/>
        <v>-0.80960102928202782</v>
      </c>
      <c r="F48">
        <f t="shared" si="3"/>
        <v>0.17310993074824052</v>
      </c>
      <c r="H48" s="3"/>
      <c r="I48" s="3" t="s">
        <v>72</v>
      </c>
      <c r="J48" s="3">
        <v>0</v>
      </c>
      <c r="K48" s="3"/>
      <c r="L48" s="3"/>
      <c r="M48" s="3"/>
    </row>
    <row r="49" spans="1:14">
      <c r="A49">
        <v>48</v>
      </c>
      <c r="B49">
        <v>2.4769999999999999</v>
      </c>
      <c r="C49">
        <f t="shared" si="0"/>
        <v>0.15833333333333333</v>
      </c>
      <c r="D49">
        <f t="shared" si="1"/>
        <v>-1.0013312975256907</v>
      </c>
      <c r="E49">
        <f t="shared" si="2"/>
        <v>-0.80500445345443306</v>
      </c>
      <c r="F49">
        <f t="shared" si="3"/>
        <v>0.17717260349551497</v>
      </c>
      <c r="H49" s="3"/>
      <c r="I49" s="3" t="s">
        <v>73</v>
      </c>
      <c r="J49" s="3">
        <v>0</v>
      </c>
      <c r="K49" s="3"/>
      <c r="L49" s="3"/>
      <c r="M49" s="3"/>
    </row>
    <row r="50" spans="1:14">
      <c r="A50">
        <v>49</v>
      </c>
      <c r="B50">
        <v>2.4860000000000002</v>
      </c>
      <c r="C50">
        <f t="shared" si="0"/>
        <v>0.16166666666666665</v>
      </c>
      <c r="D50">
        <f t="shared" si="1"/>
        <v>-0.98763113265345293</v>
      </c>
      <c r="E50">
        <f t="shared" si="2"/>
        <v>-0.80408513828891415</v>
      </c>
      <c r="F50">
        <f t="shared" si="3"/>
        <v>0.18125139800226864</v>
      </c>
      <c r="H50" s="3"/>
      <c r="I50" s="3" t="s">
        <v>74</v>
      </c>
      <c r="J50" s="3">
        <v>1</v>
      </c>
      <c r="K50" s="3"/>
      <c r="L50" s="3"/>
      <c r="M50" s="3"/>
    </row>
    <row r="51" spans="1:14">
      <c r="A51">
        <v>50</v>
      </c>
      <c r="B51">
        <v>2.5510000000000002</v>
      </c>
      <c r="C51">
        <f t="shared" si="0"/>
        <v>0.16500000000000001</v>
      </c>
      <c r="D51">
        <f t="shared" si="1"/>
        <v>-0.97411387705930974</v>
      </c>
      <c r="E51">
        <f t="shared" si="2"/>
        <v>-0.79744563987127737</v>
      </c>
      <c r="F51">
        <f t="shared" si="3"/>
        <v>0.18534644272924411</v>
      </c>
      <c r="H51" s="3"/>
      <c r="I51" s="3" t="s">
        <v>75</v>
      </c>
      <c r="J51" s="3">
        <v>1</v>
      </c>
      <c r="K51" s="3"/>
      <c r="L51" s="3"/>
      <c r="M51" s="3"/>
    </row>
    <row r="52" spans="1:14">
      <c r="A52">
        <v>51</v>
      </c>
      <c r="B52">
        <v>2.5619999999999998</v>
      </c>
      <c r="C52">
        <f t="shared" si="0"/>
        <v>0.16833333333333333</v>
      </c>
      <c r="D52">
        <f t="shared" si="1"/>
        <v>-0.96077230499019284</v>
      </c>
      <c r="E52">
        <f t="shared" si="2"/>
        <v>-0.79632203244675426</v>
      </c>
      <c r="F52">
        <f t="shared" si="3"/>
        <v>0.18945786767872105</v>
      </c>
      <c r="H52" s="3"/>
      <c r="I52" s="3" t="s">
        <v>76</v>
      </c>
      <c r="J52" s="3">
        <v>0</v>
      </c>
      <c r="K52" s="3"/>
      <c r="L52" s="3"/>
      <c r="M52" s="3"/>
    </row>
    <row r="53" spans="1:14">
      <c r="A53">
        <v>52</v>
      </c>
      <c r="B53">
        <v>2.5910000000000002</v>
      </c>
      <c r="C53">
        <f t="shared" si="0"/>
        <v>0.17166666666666666</v>
      </c>
      <c r="D53">
        <f t="shared" si="1"/>
        <v>-0.9475995932471396</v>
      </c>
      <c r="E53">
        <f t="shared" si="2"/>
        <v>-0.79335979469119311</v>
      </c>
      <c r="F53">
        <f t="shared" si="3"/>
        <v>0.19358580441928011</v>
      </c>
      <c r="I53" s="3" t="s">
        <v>77</v>
      </c>
      <c r="J53" s="3">
        <v>0</v>
      </c>
    </row>
    <row r="54" spans="1:14">
      <c r="A54">
        <v>53</v>
      </c>
      <c r="B54">
        <v>2.665</v>
      </c>
      <c r="C54">
        <f t="shared" si="0"/>
        <v>0.17499999999999999</v>
      </c>
      <c r="D54">
        <f t="shared" si="1"/>
        <v>-0.93458929107347943</v>
      </c>
      <c r="E54">
        <f t="shared" si="2"/>
        <v>-0.78580098110803742</v>
      </c>
      <c r="F54">
        <f t="shared" si="3"/>
        <v>0.19773038611106594</v>
      </c>
      <c r="I54" s="3" t="s">
        <v>78</v>
      </c>
      <c r="J54" s="3">
        <v>1</v>
      </c>
    </row>
    <row r="55" spans="1:14">
      <c r="A55">
        <v>54</v>
      </c>
      <c r="B55">
        <v>2.7869999999999999</v>
      </c>
      <c r="C55">
        <f t="shared" si="0"/>
        <v>0.17833333333333334</v>
      </c>
      <c r="D55">
        <f t="shared" si="1"/>
        <v>-0.92173529281794264</v>
      </c>
      <c r="E55">
        <f t="shared" si="2"/>
        <v>-0.77333915330878056</v>
      </c>
      <c r="F55">
        <f t="shared" si="3"/>
        <v>0.20189174753156158</v>
      </c>
      <c r="J55">
        <f>SUM(J40:J54)</f>
        <v>300</v>
      </c>
      <c r="L55" t="s">
        <v>86</v>
      </c>
      <c r="M55" t="s">
        <v>87</v>
      </c>
    </row>
    <row r="56" spans="1:14">
      <c r="A56">
        <v>55</v>
      </c>
      <c r="B56">
        <v>2.8029999999999999</v>
      </c>
      <c r="C56">
        <f t="shared" si="0"/>
        <v>0.18166666666666667</v>
      </c>
      <c r="D56">
        <f t="shared" si="1"/>
        <v>-0.90903181306989334</v>
      </c>
      <c r="E56">
        <f t="shared" si="2"/>
        <v>-0.77170481523674694</v>
      </c>
      <c r="F56">
        <f t="shared" si="3"/>
        <v>0.20607002510188691</v>
      </c>
      <c r="L56">
        <f>SUM(L40:L45)</f>
        <v>6.997979851073973</v>
      </c>
      <c r="M56">
        <v>7.81</v>
      </c>
      <c r="N56" t="s">
        <v>88</v>
      </c>
    </row>
    <row r="57" spans="1:14">
      <c r="A57">
        <v>56</v>
      </c>
      <c r="B57">
        <v>2.8439999999999999</v>
      </c>
      <c r="C57">
        <f t="shared" si="0"/>
        <v>0.185</v>
      </c>
      <c r="D57">
        <f t="shared" si="1"/>
        <v>-0.89647336400191613</v>
      </c>
      <c r="E57">
        <f t="shared" si="2"/>
        <v>-0.7675168239271607</v>
      </c>
      <c r="F57">
        <f t="shared" si="3"/>
        <v>0.21026535691363382</v>
      </c>
    </row>
    <row r="58" spans="1:14">
      <c r="A58">
        <v>57</v>
      </c>
      <c r="B58">
        <v>2.859</v>
      </c>
      <c r="C58">
        <f t="shared" si="0"/>
        <v>0.18833333333333332</v>
      </c>
      <c r="D58">
        <f t="shared" si="1"/>
        <v>-0.88405473468753959</v>
      </c>
      <c r="E58">
        <f t="shared" si="2"/>
        <v>-0.76598463198462907</v>
      </c>
      <c r="F58">
        <f t="shared" si="3"/>
        <v>0.21447788275625096</v>
      </c>
    </row>
    <row r="59" spans="1:14">
      <c r="A59">
        <v>58</v>
      </c>
      <c r="B59">
        <v>2.8730000000000002</v>
      </c>
      <c r="C59">
        <f t="shared" si="0"/>
        <v>0.19166666666666668</v>
      </c>
      <c r="D59">
        <f t="shared" si="1"/>
        <v>-0.87177097218995891</v>
      </c>
      <c r="E59">
        <f t="shared" si="2"/>
        <v>-0.76455458617159955</v>
      </c>
      <c r="F59">
        <f t="shared" si="3"/>
        <v>0.21870774414499247</v>
      </c>
    </row>
    <row r="60" spans="1:14">
      <c r="A60">
        <v>59</v>
      </c>
      <c r="B60">
        <v>2.9369999999999998</v>
      </c>
      <c r="C60">
        <f t="shared" si="0"/>
        <v>0.19500000000000001</v>
      </c>
      <c r="D60">
        <f t="shared" si="1"/>
        <v>-0.85961736424191304</v>
      </c>
      <c r="E60">
        <f t="shared" si="2"/>
        <v>-0.75801723388346498</v>
      </c>
      <c r="F60">
        <f t="shared" si="3"/>
        <v>0.22295508434944364</v>
      </c>
    </row>
    <row r="61" spans="1:14">
      <c r="A61">
        <v>60</v>
      </c>
      <c r="B61">
        <v>2.9929999999999999</v>
      </c>
      <c r="C61">
        <f t="shared" si="0"/>
        <v>0.19833333333333333</v>
      </c>
      <c r="D61">
        <f t="shared" si="1"/>
        <v>-0.84758942335786425</v>
      </c>
      <c r="E61">
        <f t="shared" si="2"/>
        <v>-0.752297050631347</v>
      </c>
      <c r="F61">
        <f t="shared" si="3"/>
        <v>0.22722004842263871</v>
      </c>
    </row>
    <row r="62" spans="1:14">
      <c r="A62">
        <v>61</v>
      </c>
      <c r="B62">
        <v>3</v>
      </c>
      <c r="C62">
        <f t="shared" si="0"/>
        <v>0.20166666666666666</v>
      </c>
      <c r="D62">
        <f t="shared" si="1"/>
        <v>-0.83568287223789273</v>
      </c>
      <c r="E62">
        <f t="shared" si="2"/>
        <v>-0.75158202772483229</v>
      </c>
      <c r="F62">
        <f t="shared" si="3"/>
        <v>0.23150278323078538</v>
      </c>
    </row>
    <row r="63" spans="1:14">
      <c r="A63">
        <v>62</v>
      </c>
      <c r="B63">
        <v>3.0259999999999998</v>
      </c>
      <c r="C63">
        <f t="shared" si="0"/>
        <v>0.20499999999999999</v>
      </c>
      <c r="D63">
        <f t="shared" si="1"/>
        <v>-0.82389363033855767</v>
      </c>
      <c r="E63">
        <f t="shared" si="2"/>
        <v>-0.74892622835777756</v>
      </c>
      <c r="F63">
        <f t="shared" si="3"/>
        <v>0.23580343748361099</v>
      </c>
    </row>
    <row r="64" spans="1:14">
      <c r="A64">
        <v>63</v>
      </c>
      <c r="B64">
        <v>3.141</v>
      </c>
      <c r="C64">
        <f t="shared" si="0"/>
        <v>0.20833333333333334</v>
      </c>
      <c r="D64">
        <f t="shared" si="1"/>
        <v>-0.81221780149991241</v>
      </c>
      <c r="E64">
        <f t="shared" si="2"/>
        <v>-0.73717942346503551</v>
      </c>
      <c r="F64">
        <f t="shared" si="3"/>
        <v>0.24012216176534604</v>
      </c>
    </row>
    <row r="65" spans="1:6">
      <c r="A65">
        <v>64</v>
      </c>
      <c r="B65">
        <v>3.1619999999999999</v>
      </c>
      <c r="C65">
        <f t="shared" si="0"/>
        <v>0.21166666666666667</v>
      </c>
      <c r="D65">
        <f t="shared" si="1"/>
        <v>-0.80065166252992925</v>
      </c>
      <c r="E65">
        <f t="shared" si="2"/>
        <v>-0.73503435474549128</v>
      </c>
      <c r="F65">
        <f t="shared" si="3"/>
        <v>0.24445910856636183</v>
      </c>
    </row>
    <row r="66" spans="1:6">
      <c r="A66">
        <v>65</v>
      </c>
      <c r="B66">
        <v>3.1720000000000002</v>
      </c>
      <c r="C66">
        <f t="shared" si="0"/>
        <v>0.215</v>
      </c>
      <c r="D66">
        <f t="shared" si="1"/>
        <v>-0.78919165265822189</v>
      </c>
      <c r="E66">
        <f t="shared" si="2"/>
        <v>-0.73401289345047016</v>
      </c>
      <c r="F66">
        <f t="shared" si="3"/>
        <v>0.24881443231547806</v>
      </c>
    </row>
    <row r="67" spans="1:6">
      <c r="A67">
        <v>66</v>
      </c>
      <c r="B67">
        <v>3.214</v>
      </c>
      <c r="C67">
        <f t="shared" ref="C67:C130" si="5">(A67-0.5)/300</f>
        <v>0.21833333333333332</v>
      </c>
      <c r="D67">
        <f t="shared" ref="D67:D130" si="6">_xlfn.NORM.S.INV(C67)</f>
        <v>-0.77783436378034376</v>
      </c>
      <c r="E67">
        <f t="shared" ref="E67:E130" si="7">(B67-AVERAGE(B$2:B$301))/(_xlfn.STDEV.S(B$2:B$301))</f>
        <v>-0.72972275601138181</v>
      </c>
      <c r="F67">
        <f t="shared" ref="F67:F130" si="8">_xlfn.GAMMA.INV(C67, 1, 1/0.9729)</f>
        <v>0.25318828941295812</v>
      </c>
    </row>
    <row r="68" spans="1:6">
      <c r="A68">
        <v>67</v>
      </c>
      <c r="B68">
        <v>3.3889999999999998</v>
      </c>
      <c r="C68">
        <f t="shared" si="5"/>
        <v>0.22166666666666668</v>
      </c>
      <c r="D68">
        <f t="shared" si="6"/>
        <v>-0.76657653142207582</v>
      </c>
      <c r="E68">
        <f t="shared" si="7"/>
        <v>-0.71184718334851349</v>
      </c>
      <c r="F68">
        <f t="shared" si="8"/>
        <v>0.25758083826420913</v>
      </c>
    </row>
    <row r="69" spans="1:6">
      <c r="A69">
        <v>68</v>
      </c>
      <c r="B69">
        <v>3.3919999999999999</v>
      </c>
      <c r="C69">
        <f t="shared" si="5"/>
        <v>0.22500000000000001</v>
      </c>
      <c r="D69">
        <f t="shared" si="6"/>
        <v>-0.75541502636046909</v>
      </c>
      <c r="E69">
        <f t="shared" si="7"/>
        <v>-0.71154074496000719</v>
      </c>
      <c r="F69">
        <f t="shared" si="8"/>
        <v>0.26199223931420496</v>
      </c>
    </row>
    <row r="70" spans="1:6">
      <c r="A70">
        <v>69</v>
      </c>
      <c r="B70">
        <v>3.4260000000000002</v>
      </c>
      <c r="C70">
        <f t="shared" si="5"/>
        <v>0.22833333333333333</v>
      </c>
      <c r="D70">
        <f t="shared" si="6"/>
        <v>-0.74434684684471775</v>
      </c>
      <c r="E70">
        <f t="shared" si="7"/>
        <v>-0.70806777655693554</v>
      </c>
      <c r="F70">
        <f t="shared" si="8"/>
        <v>0.26642265508265217</v>
      </c>
    </row>
    <row r="71" spans="1:6">
      <c r="A71">
        <v>70</v>
      </c>
      <c r="B71">
        <v>3.5059999999999998</v>
      </c>
      <c r="C71">
        <f t="shared" si="5"/>
        <v>0.23166666666666666</v>
      </c>
      <c r="D71">
        <f t="shared" si="6"/>
        <v>-0.73336911136570992</v>
      </c>
      <c r="E71">
        <f t="shared" si="7"/>
        <v>-0.69989608619676713</v>
      </c>
      <c r="F71">
        <f t="shared" si="8"/>
        <v>0.27087225019991557</v>
      </c>
    </row>
    <row r="72" spans="1:6">
      <c r="A72">
        <v>71</v>
      </c>
      <c r="B72">
        <v>3.6429999999999998</v>
      </c>
      <c r="C72">
        <f t="shared" si="5"/>
        <v>0.23499999999999999</v>
      </c>
      <c r="D72">
        <f t="shared" si="6"/>
        <v>-0.72247905192806261</v>
      </c>
      <c r="E72">
        <f t="shared" si="7"/>
        <v>-0.68590206645497886</v>
      </c>
      <c r="F72">
        <f t="shared" si="8"/>
        <v>0.27534119144372615</v>
      </c>
    </row>
    <row r="73" spans="1:6">
      <c r="A73">
        <v>72</v>
      </c>
      <c r="B73">
        <v>3.6509999999999998</v>
      </c>
      <c r="C73">
        <f t="shared" si="5"/>
        <v>0.23833333333333334</v>
      </c>
      <c r="D73">
        <f t="shared" si="6"/>
        <v>-0.71167400778297651</v>
      </c>
      <c r="E73">
        <f t="shared" si="7"/>
        <v>-0.68508489741896206</v>
      </c>
      <c r="F73">
        <f t="shared" si="8"/>
        <v>0.27982964777669</v>
      </c>
    </row>
    <row r="74" spans="1:6">
      <c r="A74">
        <v>73</v>
      </c>
      <c r="B74">
        <v>3.6619999999999999</v>
      </c>
      <c r="C74">
        <f t="shared" si="5"/>
        <v>0.24166666666666667</v>
      </c>
      <c r="D74">
        <f t="shared" si="6"/>
        <v>-0.70095141958421192</v>
      </c>
      <c r="E74">
        <f t="shared" si="7"/>
        <v>-0.68396128999443884</v>
      </c>
      <c r="F74">
        <f t="shared" si="8"/>
        <v>0.28433779038461915</v>
      </c>
    </row>
    <row r="75" spans="1:6">
      <c r="A75">
        <v>74</v>
      </c>
      <c r="B75">
        <v>3.746</v>
      </c>
      <c r="C75">
        <f t="shared" si="5"/>
        <v>0.245</v>
      </c>
      <c r="D75">
        <f t="shared" si="6"/>
        <v>-0.69030882393303394</v>
      </c>
      <c r="E75">
        <f t="shared" si="7"/>
        <v>-0.67538101511626203</v>
      </c>
      <c r="F75">
        <f t="shared" si="8"/>
        <v>0.28886579271570806</v>
      </c>
    </row>
    <row r="76" spans="1:6">
      <c r="A76">
        <v>75</v>
      </c>
      <c r="B76">
        <v>3.7469999999999999</v>
      </c>
      <c r="C76">
        <f t="shared" si="5"/>
        <v>0.24833333333333332</v>
      </c>
      <c r="D76">
        <f t="shared" si="6"/>
        <v>-0.67974384828117995</v>
      </c>
      <c r="E76">
        <f t="shared" si="7"/>
        <v>-0.67527886898675993</v>
      </c>
      <c r="F76">
        <f t="shared" si="8"/>
        <v>0.29341383052057557</v>
      </c>
    </row>
    <row r="77" spans="1:6">
      <c r="A77">
        <v>76</v>
      </c>
      <c r="B77">
        <v>3.7610000000000001</v>
      </c>
      <c r="C77">
        <f t="shared" si="5"/>
        <v>0.25166666666666665</v>
      </c>
      <c r="D77">
        <f t="shared" si="6"/>
        <v>-0.66925420616371201</v>
      </c>
      <c r="E77">
        <f t="shared" si="7"/>
        <v>-0.6738488231737304</v>
      </c>
      <c r="F77">
        <f t="shared" si="8"/>
        <v>0.29798208189319769</v>
      </c>
    </row>
    <row r="78" spans="1:6">
      <c r="A78">
        <v>77</v>
      </c>
      <c r="B78">
        <v>3.819</v>
      </c>
      <c r="C78">
        <f t="shared" si="5"/>
        <v>0.255</v>
      </c>
      <c r="D78">
        <f t="shared" si="6"/>
        <v>-0.65883769273618775</v>
      </c>
      <c r="E78">
        <f t="shared" si="7"/>
        <v>-0.66792434766260844</v>
      </c>
      <c r="F78">
        <f t="shared" si="8"/>
        <v>0.30257072731275308</v>
      </c>
    </row>
    <row r="79" spans="1:6">
      <c r="A79">
        <v>78</v>
      </c>
      <c r="B79">
        <v>3.835</v>
      </c>
      <c r="C79">
        <f t="shared" si="5"/>
        <v>0.25833333333333336</v>
      </c>
      <c r="D79">
        <f t="shared" si="6"/>
        <v>-0.64849218059285751</v>
      </c>
      <c r="E79">
        <f t="shared" si="7"/>
        <v>-0.66629000959057472</v>
      </c>
      <c r="F79">
        <f t="shared" si="8"/>
        <v>0.30717994968640788</v>
      </c>
    </row>
    <row r="80" spans="1:6">
      <c r="A80">
        <v>79</v>
      </c>
      <c r="B80">
        <v>3.8530000000000002</v>
      </c>
      <c r="C80">
        <f t="shared" si="5"/>
        <v>0.26166666666666666</v>
      </c>
      <c r="D80">
        <f t="shared" si="6"/>
        <v>-0.63821561584464992</v>
      </c>
      <c r="E80">
        <f t="shared" si="7"/>
        <v>-0.66445137925953679</v>
      </c>
      <c r="F80">
        <f t="shared" si="8"/>
        <v>0.3118099343930627</v>
      </c>
    </row>
    <row r="81" spans="1:6">
      <c r="A81">
        <v>80</v>
      </c>
      <c r="B81">
        <v>3.8769999999999998</v>
      </c>
      <c r="C81">
        <f t="shared" si="5"/>
        <v>0.26500000000000001</v>
      </c>
      <c r="D81">
        <f t="shared" si="6"/>
        <v>-0.62800601443756987</v>
      </c>
      <c r="E81">
        <f t="shared" si="7"/>
        <v>-0.66199987215148637</v>
      </c>
      <c r="F81">
        <f t="shared" si="8"/>
        <v>0.3164608693280917</v>
      </c>
    </row>
    <row r="82" spans="1:6">
      <c r="A82">
        <v>81</v>
      </c>
      <c r="B82">
        <v>3.9209999999999998</v>
      </c>
      <c r="C82">
        <f t="shared" si="5"/>
        <v>0.26833333333333331</v>
      </c>
      <c r="D82">
        <f t="shared" si="6"/>
        <v>-0.61786145869377929</v>
      </c>
      <c r="E82">
        <f t="shared" si="7"/>
        <v>-0.65750544245339371</v>
      </c>
      <c r="F82">
        <f t="shared" si="8"/>
        <v>0.32113294494909544</v>
      </c>
    </row>
    <row r="83" spans="1:6">
      <c r="A83">
        <v>82</v>
      </c>
      <c r="B83">
        <v>4.016</v>
      </c>
      <c r="C83">
        <f t="shared" si="5"/>
        <v>0.27166666666666667</v>
      </c>
      <c r="D83">
        <f t="shared" si="6"/>
        <v>-0.60778009405915712</v>
      </c>
      <c r="E83">
        <f t="shared" si="7"/>
        <v>-0.64780156015069368</v>
      </c>
      <c r="F83">
        <f t="shared" si="8"/>
        <v>0.32582635432270146</v>
      </c>
    </row>
    <row r="84" spans="1:6">
      <c r="A84">
        <v>83</v>
      </c>
      <c r="B84">
        <v>4.0430000000000001</v>
      </c>
      <c r="C84">
        <f t="shared" si="5"/>
        <v>0.27500000000000002</v>
      </c>
      <c r="D84">
        <f t="shared" si="6"/>
        <v>-0.59776012604247841</v>
      </c>
      <c r="E84">
        <f t="shared" si="7"/>
        <v>-0.64504361465413684</v>
      </c>
      <c r="F84">
        <f t="shared" si="8"/>
        <v>0.3305412931724353</v>
      </c>
    </row>
    <row r="85" spans="1:6">
      <c r="A85">
        <v>84</v>
      </c>
      <c r="B85">
        <v>4.0659999999999998</v>
      </c>
      <c r="C85">
        <f t="shared" si="5"/>
        <v>0.27833333333333332</v>
      </c>
      <c r="D85">
        <f t="shared" si="6"/>
        <v>-0.58779981733259323</v>
      </c>
      <c r="E85">
        <f t="shared" si="7"/>
        <v>-0.64269425367558852</v>
      </c>
      <c r="F85">
        <f t="shared" si="8"/>
        <v>0.3352779599276971</v>
      </c>
    </row>
    <row r="86" spans="1:6">
      <c r="A86">
        <v>85</v>
      </c>
      <c r="B86">
        <v>4.1020000000000003</v>
      </c>
      <c r="C86">
        <f t="shared" si="5"/>
        <v>0.28166666666666668</v>
      </c>
      <c r="D86">
        <f t="shared" si="6"/>
        <v>-0.57789748508109451</v>
      </c>
      <c r="E86">
        <f t="shared" si="7"/>
        <v>-0.63901699301351267</v>
      </c>
      <c r="F86">
        <f t="shared" si="8"/>
        <v>0.34003655577387043</v>
      </c>
    </row>
    <row r="87" spans="1:6">
      <c r="A87">
        <v>86</v>
      </c>
      <c r="B87">
        <v>4.125</v>
      </c>
      <c r="C87">
        <f t="shared" si="5"/>
        <v>0.28499999999999998</v>
      </c>
      <c r="D87">
        <f t="shared" si="6"/>
        <v>-0.56805149833898283</v>
      </c>
      <c r="E87">
        <f t="shared" si="7"/>
        <v>-0.63666763203496435</v>
      </c>
      <c r="F87">
        <f t="shared" si="8"/>
        <v>0.34481728470359679</v>
      </c>
    </row>
    <row r="88" spans="1:6">
      <c r="A88">
        <v>87</v>
      </c>
      <c r="B88">
        <v>4.258</v>
      </c>
      <c r="C88">
        <f t="shared" si="5"/>
        <v>0.28833333333333333</v>
      </c>
      <c r="D88">
        <f t="shared" si="6"/>
        <v>-0.55826027563674319</v>
      </c>
      <c r="E88">
        <f t="shared" si="7"/>
        <v>-0.62308219681118437</v>
      </c>
      <c r="F88">
        <f t="shared" si="8"/>
        <v>0.34962035356924842</v>
      </c>
    </row>
    <row r="89" spans="1:6">
      <c r="A89">
        <v>88</v>
      </c>
      <c r="B89">
        <v>4.3360000000000003</v>
      </c>
      <c r="C89">
        <f t="shared" si="5"/>
        <v>0.29166666666666669</v>
      </c>
      <c r="D89">
        <f t="shared" si="6"/>
        <v>-0.54852228269809788</v>
      </c>
      <c r="E89">
        <f t="shared" si="7"/>
        <v>-0.61511479871002017</v>
      </c>
      <c r="F89">
        <f t="shared" si="8"/>
        <v>0.35444597213663231</v>
      </c>
    </row>
    <row r="90" spans="1:6">
      <c r="A90">
        <v>89</v>
      </c>
      <c r="B90">
        <v>4.3440000000000003</v>
      </c>
      <c r="C90">
        <f t="shared" si="5"/>
        <v>0.29499999999999998</v>
      </c>
      <c r="D90">
        <f t="shared" si="6"/>
        <v>-0.5388360302784504</v>
      </c>
      <c r="E90">
        <f t="shared" si="7"/>
        <v>-0.61429762967400325</v>
      </c>
      <c r="F90">
        <f t="shared" si="8"/>
        <v>0.35929435313996133</v>
      </c>
    </row>
    <row r="91" spans="1:6">
      <c r="A91">
        <v>90</v>
      </c>
      <c r="B91">
        <v>4.4109999999999996</v>
      </c>
      <c r="C91">
        <f t="shared" si="5"/>
        <v>0.29833333333333334</v>
      </c>
      <c r="D91">
        <f t="shared" si="6"/>
        <v>-0.52920007211972775</v>
      </c>
      <c r="E91">
        <f t="shared" si="7"/>
        <v>-0.60745383899736238</v>
      </c>
      <c r="F91">
        <f t="shared" si="8"/>
        <v>0.36416571233812822</v>
      </c>
    </row>
    <row r="92" spans="1:6">
      <c r="A92">
        <v>91</v>
      </c>
      <c r="B92">
        <v>4.4210000000000003</v>
      </c>
      <c r="C92">
        <f t="shared" si="5"/>
        <v>0.30166666666666669</v>
      </c>
      <c r="D92">
        <f t="shared" si="6"/>
        <v>-0.51961300301397251</v>
      </c>
      <c r="E92">
        <f t="shared" si="7"/>
        <v>-0.60643237770234126</v>
      </c>
      <c r="F92">
        <f t="shared" si="8"/>
        <v>0.3690602685723185</v>
      </c>
    </row>
    <row r="93" spans="1:6">
      <c r="A93">
        <v>92</v>
      </c>
      <c r="B93">
        <v>4.484</v>
      </c>
      <c r="C93">
        <f t="shared" si="5"/>
        <v>0.30499999999999999</v>
      </c>
      <c r="D93">
        <f t="shared" si="6"/>
        <v>-0.51007345696859485</v>
      </c>
      <c r="E93">
        <f t="shared" si="7"/>
        <v>-0.59999717154370868</v>
      </c>
      <c r="F93">
        <f t="shared" si="8"/>
        <v>0.37397824382500244</v>
      </c>
    </row>
    <row r="94" spans="1:6">
      <c r="A94">
        <v>93</v>
      </c>
      <c r="B94">
        <v>4.5339999999999998</v>
      </c>
      <c r="C94">
        <f t="shared" si="5"/>
        <v>0.30833333333333335</v>
      </c>
      <c r="D94">
        <f t="shared" si="6"/>
        <v>-0.50058010546673981</v>
      </c>
      <c r="E94">
        <f t="shared" si="7"/>
        <v>-0.59488986506860342</v>
      </c>
      <c r="F94">
        <f t="shared" si="8"/>
        <v>0.37891986328034538</v>
      </c>
    </row>
    <row r="95" spans="1:6">
      <c r="A95">
        <v>94</v>
      </c>
      <c r="B95">
        <v>4.5519999999999996</v>
      </c>
      <c r="C95">
        <f t="shared" si="5"/>
        <v>0.31166666666666665</v>
      </c>
      <c r="D95">
        <f t="shared" si="6"/>
        <v>-0.49113165581669765</v>
      </c>
      <c r="E95">
        <f t="shared" si="7"/>
        <v>-0.5930512347375656</v>
      </c>
      <c r="F95">
        <f t="shared" si="8"/>
        <v>0.38388535538607627</v>
      </c>
    </row>
    <row r="96" spans="1:6">
      <c r="A96">
        <v>95</v>
      </c>
      <c r="B96">
        <v>4.58</v>
      </c>
      <c r="C96">
        <f t="shared" si="5"/>
        <v>0.315</v>
      </c>
      <c r="D96">
        <f t="shared" si="6"/>
        <v>-0.48172684958473044</v>
      </c>
      <c r="E96">
        <f t="shared" si="7"/>
        <v>-0.59019114311150656</v>
      </c>
      <c r="F96">
        <f t="shared" si="8"/>
        <v>0.38887495191685861</v>
      </c>
    </row>
    <row r="97" spans="1:6">
      <c r="A97">
        <v>96</v>
      </c>
      <c r="B97">
        <v>4.59</v>
      </c>
      <c r="C97">
        <f t="shared" si="5"/>
        <v>0.31833333333333336</v>
      </c>
      <c r="D97">
        <f t="shared" si="6"/>
        <v>-0.47236446110609492</v>
      </c>
      <c r="E97">
        <f t="shared" si="7"/>
        <v>-0.58916968181648555</v>
      </c>
      <c r="F97">
        <f t="shared" si="8"/>
        <v>0.39388888803920713</v>
      </c>
    </row>
    <row r="98" spans="1:6">
      <c r="A98">
        <v>97</v>
      </c>
      <c r="B98">
        <v>4.6210000000000004</v>
      </c>
      <c r="C98">
        <f t="shared" si="5"/>
        <v>0.32166666666666666</v>
      </c>
      <c r="D98">
        <f t="shared" si="6"/>
        <v>-0.46304329606941308</v>
      </c>
      <c r="E98">
        <f t="shared" si="7"/>
        <v>-0.5860031518019202</v>
      </c>
      <c r="F98">
        <f t="shared" si="8"/>
        <v>0.39892740237799501</v>
      </c>
    </row>
    <row r="99" spans="1:6">
      <c r="A99">
        <v>98</v>
      </c>
      <c r="B99">
        <v>4.6760000000000002</v>
      </c>
      <c r="C99">
        <f t="shared" si="5"/>
        <v>0.32500000000000001</v>
      </c>
      <c r="D99">
        <f t="shared" si="6"/>
        <v>-0.45376219016987951</v>
      </c>
      <c r="E99">
        <f t="shared" si="7"/>
        <v>-0.58038511467930454</v>
      </c>
      <c r="F99">
        <f t="shared" si="8"/>
        <v>0.40399073708459987</v>
      </c>
    </row>
    <row r="100" spans="1:6">
      <c r="A100">
        <v>99</v>
      </c>
      <c r="B100">
        <v>4.7329999999999997</v>
      </c>
      <c r="C100">
        <f t="shared" si="5"/>
        <v>0.32833333333333331</v>
      </c>
      <c r="D100">
        <f t="shared" si="6"/>
        <v>-0.4445200078271197</v>
      </c>
      <c r="E100">
        <f t="shared" si="7"/>
        <v>-0.57456278529768456</v>
      </c>
      <c r="F100">
        <f t="shared" si="8"/>
        <v>0.40907913790673589</v>
      </c>
    </row>
    <row r="101" spans="1:6">
      <c r="A101">
        <v>100</v>
      </c>
      <c r="B101">
        <v>4.7489999999999997</v>
      </c>
      <c r="C101">
        <f t="shared" si="5"/>
        <v>0.33166666666666667</v>
      </c>
      <c r="D101">
        <f t="shared" si="6"/>
        <v>-0.43531564096378872</v>
      </c>
      <c r="E101">
        <f t="shared" si="7"/>
        <v>-0.57292844722565084</v>
      </c>
      <c r="F101">
        <f t="shared" si="8"/>
        <v>0.41419285426002378</v>
      </c>
    </row>
    <row r="102" spans="1:6">
      <c r="A102">
        <v>101</v>
      </c>
      <c r="B102">
        <v>4.7930000000000001</v>
      </c>
      <c r="C102">
        <f t="shared" si="5"/>
        <v>0.33500000000000002</v>
      </c>
      <c r="D102">
        <f t="shared" si="6"/>
        <v>-0.42614800784127821</v>
      </c>
      <c r="E102">
        <f t="shared" si="7"/>
        <v>-0.56843401752755818</v>
      </c>
      <c r="F102">
        <f t="shared" si="8"/>
        <v>0.41933213930134949</v>
      </c>
    </row>
    <row r="103" spans="1:6">
      <c r="A103">
        <v>102</v>
      </c>
      <c r="B103">
        <v>4.8890000000000002</v>
      </c>
      <c r="C103">
        <f t="shared" si="5"/>
        <v>0.33833333333333332</v>
      </c>
      <c r="D103">
        <f t="shared" si="6"/>
        <v>-0.41701605194913577</v>
      </c>
      <c r="E103">
        <f t="shared" si="7"/>
        <v>-0.55862798909535616</v>
      </c>
      <c r="F103">
        <f t="shared" si="8"/>
        <v>0.42449725000406613</v>
      </c>
    </row>
    <row r="104" spans="1:6">
      <c r="A104">
        <v>103</v>
      </c>
      <c r="B104">
        <v>4.9109999999999996</v>
      </c>
      <c r="C104">
        <f t="shared" si="5"/>
        <v>0.34166666666666667</v>
      </c>
      <c r="D104">
        <f t="shared" si="6"/>
        <v>-0.40791874094503477</v>
      </c>
      <c r="E104">
        <f t="shared" si="7"/>
        <v>-0.55638077424630994</v>
      </c>
      <c r="F104">
        <f t="shared" si="8"/>
        <v>0.42968844723509569</v>
      </c>
    </row>
    <row r="105" spans="1:6">
      <c r="A105">
        <v>104</v>
      </c>
      <c r="B105">
        <v>4.97</v>
      </c>
      <c r="C105">
        <f t="shared" si="5"/>
        <v>0.34499999999999997</v>
      </c>
      <c r="D105">
        <f t="shared" si="6"/>
        <v>-0.39885506564233691</v>
      </c>
      <c r="E105">
        <f t="shared" si="7"/>
        <v>-0.55035415260568565</v>
      </c>
      <c r="F105">
        <f t="shared" si="8"/>
        <v>0.43490599583398609</v>
      </c>
    </row>
    <row r="106" spans="1:6">
      <c r="A106">
        <v>105</v>
      </c>
      <c r="B106">
        <v>4.9800000000000004</v>
      </c>
      <c r="C106">
        <f t="shared" si="5"/>
        <v>0.34833333333333333</v>
      </c>
      <c r="D106">
        <f t="shared" si="6"/>
        <v>-0.38982403904248092</v>
      </c>
      <c r="E106">
        <f t="shared" si="7"/>
        <v>-0.54933269131066464</v>
      </c>
      <c r="F106">
        <f t="shared" si="8"/>
        <v>0.44015016469398766</v>
      </c>
    </row>
    <row r="107" spans="1:6">
      <c r="A107">
        <v>106</v>
      </c>
      <c r="B107">
        <v>5.1040000000000001</v>
      </c>
      <c r="C107">
        <f t="shared" si="5"/>
        <v>0.35166666666666668</v>
      </c>
      <c r="D107">
        <f t="shared" si="6"/>
        <v>-0.38082469540961922</v>
      </c>
      <c r="E107">
        <f t="shared" si="7"/>
        <v>-0.53666657125240358</v>
      </c>
      <c r="F107">
        <f t="shared" si="8"/>
        <v>0.44542122684520513</v>
      </c>
    </row>
    <row r="108" spans="1:6">
      <c r="A108">
        <v>107</v>
      </c>
      <c r="B108">
        <v>5.1260000000000003</v>
      </c>
      <c r="C108">
        <f t="shared" si="5"/>
        <v>0.35499999999999998</v>
      </c>
      <c r="D108">
        <f t="shared" si="6"/>
        <v>-0.3718560893850747</v>
      </c>
      <c r="E108">
        <f t="shared" si="7"/>
        <v>-0.53441935640335725</v>
      </c>
      <c r="F108">
        <f t="shared" si="8"/>
        <v>0.45071945953989567</v>
      </c>
    </row>
    <row r="109" spans="1:6">
      <c r="A109">
        <v>108</v>
      </c>
      <c r="B109">
        <v>5.3419999999999996</v>
      </c>
      <c r="C109">
        <f t="shared" si="5"/>
        <v>0.35833333333333334</v>
      </c>
      <c r="D109">
        <f t="shared" si="6"/>
        <v>-0.36291729513935617</v>
      </c>
      <c r="E109">
        <f t="shared" si="7"/>
        <v>-0.51235579243090268</v>
      </c>
      <c r="F109">
        <f t="shared" si="8"/>
        <v>0.45604514433997551</v>
      </c>
    </row>
    <row r="110" spans="1:6">
      <c r="A110">
        <v>109</v>
      </c>
      <c r="B110">
        <v>5.4</v>
      </c>
      <c r="C110">
        <f t="shared" si="5"/>
        <v>0.36166666666666669</v>
      </c>
      <c r="D110">
        <f t="shared" si="6"/>
        <v>-0.35400740555960392</v>
      </c>
      <c r="E110">
        <f t="shared" si="7"/>
        <v>-0.50643131691978061</v>
      </c>
      <c r="F110">
        <f t="shared" si="8"/>
        <v>0.46139856720680489</v>
      </c>
    </row>
    <row r="111" spans="1:6">
      <c r="A111">
        <v>110</v>
      </c>
      <c r="B111">
        <v>5.4119999999999999</v>
      </c>
      <c r="C111">
        <f t="shared" si="5"/>
        <v>0.36499999999999999</v>
      </c>
      <c r="D111">
        <f t="shared" si="6"/>
        <v>-0.34512553147047242</v>
      </c>
      <c r="E111">
        <f t="shared" si="7"/>
        <v>-0.50520556336575539</v>
      </c>
      <c r="F111">
        <f t="shared" si="8"/>
        <v>0.46678001859332446</v>
      </c>
    </row>
    <row r="112" spans="1:6">
      <c r="A112">
        <v>111</v>
      </c>
      <c r="B112">
        <v>5.423</v>
      </c>
      <c r="C112">
        <f t="shared" si="5"/>
        <v>0.36833333333333335</v>
      </c>
      <c r="D112">
        <f t="shared" si="6"/>
        <v>-0.33627080088657468</v>
      </c>
      <c r="E112">
        <f t="shared" si="7"/>
        <v>-0.50408195594123217</v>
      </c>
      <c r="F112">
        <f t="shared" si="8"/>
        <v>0.47218979353861656</v>
      </c>
    </row>
    <row r="113" spans="1:6">
      <c r="A113">
        <v>112</v>
      </c>
      <c r="B113">
        <v>5.4320000000000004</v>
      </c>
      <c r="C113">
        <f t="shared" si="5"/>
        <v>0.37166666666666665</v>
      </c>
      <c r="D113">
        <f t="shared" si="6"/>
        <v>-0.32744235829473306</v>
      </c>
      <c r="E113">
        <f t="shared" si="7"/>
        <v>-0.50316264077571315</v>
      </c>
      <c r="F113">
        <f t="shared" si="8"/>
        <v>0.47762819176496613</v>
      </c>
    </row>
    <row r="114" spans="1:6">
      <c r="A114">
        <v>113</v>
      </c>
      <c r="B114">
        <v>5.4660000000000002</v>
      </c>
      <c r="C114">
        <f t="shared" si="5"/>
        <v>0.375</v>
      </c>
      <c r="D114">
        <f t="shared" si="6"/>
        <v>-0.3186393639643752</v>
      </c>
      <c r="E114">
        <f t="shared" si="7"/>
        <v>-0.49968967237264167</v>
      </c>
      <c r="F114">
        <f t="shared" si="8"/>
        <v>0.48309551777750598</v>
      </c>
    </row>
    <row r="115" spans="1:6">
      <c r="A115">
        <v>114</v>
      </c>
      <c r="B115">
        <v>5.4809999999999999</v>
      </c>
      <c r="C115">
        <f t="shared" si="5"/>
        <v>0.37833333333333335</v>
      </c>
      <c r="D115">
        <f t="shared" si="6"/>
        <v>-0.30986099328452327</v>
      </c>
      <c r="E115">
        <f t="shared" si="7"/>
        <v>-0.4981574804301101</v>
      </c>
      <c r="F115">
        <f t="shared" si="8"/>
        <v>0.48859208096652373</v>
      </c>
    </row>
    <row r="116" spans="1:6">
      <c r="A116">
        <v>115</v>
      </c>
      <c r="B116">
        <v>5.5620000000000003</v>
      </c>
      <c r="C116">
        <f t="shared" si="5"/>
        <v>0.38166666666666665</v>
      </c>
      <c r="D116">
        <f t="shared" si="6"/>
        <v>-0.30110643612590487</v>
      </c>
      <c r="E116">
        <f t="shared" si="7"/>
        <v>-0.48988364394043959</v>
      </c>
      <c r="F116">
        <f t="shared" si="8"/>
        <v>0.49411819571252041</v>
      </c>
    </row>
    <row r="117" spans="1:6">
      <c r="A117">
        <v>116</v>
      </c>
      <c r="B117">
        <v>5.6559999999999997</v>
      </c>
      <c r="C117">
        <f t="shared" si="5"/>
        <v>0.38500000000000001</v>
      </c>
      <c r="D117">
        <f t="shared" si="6"/>
        <v>-0.29237489622680418</v>
      </c>
      <c r="E117">
        <f t="shared" si="7"/>
        <v>-0.48028190776724178</v>
      </c>
      <c r="F117">
        <f t="shared" si="8"/>
        <v>0.49967418149410953</v>
      </c>
    </row>
    <row r="118" spans="1:6">
      <c r="A118">
        <v>117</v>
      </c>
      <c r="B118">
        <v>5.8109999999999999</v>
      </c>
      <c r="C118">
        <f t="shared" si="5"/>
        <v>0.38833333333333331</v>
      </c>
      <c r="D118">
        <f t="shared" si="6"/>
        <v>-0.28366559060134999</v>
      </c>
      <c r="E118">
        <f t="shared" si="7"/>
        <v>-0.46444925769441547</v>
      </c>
      <c r="F118">
        <f t="shared" si="8"/>
        <v>0.50526036299884469</v>
      </c>
    </row>
    <row r="119" spans="1:6">
      <c r="A119">
        <v>118</v>
      </c>
      <c r="B119">
        <v>5.8179999999999996</v>
      </c>
      <c r="C119">
        <f t="shared" si="5"/>
        <v>0.39166666666666666</v>
      </c>
      <c r="D119">
        <f t="shared" si="6"/>
        <v>-0.27497774896900479</v>
      </c>
      <c r="E119">
        <f t="shared" si="7"/>
        <v>-0.46373423478790082</v>
      </c>
      <c r="F119">
        <f t="shared" si="8"/>
        <v>0.51087707023707962</v>
      </c>
    </row>
    <row r="120" spans="1:6">
      <c r="A120">
        <v>119</v>
      </c>
      <c r="B120">
        <v>5.8689999999999998</v>
      </c>
      <c r="C120">
        <f t="shared" si="5"/>
        <v>0.39500000000000002</v>
      </c>
      <c r="D120">
        <f t="shared" si="6"/>
        <v>-0.26631061320409499</v>
      </c>
      <c r="E120">
        <f t="shared" si="7"/>
        <v>-0.45852478218329346</v>
      </c>
      <c r="F120">
        <f t="shared" si="8"/>
        <v>0.51652463865895326</v>
      </c>
    </row>
    <row r="121" spans="1:6">
      <c r="A121">
        <v>120</v>
      </c>
      <c r="B121">
        <v>5.9089999999999998</v>
      </c>
      <c r="C121">
        <f t="shared" si="5"/>
        <v>0.39833333333333332</v>
      </c>
      <c r="D121">
        <f t="shared" si="6"/>
        <v>-0.25766343680427872</v>
      </c>
      <c r="E121">
        <f t="shared" si="7"/>
        <v>-0.45443893700320925</v>
      </c>
      <c r="F121">
        <f t="shared" si="8"/>
        <v>0.52220340927460729</v>
      </c>
    </row>
    <row r="122" spans="1:6">
      <c r="A122">
        <v>121</v>
      </c>
      <c r="B122">
        <v>5.9809999999999999</v>
      </c>
      <c r="C122">
        <f t="shared" si="5"/>
        <v>0.40166666666666667</v>
      </c>
      <c r="D122">
        <f t="shared" si="6"/>
        <v>-0.2490354843769092</v>
      </c>
      <c r="E122">
        <f t="shared" si="7"/>
        <v>-0.44708441567905766</v>
      </c>
      <c r="F122">
        <f t="shared" si="8"/>
        <v>0.52791372877774423</v>
      </c>
    </row>
    <row r="123" spans="1:6">
      <c r="A123">
        <v>122</v>
      </c>
      <c r="B123">
        <v>6.0019999999999998</v>
      </c>
      <c r="C123">
        <f t="shared" si="5"/>
        <v>0.40500000000000003</v>
      </c>
      <c r="D123">
        <f t="shared" si="6"/>
        <v>-0.2404260311423079</v>
      </c>
      <c r="E123">
        <f t="shared" si="7"/>
        <v>-0.44493934695951348</v>
      </c>
      <c r="F123">
        <f t="shared" si="8"/>
        <v>0.53365594967263574</v>
      </c>
    </row>
    <row r="124" spans="1:6">
      <c r="A124">
        <v>123</v>
      </c>
      <c r="B124">
        <v>6.0069999999999997</v>
      </c>
      <c r="C124">
        <f t="shared" si="5"/>
        <v>0.40833333333333333</v>
      </c>
      <c r="D124">
        <f t="shared" si="6"/>
        <v>-0.2318343624530099</v>
      </c>
      <c r="E124">
        <f t="shared" si="7"/>
        <v>-0.44442861631200298</v>
      </c>
      <c r="F124">
        <f t="shared" si="8"/>
        <v>0.53943043040469785</v>
      </c>
    </row>
    <row r="125" spans="1:6">
      <c r="A125">
        <v>124</v>
      </c>
      <c r="B125">
        <v>6.0510000000000002</v>
      </c>
      <c r="C125">
        <f t="shared" si="5"/>
        <v>0.41166666666666668</v>
      </c>
      <c r="D125">
        <f t="shared" si="6"/>
        <v>-0.2232597733280923</v>
      </c>
      <c r="E125">
        <f t="shared" si="7"/>
        <v>-0.43993418661391032</v>
      </c>
      <c r="F125">
        <f t="shared" si="8"/>
        <v>0.54523753549475751</v>
      </c>
    </row>
    <row r="126" spans="1:6">
      <c r="A126">
        <v>125</v>
      </c>
      <c r="B126">
        <v>6.11</v>
      </c>
      <c r="C126">
        <f t="shared" si="5"/>
        <v>0.41499999999999998</v>
      </c>
      <c r="D126">
        <f t="shared" si="6"/>
        <v>-0.21470156800174456</v>
      </c>
      <c r="E126">
        <f t="shared" si="7"/>
        <v>-0.43390756497328609</v>
      </c>
      <c r="F126">
        <f t="shared" si="8"/>
        <v>0.55107763567713086</v>
      </c>
    </row>
    <row r="127" spans="1:6">
      <c r="A127">
        <v>126</v>
      </c>
      <c r="B127">
        <v>6.1440000000000001</v>
      </c>
      <c r="C127">
        <f t="shared" si="5"/>
        <v>0.41833333333333333</v>
      </c>
      <c r="D127">
        <f t="shared" si="6"/>
        <v>-0.2061590594852733</v>
      </c>
      <c r="E127">
        <f t="shared" si="7"/>
        <v>-0.43043459657021454</v>
      </c>
      <c r="F127">
        <f t="shared" si="8"/>
        <v>0.55695110804164782</v>
      </c>
    </row>
    <row r="128" spans="1:6">
      <c r="A128">
        <v>127</v>
      </c>
      <c r="B128">
        <v>6.3259999999999996</v>
      </c>
      <c r="C128">
        <f t="shared" si="5"/>
        <v>0.42166666666666669</v>
      </c>
      <c r="D128">
        <f t="shared" si="6"/>
        <v>-0.1976315691417817</v>
      </c>
      <c r="E128">
        <f t="shared" si="7"/>
        <v>-0.41184400100083152</v>
      </c>
      <c r="F128">
        <f t="shared" si="8"/>
        <v>0.56285833617975856</v>
      </c>
    </row>
    <row r="129" spans="1:6">
      <c r="A129">
        <v>128</v>
      </c>
      <c r="B129">
        <v>6.4029999999999996</v>
      </c>
      <c r="C129">
        <f t="shared" si="5"/>
        <v>0.42499999999999999</v>
      </c>
      <c r="D129">
        <f t="shared" si="6"/>
        <v>-0.18911842627279254</v>
      </c>
      <c r="E129">
        <f t="shared" si="7"/>
        <v>-0.40397874902916947</v>
      </c>
      <c r="F129">
        <f t="shared" si="8"/>
        <v>0.56879971033486143</v>
      </c>
    </row>
    <row r="130" spans="1:6">
      <c r="A130">
        <v>129</v>
      </c>
      <c r="B130">
        <v>6.4260000000000002</v>
      </c>
      <c r="C130">
        <f t="shared" si="5"/>
        <v>0.42833333333333334</v>
      </c>
      <c r="D130">
        <f t="shared" si="6"/>
        <v>-0.18061896771611988</v>
      </c>
      <c r="E130">
        <f t="shared" si="7"/>
        <v>-0.40162938805062098</v>
      </c>
      <c r="F130">
        <f t="shared" si="8"/>
        <v>0.57477562755700118</v>
      </c>
    </row>
    <row r="131" spans="1:6">
      <c r="A131">
        <v>130</v>
      </c>
      <c r="B131">
        <v>6.4349999999999996</v>
      </c>
      <c r="C131">
        <f t="shared" ref="C131:C194" si="9">(A131-0.5)/300</f>
        <v>0.43166666666666664</v>
      </c>
      <c r="D131">
        <f t="shared" ref="D131:D194" si="10">_xlfn.NORM.S.INV(C131)</f>
        <v>-0.17213253745432833</v>
      </c>
      <c r="E131">
        <f t="shared" ref="E131:E194" si="11">(B131-AVERAGE(B$2:B$301))/(_xlfn.STDEV.S(B$2:B$301))</f>
        <v>-0.40071007288510208</v>
      </c>
      <c r="F131">
        <f t="shared" ref="F131:F194" si="12">_xlfn.GAMMA.INV(C131, 1, 1/0.9729)</f>
        <v>0.58078649186209219</v>
      </c>
    </row>
    <row r="132" spans="1:6">
      <c r="A132">
        <v>131</v>
      </c>
      <c r="B132">
        <v>6.4480000000000004</v>
      </c>
      <c r="C132">
        <f t="shared" si="9"/>
        <v>0.435</v>
      </c>
      <c r="D132">
        <f t="shared" si="10"/>
        <v>-0.16365848623314128</v>
      </c>
      <c r="E132">
        <f t="shared" si="11"/>
        <v>-0.39938217320157465</v>
      </c>
      <c r="F132">
        <f t="shared" si="12"/>
        <v>0.58683271439582296</v>
      </c>
    </row>
    <row r="133" spans="1:6">
      <c r="A133">
        <v>132</v>
      </c>
      <c r="B133">
        <v>6.5439999999999996</v>
      </c>
      <c r="C133">
        <f t="shared" si="9"/>
        <v>0.43833333333333335</v>
      </c>
      <c r="D133">
        <f t="shared" si="10"/>
        <v>-0.15519617118919438</v>
      </c>
      <c r="E133">
        <f t="shared" si="11"/>
        <v>-0.38957614476937269</v>
      </c>
      <c r="F133">
        <f t="shared" si="12"/>
        <v>0.59291471360240988</v>
      </c>
    </row>
    <row r="134" spans="1:6">
      <c r="A134">
        <v>133</v>
      </c>
      <c r="B134">
        <v>6.5460000000000003</v>
      </c>
      <c r="C134">
        <f t="shared" si="9"/>
        <v>0.44166666666666665</v>
      </c>
      <c r="D134">
        <f t="shared" si="10"/>
        <v>-0.14674495548654862</v>
      </c>
      <c r="E134">
        <f t="shared" si="11"/>
        <v>-0.38937185251036838</v>
      </c>
      <c r="F134">
        <f t="shared" si="12"/>
        <v>0.59903291539837589</v>
      </c>
    </row>
    <row r="135" spans="1:6">
      <c r="A135">
        <v>134</v>
      </c>
      <c r="B135">
        <v>6.5549999999999997</v>
      </c>
      <c r="C135">
        <f t="shared" si="9"/>
        <v>0.44500000000000001</v>
      </c>
      <c r="D135">
        <f t="shared" si="10"/>
        <v>-0.1383042079614045</v>
      </c>
      <c r="E135">
        <f t="shared" si="11"/>
        <v>-0.38845253734484952</v>
      </c>
      <c r="F135">
        <f t="shared" si="12"/>
        <v>0.60518775335152908</v>
      </c>
    </row>
    <row r="136" spans="1:6">
      <c r="A136">
        <v>135</v>
      </c>
      <c r="B136">
        <v>6.5990000000000002</v>
      </c>
      <c r="C136">
        <f t="shared" si="9"/>
        <v>0.44833333333333331</v>
      </c>
      <c r="D136">
        <f t="shared" si="10"/>
        <v>-0.12987330277448192</v>
      </c>
      <c r="E136">
        <f t="shared" si="11"/>
        <v>-0.38395810764675686</v>
      </c>
      <c r="F136">
        <f t="shared" si="12"/>
        <v>0.6113796688653339</v>
      </c>
    </row>
    <row r="137" spans="1:6">
      <c r="A137">
        <v>136</v>
      </c>
      <c r="B137">
        <v>6.6749999999999998</v>
      </c>
      <c r="C137">
        <f t="shared" si="9"/>
        <v>0.45166666666666666</v>
      </c>
      <c r="D137">
        <f t="shared" si="10"/>
        <v>-0.1214516190705431</v>
      </c>
      <c r="E137">
        <f t="shared" si="11"/>
        <v>-0.37619500180459692</v>
      </c>
      <c r="F137">
        <f t="shared" si="12"/>
        <v>0.61760911136887076</v>
      </c>
    </row>
    <row r="138" spans="1:6">
      <c r="A138">
        <v>137</v>
      </c>
      <c r="B138">
        <v>6.8659999999999997</v>
      </c>
      <c r="C138">
        <f t="shared" si="9"/>
        <v>0.45500000000000002</v>
      </c>
      <c r="D138">
        <f t="shared" si="10"/>
        <v>-0.11303854064456513</v>
      </c>
      <c r="E138">
        <f t="shared" si="11"/>
        <v>-0.35668509106969487</v>
      </c>
      <c r="F138">
        <f t="shared" si="12"/>
        <v>0.62387653851258407</v>
      </c>
    </row>
    <row r="139" spans="1:6">
      <c r="A139">
        <v>138</v>
      </c>
      <c r="B139">
        <v>6.8760000000000003</v>
      </c>
      <c r="C139">
        <f t="shared" si="9"/>
        <v>0.45833333333333331</v>
      </c>
      <c r="D139">
        <f t="shared" si="10"/>
        <v>-0.10463345561407539</v>
      </c>
      <c r="E139">
        <f t="shared" si="11"/>
        <v>-0.35566362977467375</v>
      </c>
      <c r="F139">
        <f t="shared" si="12"/>
        <v>0.6301824163700368</v>
      </c>
    </row>
    <row r="140" spans="1:6">
      <c r="A140">
        <v>139</v>
      </c>
      <c r="B140">
        <v>6.9489999999999998</v>
      </c>
      <c r="C140">
        <f t="shared" si="9"/>
        <v>0.46166666666666667</v>
      </c>
      <c r="D140">
        <f t="shared" si="10"/>
        <v>-9.623575609718539E-2</v>
      </c>
      <c r="E140">
        <f t="shared" si="11"/>
        <v>-0.34820696232102016</v>
      </c>
      <c r="F140">
        <f t="shared" si="12"/>
        <v>0.63652721964589354</v>
      </c>
    </row>
    <row r="141" spans="1:6">
      <c r="A141">
        <v>140</v>
      </c>
      <c r="B141">
        <v>7.0949999999999998</v>
      </c>
      <c r="C141">
        <f t="shared" si="9"/>
        <v>0.46500000000000002</v>
      </c>
      <c r="D141">
        <f t="shared" si="10"/>
        <v>-8.7844837895871677E-2</v>
      </c>
      <c r="E141">
        <f t="shared" si="11"/>
        <v>-0.33329362741371288</v>
      </c>
      <c r="F141">
        <f t="shared" si="12"/>
        <v>0.64291143189035937</v>
      </c>
    </row>
    <row r="142" spans="1:6">
      <c r="A142">
        <v>141</v>
      </c>
      <c r="B142">
        <v>7.0949999999999998</v>
      </c>
      <c r="C142">
        <f t="shared" si="9"/>
        <v>0.46833333333333332</v>
      </c>
      <c r="D142">
        <f t="shared" si="10"/>
        <v>-7.946010018406334E-2</v>
      </c>
      <c r="E142">
        <f t="shared" si="11"/>
        <v>-0.33329362741371288</v>
      </c>
      <c r="F142">
        <f t="shared" si="12"/>
        <v>0.64933554572032248</v>
      </c>
    </row>
    <row r="143" spans="1:6">
      <c r="A143">
        <v>142</v>
      </c>
      <c r="B143">
        <v>7.11</v>
      </c>
      <c r="C143">
        <f t="shared" si="9"/>
        <v>0.47166666666666668</v>
      </c>
      <c r="D143">
        <f t="shared" si="10"/>
        <v>-7.108094520010963E-2</v>
      </c>
      <c r="E143">
        <f t="shared" si="11"/>
        <v>-0.33176143547118125</v>
      </c>
      <c r="F143">
        <f t="shared" si="12"/>
        <v>0.65580006304745175</v>
      </c>
    </row>
    <row r="144" spans="1:6">
      <c r="A144">
        <v>143</v>
      </c>
      <c r="B144">
        <v>7.1479999999999997</v>
      </c>
      <c r="C144">
        <f t="shared" si="9"/>
        <v>0.47499999999999998</v>
      </c>
      <c r="D144">
        <f t="shared" si="10"/>
        <v>-6.2706777943213846E-2</v>
      </c>
      <c r="E144">
        <f t="shared" si="11"/>
        <v>-0.32787988255010131</v>
      </c>
      <c r="F144">
        <f t="shared" si="12"/>
        <v>0.66230549531350935</v>
      </c>
    </row>
    <row r="145" spans="1:6">
      <c r="A145">
        <v>144</v>
      </c>
      <c r="B145">
        <v>7.2169999999999996</v>
      </c>
      <c r="C145">
        <f t="shared" si="9"/>
        <v>0.47833333333333333</v>
      </c>
      <c r="D145">
        <f t="shared" si="10"/>
        <v>-5.4337005873423251E-2</v>
      </c>
      <c r="E145">
        <f t="shared" si="11"/>
        <v>-0.32083179961445607</v>
      </c>
      <c r="F145">
        <f t="shared" si="12"/>
        <v>0.6688523637331617</v>
      </c>
    </row>
    <row r="146" spans="1:6">
      <c r="A146">
        <v>145</v>
      </c>
      <c r="B146">
        <v>7.25</v>
      </c>
      <c r="C146">
        <f t="shared" si="9"/>
        <v>0.48166666666666669</v>
      </c>
      <c r="D146">
        <f t="shared" si="10"/>
        <v>-4.5971038614782349E-2</v>
      </c>
      <c r="E146">
        <f t="shared" si="11"/>
        <v>-0.31746097734088657</v>
      </c>
      <c r="F146">
        <f t="shared" si="12"/>
        <v>0.67544119954457016</v>
      </c>
    </row>
    <row r="147" spans="1:6">
      <c r="A147">
        <v>146</v>
      </c>
      <c r="B147">
        <v>7.2569999999999997</v>
      </c>
      <c r="C147">
        <f t="shared" si="9"/>
        <v>0.48499999999999999</v>
      </c>
      <c r="D147">
        <f t="shared" si="10"/>
        <v>-3.7608287661255936E-2</v>
      </c>
      <c r="E147">
        <f t="shared" si="11"/>
        <v>-0.31674595443437187</v>
      </c>
      <c r="F147">
        <f t="shared" si="12"/>
        <v>0.68207254426806541</v>
      </c>
    </row>
    <row r="148" spans="1:6">
      <c r="A148">
        <v>147</v>
      </c>
      <c r="B148">
        <v>7.52</v>
      </c>
      <c r="C148">
        <f t="shared" si="9"/>
        <v>0.48833333333333334</v>
      </c>
      <c r="D148">
        <f t="shared" si="10"/>
        <v>-2.9248166085040543E-2</v>
      </c>
      <c r="E148">
        <f t="shared" si="11"/>
        <v>-0.28988152237531833</v>
      </c>
      <c r="F148">
        <f t="shared" si="12"/>
        <v>0.6887469499732235</v>
      </c>
    </row>
    <row r="149" spans="1:6">
      <c r="A149">
        <v>148</v>
      </c>
      <c r="B149">
        <v>7.54</v>
      </c>
      <c r="C149">
        <f t="shared" si="9"/>
        <v>0.49166666666666664</v>
      </c>
      <c r="D149">
        <f t="shared" si="10"/>
        <v>-2.0890088246888559E-2</v>
      </c>
      <c r="E149">
        <f t="shared" si="11"/>
        <v>-0.28783859978527615</v>
      </c>
      <c r="F149">
        <f t="shared" si="12"/>
        <v>0.69546497955466624</v>
      </c>
    </row>
    <row r="150" spans="1:6">
      <c r="A150">
        <v>149</v>
      </c>
      <c r="B150">
        <v>7.5830000000000002</v>
      </c>
      <c r="C150">
        <f t="shared" si="9"/>
        <v>0.495</v>
      </c>
      <c r="D150">
        <f t="shared" si="10"/>
        <v>-1.2533469508069276E-2</v>
      </c>
      <c r="E150">
        <f t="shared" si="11"/>
        <v>-0.28344631621668565</v>
      </c>
      <c r="F150">
        <f t="shared" si="12"/>
        <v>0.70222720701693608</v>
      </c>
    </row>
    <row r="151" spans="1:6">
      <c r="A151">
        <v>150</v>
      </c>
      <c r="B151">
        <v>7.7210000000000001</v>
      </c>
      <c r="C151">
        <f t="shared" si="9"/>
        <v>0.49833333333333335</v>
      </c>
      <c r="D151">
        <f t="shared" si="10"/>
        <v>-4.1777259436026719E-3</v>
      </c>
      <c r="E151">
        <f t="shared" si="11"/>
        <v>-0.26935015034539517</v>
      </c>
      <c r="F151">
        <f t="shared" si="12"/>
        <v>0.70903421776880515</v>
      </c>
    </row>
    <row r="152" spans="1:6">
      <c r="A152">
        <v>151</v>
      </c>
      <c r="B152">
        <v>7.8010000000000002</v>
      </c>
      <c r="C152">
        <f t="shared" si="9"/>
        <v>0.50166666666666671</v>
      </c>
      <c r="D152">
        <f t="shared" si="10"/>
        <v>4.1777259436028107E-3</v>
      </c>
      <c r="E152">
        <f t="shared" si="11"/>
        <v>-0.26117845998522682</v>
      </c>
      <c r="F152">
        <f t="shared" si="12"/>
        <v>0.71588660892739231</v>
      </c>
    </row>
    <row r="153" spans="1:6">
      <c r="A153">
        <v>152</v>
      </c>
      <c r="B153">
        <v>7.8550000000000004</v>
      </c>
      <c r="C153">
        <f t="shared" si="9"/>
        <v>0.505</v>
      </c>
      <c r="D153">
        <f t="shared" si="10"/>
        <v>1.2533469508069276E-2</v>
      </c>
      <c r="E153">
        <f t="shared" si="11"/>
        <v>-0.25566256899211309</v>
      </c>
      <c r="F153">
        <f t="shared" si="12"/>
        <v>0.72278498963248716</v>
      </c>
    </row>
    <row r="154" spans="1:6">
      <c r="A154">
        <v>153</v>
      </c>
      <c r="B154">
        <v>7.9950000000000001</v>
      </c>
      <c r="C154">
        <f t="shared" si="9"/>
        <v>0.5083333333333333</v>
      </c>
      <c r="D154">
        <f t="shared" si="10"/>
        <v>2.0890088246888421E-2</v>
      </c>
      <c r="E154">
        <f t="shared" si="11"/>
        <v>-0.24136211086181847</v>
      </c>
      <c r="F154">
        <f t="shared" si="12"/>
        <v>0.72972998137149392</v>
      </c>
    </row>
    <row r="155" spans="1:6">
      <c r="A155">
        <v>154</v>
      </c>
      <c r="B155">
        <v>8.0429999999999993</v>
      </c>
      <c r="C155">
        <f t="shared" si="9"/>
        <v>0.51166666666666671</v>
      </c>
      <c r="D155">
        <f t="shared" si="10"/>
        <v>2.9248166085040685E-2</v>
      </c>
      <c r="E155">
        <f t="shared" si="11"/>
        <v>-0.23645909664571751</v>
      </c>
      <c r="F155">
        <f t="shared" si="12"/>
        <v>0.73672221831542728</v>
      </c>
    </row>
    <row r="156" spans="1:6">
      <c r="A156">
        <v>155</v>
      </c>
      <c r="B156">
        <v>8.0440000000000005</v>
      </c>
      <c r="C156">
        <f t="shared" si="9"/>
        <v>0.51500000000000001</v>
      </c>
      <c r="D156">
        <f t="shared" si="10"/>
        <v>3.7608287661255936E-2</v>
      </c>
      <c r="E156">
        <f t="shared" si="11"/>
        <v>-0.23635695051621528</v>
      </c>
      <c r="F156">
        <f t="shared" si="12"/>
        <v>0.74376234766641369</v>
      </c>
    </row>
    <row r="157" spans="1:6">
      <c r="A157">
        <v>156</v>
      </c>
      <c r="B157">
        <v>8.1590000000000007</v>
      </c>
      <c r="C157">
        <f t="shared" si="9"/>
        <v>0.51833333333333331</v>
      </c>
      <c r="D157">
        <f t="shared" si="10"/>
        <v>4.5971038614782349E-2</v>
      </c>
      <c r="E157">
        <f t="shared" si="11"/>
        <v>-0.2246101456234732</v>
      </c>
      <c r="F157">
        <f t="shared" si="12"/>
        <v>0.75085103001717979</v>
      </c>
    </row>
    <row r="158" spans="1:6">
      <c r="A158">
        <v>157</v>
      </c>
      <c r="B158">
        <v>8.2420000000000009</v>
      </c>
      <c r="C158">
        <f t="shared" si="9"/>
        <v>0.52166666666666661</v>
      </c>
      <c r="D158">
        <f t="shared" si="10"/>
        <v>5.4337005873423105E-2</v>
      </c>
      <c r="E158">
        <f t="shared" si="11"/>
        <v>-0.21613201687479847</v>
      </c>
      <c r="F158">
        <f t="shared" si="12"/>
        <v>0.75798893972301895</v>
      </c>
    </row>
    <row r="159" spans="1:6">
      <c r="A159">
        <v>158</v>
      </c>
      <c r="B159">
        <v>8.2590000000000003</v>
      </c>
      <c r="C159">
        <f t="shared" si="9"/>
        <v>0.52500000000000002</v>
      </c>
      <c r="D159">
        <f t="shared" si="10"/>
        <v>6.2706777943213846E-2</v>
      </c>
      <c r="E159">
        <f t="shared" si="11"/>
        <v>-0.21439553267326275</v>
      </c>
      <c r="F159">
        <f t="shared" si="12"/>
        <v>0.76517676528676726</v>
      </c>
    </row>
    <row r="160" spans="1:6">
      <c r="A160">
        <v>159</v>
      </c>
      <c r="B160">
        <v>8.2959999999999994</v>
      </c>
      <c r="C160">
        <f t="shared" si="9"/>
        <v>0.52833333333333332</v>
      </c>
      <c r="D160">
        <f t="shared" si="10"/>
        <v>7.108094520010963E-2</v>
      </c>
      <c r="E160">
        <f t="shared" si="11"/>
        <v>-0.21061612588168496</v>
      </c>
      <c r="F160">
        <f t="shared" si="12"/>
        <v>0.77241520975733235</v>
      </c>
    </row>
    <row r="161" spans="1:6">
      <c r="A161">
        <v>160</v>
      </c>
      <c r="B161">
        <v>8.3239999999999998</v>
      </c>
      <c r="C161">
        <f t="shared" si="9"/>
        <v>0.53166666666666662</v>
      </c>
      <c r="D161">
        <f t="shared" si="10"/>
        <v>7.9460100184063201E-2</v>
      </c>
      <c r="E161">
        <f t="shared" si="11"/>
        <v>-0.20775603425562597</v>
      </c>
      <c r="F161">
        <f t="shared" si="12"/>
        <v>0.77970499114235836</v>
      </c>
    </row>
    <row r="162" spans="1:6">
      <c r="A162">
        <v>161</v>
      </c>
      <c r="B162">
        <v>8.3339999999999996</v>
      </c>
      <c r="C162">
        <f t="shared" si="9"/>
        <v>0.53500000000000003</v>
      </c>
      <c r="D162">
        <f t="shared" si="10"/>
        <v>8.7844837895871816E-2</v>
      </c>
      <c r="E162">
        <f t="shared" si="11"/>
        <v>-0.20673457296060496</v>
      </c>
      <c r="F162">
        <f t="shared" si="12"/>
        <v>0.78704684283562631</v>
      </c>
    </row>
    <row r="163" spans="1:6">
      <c r="A163">
        <v>162</v>
      </c>
      <c r="B163">
        <v>8.41</v>
      </c>
      <c r="C163">
        <f t="shared" si="9"/>
        <v>0.53833333333333333</v>
      </c>
      <c r="D163">
        <f t="shared" si="10"/>
        <v>9.623575609718539E-2</v>
      </c>
      <c r="E163">
        <f t="shared" si="11"/>
        <v>-0.19897146711844493</v>
      </c>
      <c r="F163">
        <f t="shared" si="12"/>
        <v>0.79444151405982921</v>
      </c>
    </row>
    <row r="164" spans="1:6">
      <c r="A164">
        <v>163</v>
      </c>
      <c r="B164">
        <v>8.4700000000000006</v>
      </c>
      <c r="C164">
        <f t="shared" si="9"/>
        <v>0.54166666666666663</v>
      </c>
      <c r="D164">
        <f t="shared" si="10"/>
        <v>0.10463345561407525</v>
      </c>
      <c r="E164">
        <f t="shared" si="11"/>
        <v>-0.1928426993483186</v>
      </c>
      <c r="F164">
        <f t="shared" si="12"/>
        <v>0.8018897703253931</v>
      </c>
    </row>
    <row r="165" spans="1:6">
      <c r="A165">
        <v>164</v>
      </c>
      <c r="B165">
        <v>8.4819999999999993</v>
      </c>
      <c r="C165">
        <f t="shared" si="9"/>
        <v>0.54500000000000004</v>
      </c>
      <c r="D165">
        <f t="shared" si="10"/>
        <v>0.11303854064456527</v>
      </c>
      <c r="E165">
        <f t="shared" si="11"/>
        <v>-0.19161694579429348</v>
      </c>
      <c r="F165">
        <f t="shared" si="12"/>
        <v>0.80939239390604034</v>
      </c>
    </row>
    <row r="166" spans="1:6">
      <c r="A166">
        <v>165</v>
      </c>
      <c r="B166">
        <v>8.5060000000000002</v>
      </c>
      <c r="C166">
        <f t="shared" si="9"/>
        <v>0.54833333333333334</v>
      </c>
      <c r="D166">
        <f t="shared" si="10"/>
        <v>0.1214516190705431</v>
      </c>
      <c r="E166">
        <f t="shared" si="11"/>
        <v>-0.18916543868624286</v>
      </c>
      <c r="F166">
        <f t="shared" si="12"/>
        <v>0.8169501843318383</v>
      </c>
    </row>
    <row r="167" spans="1:6">
      <c r="A167">
        <v>166</v>
      </c>
      <c r="B167">
        <v>8.532</v>
      </c>
      <c r="C167">
        <f t="shared" si="9"/>
        <v>0.55166666666666664</v>
      </c>
      <c r="D167">
        <f t="shared" si="10"/>
        <v>0.12987330277448178</v>
      </c>
      <c r="E167">
        <f t="shared" si="11"/>
        <v>-0.18650963931918815</v>
      </c>
      <c r="F167">
        <f t="shared" si="12"/>
        <v>0.82456395890051104</v>
      </c>
    </row>
    <row r="168" spans="1:6">
      <c r="A168">
        <v>167</v>
      </c>
      <c r="B168">
        <v>8.5890000000000004</v>
      </c>
      <c r="C168">
        <f t="shared" si="9"/>
        <v>0.55500000000000005</v>
      </c>
      <c r="D168">
        <f t="shared" si="10"/>
        <v>0.13830420796140466</v>
      </c>
      <c r="E168">
        <f t="shared" si="11"/>
        <v>-0.18068730993756812</v>
      </c>
      <c r="F168">
        <f t="shared" si="12"/>
        <v>0.83223455320782913</v>
      </c>
    </row>
    <row r="169" spans="1:6">
      <c r="A169">
        <v>168</v>
      </c>
      <c r="B169">
        <v>8.6820000000000004</v>
      </c>
      <c r="C169">
        <f t="shared" si="9"/>
        <v>0.55833333333333335</v>
      </c>
      <c r="D169">
        <f t="shared" si="10"/>
        <v>0.14674495548654862</v>
      </c>
      <c r="E169">
        <f t="shared" si="11"/>
        <v>-0.17118771989387238</v>
      </c>
      <c r="F169">
        <f t="shared" si="12"/>
        <v>0.83996282169793823</v>
      </c>
    </row>
    <row r="170" spans="1:6">
      <c r="A170">
        <v>169</v>
      </c>
      <c r="B170">
        <v>8.7260000000000009</v>
      </c>
      <c r="C170">
        <f t="shared" si="9"/>
        <v>0.56166666666666665</v>
      </c>
      <c r="D170">
        <f t="shared" si="10"/>
        <v>0.15519617118919438</v>
      </c>
      <c r="E170">
        <f t="shared" si="11"/>
        <v>-0.16669329019577972</v>
      </c>
      <c r="F170">
        <f t="shared" si="12"/>
        <v>0.84774963823453775</v>
      </c>
    </row>
    <row r="171" spans="1:6">
      <c r="A171">
        <v>170</v>
      </c>
      <c r="B171">
        <v>8.9250000000000007</v>
      </c>
      <c r="C171">
        <f t="shared" si="9"/>
        <v>0.56499999999999995</v>
      </c>
      <c r="D171">
        <f t="shared" si="10"/>
        <v>0.16365848623314114</v>
      </c>
      <c r="E171">
        <f t="shared" si="11"/>
        <v>-0.14636621042486087</v>
      </c>
      <c r="F171">
        <f t="shared" si="12"/>
        <v>0.85559589669385627</v>
      </c>
    </row>
    <row r="172" spans="1:6">
      <c r="A172">
        <v>171</v>
      </c>
      <c r="B172">
        <v>8.9890000000000008</v>
      </c>
      <c r="C172">
        <f t="shared" si="9"/>
        <v>0.56833333333333336</v>
      </c>
      <c r="D172">
        <f t="shared" si="10"/>
        <v>0.17213253745432833</v>
      </c>
      <c r="E172">
        <f t="shared" si="11"/>
        <v>-0.13982885813672616</v>
      </c>
      <c r="F172">
        <f t="shared" si="12"/>
        <v>0.86350251158043845</v>
      </c>
    </row>
    <row r="173" spans="1:6">
      <c r="A173">
        <v>172</v>
      </c>
      <c r="B173">
        <v>9.0500000000000007</v>
      </c>
      <c r="C173">
        <f t="shared" si="9"/>
        <v>0.57166666666666666</v>
      </c>
      <c r="D173">
        <f t="shared" si="10"/>
        <v>0.18061896771611988</v>
      </c>
      <c r="E173">
        <f t="shared" si="11"/>
        <v>-0.13359794423709775</v>
      </c>
      <c r="F173">
        <f t="shared" si="12"/>
        <v>0.87147041866679675</v>
      </c>
    </row>
    <row r="174" spans="1:6">
      <c r="A174">
        <v>173</v>
      </c>
      <c r="B174">
        <v>9.0579999999999998</v>
      </c>
      <c r="C174">
        <f t="shared" si="9"/>
        <v>0.57499999999999996</v>
      </c>
      <c r="D174">
        <f t="shared" si="10"/>
        <v>0.18911842627279243</v>
      </c>
      <c r="E174">
        <f t="shared" si="11"/>
        <v>-0.132780775201081</v>
      </c>
      <c r="F174">
        <f t="shared" si="12"/>
        <v>0.87950057565805329</v>
      </c>
    </row>
    <row r="175" spans="1:6">
      <c r="A175">
        <v>174</v>
      </c>
      <c r="B175">
        <v>9.1</v>
      </c>
      <c r="C175">
        <f t="shared" si="9"/>
        <v>0.57833333333333337</v>
      </c>
      <c r="D175">
        <f t="shared" si="10"/>
        <v>0.19763156914178184</v>
      </c>
      <c r="E175">
        <f t="shared" si="11"/>
        <v>-0.12849063776199263</v>
      </c>
      <c r="F175">
        <f t="shared" si="12"/>
        <v>0.88759396288274861</v>
      </c>
    </row>
    <row r="176" spans="1:6">
      <c r="A176">
        <v>175</v>
      </c>
      <c r="B176">
        <v>9.3510000000000009</v>
      </c>
      <c r="C176">
        <f t="shared" si="9"/>
        <v>0.58166666666666667</v>
      </c>
      <c r="D176">
        <f t="shared" si="10"/>
        <v>0.2061590594852733</v>
      </c>
      <c r="E176">
        <f t="shared" si="11"/>
        <v>-0.10285195925696418</v>
      </c>
      <c r="F176">
        <f t="shared" si="12"/>
        <v>0.89575158401106225</v>
      </c>
    </row>
    <row r="177" spans="1:6">
      <c r="A177">
        <v>176</v>
      </c>
      <c r="B177">
        <v>9.4239999999999995</v>
      </c>
      <c r="C177">
        <f t="shared" si="9"/>
        <v>0.58499999999999996</v>
      </c>
      <c r="D177">
        <f t="shared" si="10"/>
        <v>0.21470156800174439</v>
      </c>
      <c r="E177">
        <f t="shared" si="11"/>
        <v>-9.5395291803310661E-2</v>
      </c>
      <c r="F177">
        <f t="shared" si="12"/>
        <v>0.90397446680176652</v>
      </c>
    </row>
    <row r="178" spans="1:6">
      <c r="A178">
        <v>177</v>
      </c>
      <c r="B178">
        <v>9.4860000000000007</v>
      </c>
      <c r="C178">
        <f t="shared" si="9"/>
        <v>0.58833333333333337</v>
      </c>
      <c r="D178">
        <f t="shared" si="10"/>
        <v>0.22325977332809246</v>
      </c>
      <c r="E178">
        <f t="shared" si="11"/>
        <v>-8.9062231774180045E-2</v>
      </c>
      <c r="F178">
        <f t="shared" si="12"/>
        <v>0.91226366387929825</v>
      </c>
    </row>
    <row r="179" spans="1:6">
      <c r="A179">
        <v>178</v>
      </c>
      <c r="B179">
        <v>9.5389999999999997</v>
      </c>
      <c r="C179">
        <f t="shared" si="9"/>
        <v>0.59166666666666667</v>
      </c>
      <c r="D179">
        <f t="shared" si="10"/>
        <v>0.2318343624530099</v>
      </c>
      <c r="E179">
        <f t="shared" si="11"/>
        <v>-8.3648486910568587E-2</v>
      </c>
      <c r="F179">
        <f t="shared" si="12"/>
        <v>0.92062025354241883</v>
      </c>
    </row>
    <row r="180" spans="1:6">
      <c r="A180">
        <v>179</v>
      </c>
      <c r="B180">
        <v>9.6210000000000004</v>
      </c>
      <c r="C180">
        <f t="shared" si="9"/>
        <v>0.59499999999999997</v>
      </c>
      <c r="D180">
        <f t="shared" si="10"/>
        <v>0.2404260311423079</v>
      </c>
      <c r="E180">
        <f t="shared" si="11"/>
        <v>-7.5272504291395911E-2</v>
      </c>
      <c r="F180">
        <f t="shared" si="12"/>
        <v>0.92904534060602095</v>
      </c>
    </row>
    <row r="181" spans="1:6">
      <c r="A181">
        <v>180</v>
      </c>
      <c r="B181">
        <v>9.6649999999999991</v>
      </c>
      <c r="C181">
        <f t="shared" si="9"/>
        <v>0.59833333333333338</v>
      </c>
      <c r="D181">
        <f t="shared" si="10"/>
        <v>0.24903548437690931</v>
      </c>
      <c r="E181">
        <f t="shared" si="11"/>
        <v>-7.0778074593303431E-2</v>
      </c>
      <c r="F181">
        <f t="shared" si="12"/>
        <v>0.93754005727771761</v>
      </c>
    </row>
    <row r="182" spans="1:6">
      <c r="A182">
        <v>181</v>
      </c>
      <c r="B182">
        <v>9.7460000000000004</v>
      </c>
      <c r="C182">
        <f t="shared" si="9"/>
        <v>0.60166666666666668</v>
      </c>
      <c r="D182">
        <f t="shared" si="10"/>
        <v>0.25766343680427872</v>
      </c>
      <c r="E182">
        <f t="shared" si="11"/>
        <v>-6.25042381036328E-2</v>
      </c>
      <c r="F182">
        <f t="shared" si="12"/>
        <v>0.94610556407095869</v>
      </c>
    </row>
    <row r="183" spans="1:6">
      <c r="A183">
        <v>182</v>
      </c>
      <c r="B183">
        <v>9.8480000000000008</v>
      </c>
      <c r="C183">
        <f t="shared" si="9"/>
        <v>0.60499999999999998</v>
      </c>
      <c r="D183">
        <f t="shared" si="10"/>
        <v>0.26631061320409499</v>
      </c>
      <c r="E183">
        <f t="shared" si="11"/>
        <v>-5.2085332894418072E-2</v>
      </c>
      <c r="F183">
        <f t="shared" si="12"/>
        <v>0.95474305075651678</v>
      </c>
    </row>
    <row r="184" spans="1:6">
      <c r="A184">
        <v>183</v>
      </c>
      <c r="B184">
        <v>9.9689999999999994</v>
      </c>
      <c r="C184">
        <f t="shared" si="9"/>
        <v>0.60833333333333328</v>
      </c>
      <c r="D184">
        <f t="shared" si="10"/>
        <v>0.27497774896900462</v>
      </c>
      <c r="E184">
        <f t="shared" si="11"/>
        <v>-3.9725651224663525E-2</v>
      </c>
      <c r="F184">
        <f t="shared" si="12"/>
        <v>0.96345373735428841</v>
      </c>
    </row>
    <row r="185" spans="1:6">
      <c r="A185">
        <v>184</v>
      </c>
      <c r="B185">
        <v>10.042999999999999</v>
      </c>
      <c r="C185">
        <f t="shared" si="9"/>
        <v>0.61166666666666669</v>
      </c>
      <c r="D185">
        <f t="shared" si="10"/>
        <v>0.28366559060134999</v>
      </c>
      <c r="E185">
        <f t="shared" si="11"/>
        <v>-3.2166837641507774E-2</v>
      </c>
      <c r="F185">
        <f t="shared" si="12"/>
        <v>0.97223887516748464</v>
      </c>
    </row>
    <row r="186" spans="1:6">
      <c r="A186">
        <v>185</v>
      </c>
      <c r="B186">
        <v>10.16</v>
      </c>
      <c r="C186">
        <f t="shared" si="9"/>
        <v>0.61499999999999999</v>
      </c>
      <c r="D186">
        <f t="shared" si="10"/>
        <v>0.29237489622680418</v>
      </c>
      <c r="E186">
        <f t="shared" si="11"/>
        <v>-2.0215740489761418E-2</v>
      </c>
      <c r="F186">
        <f t="shared" si="12"/>
        <v>0.98109974786139664</v>
      </c>
    </row>
    <row r="187" spans="1:6">
      <c r="A187">
        <v>186</v>
      </c>
      <c r="B187">
        <v>10.266999999999999</v>
      </c>
      <c r="C187">
        <f t="shared" si="9"/>
        <v>0.61833333333333329</v>
      </c>
      <c r="D187">
        <f t="shared" si="10"/>
        <v>0.30110643612590471</v>
      </c>
      <c r="E187">
        <f t="shared" si="11"/>
        <v>-9.2861046330362674E-3</v>
      </c>
      <c r="F187">
        <f t="shared" si="12"/>
        <v>0.99003767258907038</v>
      </c>
    </row>
    <row r="188" spans="1:6">
      <c r="A188">
        <v>187</v>
      </c>
      <c r="B188">
        <v>10.272</v>
      </c>
      <c r="C188">
        <f t="shared" si="9"/>
        <v>0.6216666666666667</v>
      </c>
      <c r="D188">
        <f t="shared" si="10"/>
        <v>0.30986099328452343</v>
      </c>
      <c r="E188">
        <f t="shared" si="11"/>
        <v>-8.7753739855256623E-3</v>
      </c>
      <c r="F188">
        <f t="shared" si="12"/>
        <v>0.9990540011663519</v>
      </c>
    </row>
    <row r="189" spans="1:6">
      <c r="A189">
        <v>188</v>
      </c>
      <c r="B189">
        <v>10.311</v>
      </c>
      <c r="C189">
        <f t="shared" si="9"/>
        <v>0.625</v>
      </c>
      <c r="D189">
        <f t="shared" si="10"/>
        <v>0.3186393639643752</v>
      </c>
      <c r="E189">
        <f t="shared" si="11"/>
        <v>-4.7916749349436035E-3</v>
      </c>
      <c r="F189">
        <f t="shared" si="12"/>
        <v>1.008150121298927</v>
      </c>
    </row>
    <row r="190" spans="1:6">
      <c r="A190">
        <v>189</v>
      </c>
      <c r="B190">
        <v>10.327999999999999</v>
      </c>
      <c r="C190">
        <f t="shared" si="9"/>
        <v>0.6283333333333333</v>
      </c>
      <c r="D190">
        <f t="shared" si="10"/>
        <v>0.32744235829473295</v>
      </c>
      <c r="E190">
        <f t="shared" si="11"/>
        <v>-3.0551907334078763E-3</v>
      </c>
      <c r="F190">
        <f t="shared" si="12"/>
        <v>1.0173274578641458</v>
      </c>
    </row>
    <row r="191" spans="1:6">
      <c r="A191">
        <v>190</v>
      </c>
      <c r="B191">
        <v>10.404</v>
      </c>
      <c r="C191">
        <f t="shared" si="9"/>
        <v>0.63166666666666671</v>
      </c>
      <c r="D191">
        <f t="shared" si="10"/>
        <v>0.33627080088657485</v>
      </c>
      <c r="E191">
        <f t="shared" si="11"/>
        <v>4.7079151087521453E-3</v>
      </c>
      <c r="F191">
        <f t="shared" si="12"/>
        <v>1.0265874742505845</v>
      </c>
    </row>
    <row r="192" spans="1:6">
      <c r="A192">
        <v>191</v>
      </c>
      <c r="B192">
        <v>10.406000000000001</v>
      </c>
      <c r="C192">
        <f t="shared" si="9"/>
        <v>0.63500000000000001</v>
      </c>
      <c r="D192">
        <f t="shared" si="10"/>
        <v>0.34512553147047242</v>
      </c>
      <c r="E192">
        <f t="shared" si="11"/>
        <v>4.9122073677564234E-3</v>
      </c>
      <c r="F192">
        <f t="shared" si="12"/>
        <v>1.0359316737585009</v>
      </c>
    </row>
    <row r="193" spans="1:6">
      <c r="A193">
        <v>192</v>
      </c>
      <c r="B193">
        <v>10.441000000000001</v>
      </c>
      <c r="C193">
        <f t="shared" si="9"/>
        <v>0.63833333333333331</v>
      </c>
      <c r="D193">
        <f t="shared" si="10"/>
        <v>0.35400740555960392</v>
      </c>
      <c r="E193">
        <f t="shared" si="11"/>
        <v>8.4873219003301081E-3</v>
      </c>
      <c r="F193">
        <f t="shared" si="12"/>
        <v>1.0453616010645357</v>
      </c>
    </row>
    <row r="194" spans="1:6">
      <c r="A194">
        <v>193</v>
      </c>
      <c r="B194">
        <v>10.465999999999999</v>
      </c>
      <c r="C194">
        <f t="shared" si="9"/>
        <v>0.64166666666666672</v>
      </c>
      <c r="D194">
        <f t="shared" si="10"/>
        <v>0.36291729513935622</v>
      </c>
      <c r="E194">
        <f t="shared" si="11"/>
        <v>1.1040975137882585E-2</v>
      </c>
      <c r="F194">
        <f t="shared" si="12"/>
        <v>1.0548788437542231</v>
      </c>
    </row>
    <row r="195" spans="1:6">
      <c r="A195">
        <v>194</v>
      </c>
      <c r="B195">
        <v>10.701000000000001</v>
      </c>
      <c r="C195">
        <f t="shared" ref="C195:C258" si="13">(A195-0.5)/300</f>
        <v>0.64500000000000002</v>
      </c>
      <c r="D195">
        <f t="shared" ref="D195:D258" si="14">_xlfn.NORM.S.INV(C195)</f>
        <v>0.3718560893850747</v>
      </c>
      <c r="E195">
        <f t="shared" ref="E195:E258" si="15">(B195-AVERAGE(B$2:B$301))/(_xlfn.STDEV.S(B$2:B$301))</f>
        <v>3.5045315570877353E-2</v>
      </c>
      <c r="F195">
        <f t="shared" ref="F195:F258" si="16">_xlfn.GAMMA.INV(C195, 1, 1/0.9729)</f>
        <v>1.0644850339261192</v>
      </c>
    </row>
    <row r="196" spans="1:6">
      <c r="A196">
        <v>195</v>
      </c>
      <c r="B196">
        <v>10.79</v>
      </c>
      <c r="C196">
        <f t="shared" si="13"/>
        <v>0.64833333333333332</v>
      </c>
      <c r="D196">
        <f t="shared" si="14"/>
        <v>0.38082469540961922</v>
      </c>
      <c r="E196">
        <f t="shared" si="15"/>
        <v>4.4136321096564547E-2</v>
      </c>
      <c r="F196">
        <f t="shared" si="16"/>
        <v>1.0741818498716003</v>
      </c>
    </row>
    <row r="197" spans="1:6">
      <c r="A197">
        <v>196</v>
      </c>
      <c r="B197">
        <v>10.983000000000001</v>
      </c>
      <c r="C197">
        <f t="shared" si="13"/>
        <v>0.65166666666666662</v>
      </c>
      <c r="D197">
        <f t="shared" si="14"/>
        <v>0.38982403904248075</v>
      </c>
      <c r="E197">
        <f t="shared" si="15"/>
        <v>6.3850524090470928E-2</v>
      </c>
      <c r="F197">
        <f t="shared" si="16"/>
        <v>1.0839710178346542</v>
      </c>
    </row>
    <row r="198" spans="1:6">
      <c r="A198">
        <v>197</v>
      </c>
      <c r="B198">
        <v>11.113</v>
      </c>
      <c r="C198">
        <f t="shared" si="13"/>
        <v>0.65500000000000003</v>
      </c>
      <c r="D198">
        <f t="shared" si="14"/>
        <v>0.39885506564233691</v>
      </c>
      <c r="E198">
        <f t="shared" si="15"/>
        <v>7.712952092574446E-2</v>
      </c>
      <c r="F198">
        <f t="shared" si="16"/>
        <v>1.0938543138562826</v>
      </c>
    </row>
    <row r="199" spans="1:6">
      <c r="A199">
        <v>198</v>
      </c>
      <c r="B199">
        <v>11.178000000000001</v>
      </c>
      <c r="C199">
        <f t="shared" si="13"/>
        <v>0.65833333333333333</v>
      </c>
      <c r="D199">
        <f t="shared" si="14"/>
        <v>0.40791874094503477</v>
      </c>
      <c r="E199">
        <f t="shared" si="15"/>
        <v>8.3769019343381407E-2</v>
      </c>
      <c r="F199">
        <f t="shared" si="16"/>
        <v>1.1038335657084366</v>
      </c>
    </row>
    <row r="200" spans="1:6">
      <c r="A200">
        <v>199</v>
      </c>
      <c r="B200">
        <v>11.393000000000001</v>
      </c>
      <c r="C200">
        <f t="shared" si="13"/>
        <v>0.66166666666666663</v>
      </c>
      <c r="D200">
        <f t="shared" si="14"/>
        <v>0.4170160519491356</v>
      </c>
      <c r="E200">
        <f t="shared" si="15"/>
        <v>0.10573043718633393</v>
      </c>
      <c r="F200">
        <f t="shared" si="16"/>
        <v>1.1139106549227658</v>
      </c>
    </row>
    <row r="201" spans="1:6">
      <c r="A201">
        <v>200</v>
      </c>
      <c r="B201">
        <v>11.574</v>
      </c>
      <c r="C201">
        <f t="shared" si="13"/>
        <v>0.66500000000000004</v>
      </c>
      <c r="D201">
        <f t="shared" si="14"/>
        <v>0.42614800784127838</v>
      </c>
      <c r="E201">
        <f t="shared" si="15"/>
        <v>0.12421888662621483</v>
      </c>
      <c r="F201">
        <f t="shared" si="16"/>
        <v>1.1240875189197972</v>
      </c>
    </row>
    <row r="202" spans="1:6">
      <c r="A202">
        <v>201</v>
      </c>
      <c r="B202">
        <v>11.581</v>
      </c>
      <c r="C202">
        <f t="shared" si="13"/>
        <v>0.66833333333333333</v>
      </c>
      <c r="D202">
        <f t="shared" si="14"/>
        <v>0.43531564096378872</v>
      </c>
      <c r="E202">
        <f t="shared" si="15"/>
        <v>0.12493390953272954</v>
      </c>
      <c r="F202">
        <f t="shared" si="16"/>
        <v>1.1343661532445821</v>
      </c>
    </row>
    <row r="203" spans="1:6">
      <c r="A203">
        <v>202</v>
      </c>
      <c r="B203">
        <v>11.664999999999999</v>
      </c>
      <c r="C203">
        <f t="shared" si="13"/>
        <v>0.67166666666666663</v>
      </c>
      <c r="D203">
        <f t="shared" si="14"/>
        <v>0.44452000782711959</v>
      </c>
      <c r="E203">
        <f t="shared" si="15"/>
        <v>0.13351418441090629</v>
      </c>
      <c r="F203">
        <f t="shared" si="16"/>
        <v>1.1447486139152614</v>
      </c>
    </row>
    <row r="204" spans="1:6">
      <c r="A204">
        <v>203</v>
      </c>
      <c r="B204">
        <v>11.683999999999999</v>
      </c>
      <c r="C204">
        <f t="shared" si="13"/>
        <v>0.67500000000000004</v>
      </c>
      <c r="D204">
        <f t="shared" si="14"/>
        <v>0.45376219016987968</v>
      </c>
      <c r="E204">
        <f t="shared" si="15"/>
        <v>0.13545496087144632</v>
      </c>
      <c r="F204">
        <f t="shared" si="16"/>
        <v>1.1552370198914583</v>
      </c>
    </row>
    <row r="205" spans="1:6">
      <c r="A205">
        <v>204</v>
      </c>
      <c r="B205">
        <v>11.744</v>
      </c>
      <c r="C205">
        <f t="shared" si="13"/>
        <v>0.67833333333333334</v>
      </c>
      <c r="D205">
        <f t="shared" si="14"/>
        <v>0.46304329606941308</v>
      </c>
      <c r="E205">
        <f t="shared" si="15"/>
        <v>0.14158372864157265</v>
      </c>
      <c r="F205">
        <f t="shared" si="16"/>
        <v>1.1658335556699155</v>
      </c>
    </row>
    <row r="206" spans="1:6">
      <c r="A206">
        <v>205</v>
      </c>
      <c r="B206">
        <v>11.929</v>
      </c>
      <c r="C206">
        <f t="shared" si="13"/>
        <v>0.68166666666666664</v>
      </c>
      <c r="D206">
        <f t="shared" si="14"/>
        <v>0.47236446110609492</v>
      </c>
      <c r="E206">
        <f t="shared" si="15"/>
        <v>0.16048076259946209</v>
      </c>
      <c r="F206">
        <f t="shared" si="16"/>
        <v>1.1765404740153318</v>
      </c>
    </row>
    <row r="207" spans="1:6">
      <c r="A207">
        <v>206</v>
      </c>
      <c r="B207">
        <v>11.942</v>
      </c>
      <c r="C207">
        <f t="shared" si="13"/>
        <v>0.68500000000000005</v>
      </c>
      <c r="D207">
        <f t="shared" si="14"/>
        <v>0.48172684958473044</v>
      </c>
      <c r="E207">
        <f t="shared" si="15"/>
        <v>0.16180866228298946</v>
      </c>
      <c r="F207">
        <f t="shared" si="16"/>
        <v>1.1873600988349309</v>
      </c>
    </row>
    <row r="208" spans="1:6">
      <c r="A208">
        <v>207</v>
      </c>
      <c r="B208">
        <v>11.943</v>
      </c>
      <c r="C208">
        <f t="shared" si="13"/>
        <v>0.68833333333333335</v>
      </c>
      <c r="D208">
        <f t="shared" si="14"/>
        <v>0.49113165581669765</v>
      </c>
      <c r="E208">
        <f t="shared" si="15"/>
        <v>0.1619108084124915</v>
      </c>
      <c r="F208">
        <f t="shared" si="16"/>
        <v>1.1982948282059407</v>
      </c>
    </row>
    <row r="209" spans="1:6">
      <c r="A209">
        <v>208</v>
      </c>
      <c r="B209">
        <v>12.34</v>
      </c>
      <c r="C209">
        <f t="shared" si="13"/>
        <v>0.69166666666666665</v>
      </c>
      <c r="D209">
        <f t="shared" si="14"/>
        <v>0.50058010546673981</v>
      </c>
      <c r="E209">
        <f t="shared" si="15"/>
        <v>0.20246282182482717</v>
      </c>
      <c r="F209">
        <f t="shared" si="16"/>
        <v>1.2093471375658562</v>
      </c>
    </row>
    <row r="210" spans="1:6">
      <c r="A210">
        <v>209</v>
      </c>
      <c r="B210">
        <v>12.358000000000001</v>
      </c>
      <c r="C210">
        <f t="shared" si="13"/>
        <v>0.69499999999999995</v>
      </c>
      <c r="D210">
        <f t="shared" si="14"/>
        <v>0.51007345696859474</v>
      </c>
      <c r="E210">
        <f t="shared" si="15"/>
        <v>0.20430145215586512</v>
      </c>
      <c r="F210">
        <f t="shared" si="16"/>
        <v>1.2205195830760871</v>
      </c>
    </row>
    <row r="211" spans="1:6">
      <c r="A211">
        <v>210</v>
      </c>
      <c r="B211">
        <v>12.528</v>
      </c>
      <c r="C211">
        <f t="shared" si="13"/>
        <v>0.69833333333333336</v>
      </c>
      <c r="D211">
        <f t="shared" si="14"/>
        <v>0.51961300301397251</v>
      </c>
      <c r="E211">
        <f t="shared" si="15"/>
        <v>0.22166629417122294</v>
      </c>
      <c r="F211">
        <f t="shared" si="16"/>
        <v>1.2318148051704396</v>
      </c>
    </row>
    <row r="212" spans="1:6">
      <c r="A212">
        <v>211</v>
      </c>
      <c r="B212">
        <v>12.675000000000001</v>
      </c>
      <c r="C212">
        <f t="shared" si="13"/>
        <v>0.70166666666666666</v>
      </c>
      <c r="D212">
        <f t="shared" si="14"/>
        <v>0.52920007211972775</v>
      </c>
      <c r="E212">
        <f t="shared" si="15"/>
        <v>0.23668177520803238</v>
      </c>
      <c r="F212">
        <f t="shared" si="16"/>
        <v>1.2432355323007414</v>
      </c>
    </row>
    <row r="213" spans="1:6">
      <c r="A213">
        <v>212</v>
      </c>
      <c r="B213">
        <v>12.721</v>
      </c>
      <c r="C213">
        <f t="shared" si="13"/>
        <v>0.70499999999999996</v>
      </c>
      <c r="D213">
        <f t="shared" si="14"/>
        <v>0.53883603027845006</v>
      </c>
      <c r="E213">
        <f t="shared" si="15"/>
        <v>0.24138049716512913</v>
      </c>
      <c r="F213">
        <f t="shared" si="16"/>
        <v>1.2547845848929151</v>
      </c>
    </row>
    <row r="214" spans="1:6">
      <c r="A214">
        <v>213</v>
      </c>
      <c r="B214">
        <v>12.805999999999999</v>
      </c>
      <c r="C214">
        <f t="shared" si="13"/>
        <v>0.70833333333333337</v>
      </c>
      <c r="D214">
        <f t="shared" si="14"/>
        <v>0.54852228269809822</v>
      </c>
      <c r="E214">
        <f t="shared" si="15"/>
        <v>0.25006291817280796</v>
      </c>
      <c r="F214">
        <f t="shared" si="16"/>
        <v>1.2664648795278368</v>
      </c>
    </row>
    <row r="215" spans="1:6">
      <c r="A215">
        <v>214</v>
      </c>
      <c r="B215">
        <v>12.832000000000001</v>
      </c>
      <c r="C215">
        <f t="shared" si="13"/>
        <v>0.71166666666666667</v>
      </c>
      <c r="D215">
        <f t="shared" si="14"/>
        <v>0.55826027563674319</v>
      </c>
      <c r="E215">
        <f t="shared" si="15"/>
        <v>0.25271871753986286</v>
      </c>
      <c r="F215">
        <f t="shared" si="16"/>
        <v>1.2782794333624909</v>
      </c>
    </row>
    <row r="216" spans="1:6">
      <c r="A216">
        <v>215</v>
      </c>
      <c r="B216">
        <v>12.92</v>
      </c>
      <c r="C216">
        <f t="shared" si="13"/>
        <v>0.71499999999999997</v>
      </c>
      <c r="D216">
        <f t="shared" si="14"/>
        <v>0.56805149833898272</v>
      </c>
      <c r="E216">
        <f t="shared" si="15"/>
        <v>0.26170757693604801</v>
      </c>
      <c r="F216">
        <f t="shared" si="16"/>
        <v>1.2902313688081883</v>
      </c>
    </row>
    <row r="217" spans="1:6">
      <c r="A217">
        <v>216</v>
      </c>
      <c r="B217">
        <v>12.976000000000001</v>
      </c>
      <c r="C217">
        <f t="shared" si="13"/>
        <v>0.71833333333333338</v>
      </c>
      <c r="D217">
        <f t="shared" si="14"/>
        <v>0.57789748508109473</v>
      </c>
      <c r="E217">
        <f t="shared" si="15"/>
        <v>0.26742776018816594</v>
      </c>
      <c r="F217">
        <f t="shared" si="16"/>
        <v>1.3023239184839892</v>
      </c>
    </row>
    <row r="218" spans="1:6">
      <c r="A218">
        <v>217</v>
      </c>
      <c r="B218">
        <v>13.121</v>
      </c>
      <c r="C218">
        <f t="shared" si="13"/>
        <v>0.72166666666666668</v>
      </c>
      <c r="D218">
        <f t="shared" si="14"/>
        <v>0.58779981733259323</v>
      </c>
      <c r="E218">
        <f t="shared" si="15"/>
        <v>0.28223894896597113</v>
      </c>
      <c r="F218">
        <f t="shared" si="16"/>
        <v>1.3145604304649925</v>
      </c>
    </row>
    <row r="219" spans="1:6">
      <c r="A219">
        <v>218</v>
      </c>
      <c r="B219">
        <v>13.2</v>
      </c>
      <c r="C219">
        <f t="shared" si="13"/>
        <v>0.72499999999999998</v>
      </c>
      <c r="D219">
        <f t="shared" si="14"/>
        <v>0.59776012604247841</v>
      </c>
      <c r="E219">
        <f t="shared" si="15"/>
        <v>0.29030849319663726</v>
      </c>
      <c r="F219">
        <f t="shared" si="16"/>
        <v>1.3269443738468143</v>
      </c>
    </row>
    <row r="220" spans="1:6">
      <c r="A220">
        <v>219</v>
      </c>
      <c r="B220">
        <v>13.202</v>
      </c>
      <c r="C220">
        <f t="shared" si="13"/>
        <v>0.72833333333333339</v>
      </c>
      <c r="D220">
        <f t="shared" si="14"/>
        <v>0.60778009405915734</v>
      </c>
      <c r="E220">
        <f t="shared" si="15"/>
        <v>0.29051278545564158</v>
      </c>
      <c r="F220">
        <f t="shared" si="16"/>
        <v>1.3394793446493825</v>
      </c>
    </row>
    <row r="221" spans="1:6">
      <c r="A221">
        <v>220</v>
      </c>
      <c r="B221">
        <v>13.311</v>
      </c>
      <c r="C221">
        <f t="shared" si="13"/>
        <v>0.73166666666666669</v>
      </c>
      <c r="D221">
        <f t="shared" si="14"/>
        <v>0.61786145869377929</v>
      </c>
      <c r="E221">
        <f t="shared" si="15"/>
        <v>0.30164671357137102</v>
      </c>
      <c r="F221">
        <f t="shared" si="16"/>
        <v>1.352169072085192</v>
      </c>
    </row>
    <row r="222" spans="1:6">
      <c r="A222">
        <v>221</v>
      </c>
      <c r="B222">
        <v>13.507999999999999</v>
      </c>
      <c r="C222">
        <f t="shared" si="13"/>
        <v>0.73499999999999999</v>
      </c>
      <c r="D222">
        <f t="shared" si="14"/>
        <v>0.62800601443756987</v>
      </c>
      <c r="E222">
        <f t="shared" si="15"/>
        <v>0.32176950108328556</v>
      </c>
      <c r="F222">
        <f t="shared" si="16"/>
        <v>1.3650174252193594</v>
      </c>
    </row>
    <row r="223" spans="1:6">
      <c r="A223">
        <v>222</v>
      </c>
      <c r="B223">
        <v>13.595000000000001</v>
      </c>
      <c r="C223">
        <f t="shared" si="13"/>
        <v>0.73833333333333329</v>
      </c>
      <c r="D223">
        <f t="shared" si="14"/>
        <v>0.6382156158446497</v>
      </c>
      <c r="E223">
        <f t="shared" si="15"/>
        <v>0.33065621434996884</v>
      </c>
      <c r="F223">
        <f t="shared" si="16"/>
        <v>1.3780284200512263</v>
      </c>
    </row>
    <row r="224" spans="1:6">
      <c r="A224">
        <v>223</v>
      </c>
      <c r="B224">
        <v>13.76</v>
      </c>
      <c r="C224">
        <f t="shared" si="13"/>
        <v>0.7416666666666667</v>
      </c>
      <c r="D224">
        <f t="shared" si="14"/>
        <v>0.64849218059285729</v>
      </c>
      <c r="E224">
        <f t="shared" si="15"/>
        <v>0.34751032571781604</v>
      </c>
      <c r="F224">
        <f t="shared" si="16"/>
        <v>1.3912062270499534</v>
      </c>
    </row>
    <row r="225" spans="1:6">
      <c r="A225">
        <v>224</v>
      </c>
      <c r="B225">
        <v>13.824999999999999</v>
      </c>
      <c r="C225">
        <f t="shared" si="13"/>
        <v>0.745</v>
      </c>
      <c r="D225">
        <f t="shared" si="14"/>
        <v>0.65883769273618775</v>
      </c>
      <c r="E225">
        <f t="shared" si="15"/>
        <v>0.35414982413545282</v>
      </c>
      <c r="F225">
        <f t="shared" si="16"/>
        <v>1.4045551791794746</v>
      </c>
    </row>
    <row r="226" spans="1:6">
      <c r="A226">
        <v>225</v>
      </c>
      <c r="B226">
        <v>13.872999999999999</v>
      </c>
      <c r="C226">
        <f t="shared" si="13"/>
        <v>0.74833333333333329</v>
      </c>
      <c r="D226">
        <f t="shared" si="14"/>
        <v>0.66925420616371145</v>
      </c>
      <c r="E226">
        <f t="shared" si="15"/>
        <v>0.35905283835155388</v>
      </c>
      <c r="F226">
        <f t="shared" si="16"/>
        <v>1.4180797804514562</v>
      </c>
    </row>
    <row r="227" spans="1:6">
      <c r="A227">
        <v>226</v>
      </c>
      <c r="B227">
        <v>13.903</v>
      </c>
      <c r="C227">
        <f t="shared" si="13"/>
        <v>0.75166666666666671</v>
      </c>
      <c r="D227">
        <f t="shared" si="14"/>
        <v>0.67974384828117995</v>
      </c>
      <c r="E227">
        <f t="shared" si="15"/>
        <v>0.36211722223661713</v>
      </c>
      <c r="F227">
        <f t="shared" si="16"/>
        <v>1.4317847150485017</v>
      </c>
    </row>
    <row r="228" spans="1:6">
      <c r="A228">
        <v>227</v>
      </c>
      <c r="B228">
        <v>14.117000000000001</v>
      </c>
      <c r="C228">
        <f t="shared" si="13"/>
        <v>0.755</v>
      </c>
      <c r="D228">
        <f t="shared" si="14"/>
        <v>0.69030882393303394</v>
      </c>
      <c r="E228">
        <f t="shared" si="15"/>
        <v>0.38397649395006761</v>
      </c>
      <c r="F228">
        <f t="shared" si="16"/>
        <v>1.44567485706384</v>
      </c>
    </row>
    <row r="229" spans="1:6">
      <c r="A229">
        <v>228</v>
      </c>
      <c r="B229">
        <v>14.182</v>
      </c>
      <c r="C229">
        <f t="shared" si="13"/>
        <v>0.7583333333333333</v>
      </c>
      <c r="D229">
        <f t="shared" si="14"/>
        <v>0.70095141958421192</v>
      </c>
      <c r="E229">
        <f t="shared" si="15"/>
        <v>0.39061599236770439</v>
      </c>
      <c r="F229">
        <f t="shared" si="16"/>
        <v>1.4597552809081835</v>
      </c>
    </row>
    <row r="230" spans="1:6">
      <c r="A230">
        <v>229</v>
      </c>
      <c r="B230">
        <v>14.206</v>
      </c>
      <c r="C230">
        <f t="shared" si="13"/>
        <v>0.76166666666666671</v>
      </c>
      <c r="D230">
        <f t="shared" si="14"/>
        <v>0.71167400778297762</v>
      </c>
      <c r="E230">
        <f t="shared" si="15"/>
        <v>0.39306749947575481</v>
      </c>
      <c r="F230">
        <f t="shared" si="16"/>
        <v>1.4740312724393456</v>
      </c>
    </row>
    <row r="231" spans="1:6">
      <c r="A231">
        <v>230</v>
      </c>
      <c r="B231">
        <v>14.266</v>
      </c>
      <c r="C231">
        <f t="shared" si="13"/>
        <v>0.76500000000000001</v>
      </c>
      <c r="D231">
        <f t="shared" si="14"/>
        <v>0.72247905192806261</v>
      </c>
      <c r="E231">
        <f t="shared" si="15"/>
        <v>0.39919626724588114</v>
      </c>
      <c r="F231">
        <f t="shared" si="16"/>
        <v>1.4885083408757098</v>
      </c>
    </row>
    <row r="232" spans="1:6">
      <c r="A232">
        <v>231</v>
      </c>
      <c r="B232">
        <v>14.481</v>
      </c>
      <c r="C232">
        <f t="shared" si="13"/>
        <v>0.76833333333333331</v>
      </c>
      <c r="D232">
        <f t="shared" si="14"/>
        <v>0.73336911136570992</v>
      </c>
      <c r="E232">
        <f t="shared" si="15"/>
        <v>0.42115768508883367</v>
      </c>
      <c r="F232">
        <f t="shared" si="16"/>
        <v>1.5031922315607509</v>
      </c>
    </row>
    <row r="233" spans="1:6">
      <c r="A233">
        <v>232</v>
      </c>
      <c r="B233">
        <v>14.618</v>
      </c>
      <c r="C233">
        <f t="shared" si="13"/>
        <v>0.77166666666666661</v>
      </c>
      <c r="D233">
        <f t="shared" si="14"/>
        <v>0.74434684684471786</v>
      </c>
      <c r="E233">
        <f t="shared" si="15"/>
        <v>0.4351517048306221</v>
      </c>
      <c r="F233">
        <f t="shared" si="16"/>
        <v>1.5180889396526069</v>
      </c>
    </row>
    <row r="234" spans="1:6">
      <c r="A234">
        <v>233</v>
      </c>
      <c r="B234">
        <v>14.856999999999999</v>
      </c>
      <c r="C234">
        <f t="shared" si="13"/>
        <v>0.77500000000000002</v>
      </c>
      <c r="D234">
        <f t="shared" si="14"/>
        <v>0.75541502636046909</v>
      </c>
      <c r="E234">
        <f t="shared" si="15"/>
        <v>0.45956462978162504</v>
      </c>
      <c r="F234">
        <f t="shared" si="16"/>
        <v>1.5332047248203482</v>
      </c>
    </row>
    <row r="235" spans="1:6">
      <c r="A235">
        <v>234</v>
      </c>
      <c r="B235">
        <v>14.925000000000001</v>
      </c>
      <c r="C235">
        <f t="shared" si="13"/>
        <v>0.77833333333333332</v>
      </c>
      <c r="D235">
        <f t="shared" si="14"/>
        <v>0.76657653142207582</v>
      </c>
      <c r="E235">
        <f t="shared" si="15"/>
        <v>0.46651056658776835</v>
      </c>
      <c r="F235">
        <f t="shared" si="16"/>
        <v>1.5485461270370979</v>
      </c>
    </row>
    <row r="236" spans="1:6">
      <c r="A236">
        <v>235</v>
      </c>
      <c r="B236">
        <v>14.946</v>
      </c>
      <c r="C236">
        <f t="shared" si="13"/>
        <v>0.78166666666666662</v>
      </c>
      <c r="D236">
        <f t="shared" si="14"/>
        <v>0.77783436378034387</v>
      </c>
      <c r="E236">
        <f t="shared" si="15"/>
        <v>0.46865563530731241</v>
      </c>
      <c r="F236">
        <f t="shared" si="16"/>
        <v>1.5641199835697344</v>
      </c>
    </row>
    <row r="237" spans="1:6">
      <c r="A237">
        <v>236</v>
      </c>
      <c r="B237">
        <v>15.129</v>
      </c>
      <c r="C237">
        <f t="shared" si="13"/>
        <v>0.78500000000000003</v>
      </c>
      <c r="D237">
        <f t="shared" si="14"/>
        <v>0.78919165265822189</v>
      </c>
      <c r="E237">
        <f t="shared" si="15"/>
        <v>0.4873483770061976</v>
      </c>
      <c r="F237">
        <f t="shared" si="16"/>
        <v>1.5799334472756443</v>
      </c>
    </row>
    <row r="238" spans="1:6">
      <c r="A238">
        <v>237</v>
      </c>
      <c r="B238">
        <v>15.15</v>
      </c>
      <c r="C238">
        <f t="shared" si="13"/>
        <v>0.78833333333333333</v>
      </c>
      <c r="D238">
        <f t="shared" si="14"/>
        <v>0.80065166252992925</v>
      </c>
      <c r="E238">
        <f t="shared" si="15"/>
        <v>0.48949344572574188</v>
      </c>
      <c r="F238">
        <f t="shared" si="16"/>
        <v>1.595994006329073</v>
      </c>
    </row>
    <row r="239" spans="1:6">
      <c r="A239">
        <v>238</v>
      </c>
      <c r="B239">
        <v>15.151</v>
      </c>
      <c r="C239">
        <f t="shared" si="13"/>
        <v>0.79166666666666663</v>
      </c>
      <c r="D239">
        <f t="shared" si="14"/>
        <v>0.81221780149991241</v>
      </c>
      <c r="E239">
        <f t="shared" si="15"/>
        <v>0.48959559185524393</v>
      </c>
      <c r="F239">
        <f t="shared" si="16"/>
        <v>1.6123095055132541</v>
      </c>
    </row>
    <row r="240" spans="1:6">
      <c r="A240">
        <v>239</v>
      </c>
      <c r="B240">
        <v>15.423</v>
      </c>
      <c r="C240">
        <f t="shared" si="13"/>
        <v>0.79500000000000004</v>
      </c>
      <c r="D240">
        <f t="shared" si="14"/>
        <v>0.82389363033855767</v>
      </c>
      <c r="E240">
        <f t="shared" si="15"/>
        <v>0.51737933907981648</v>
      </c>
      <c r="F240">
        <f t="shared" si="16"/>
        <v>1.6288881692298582</v>
      </c>
    </row>
    <row r="241" spans="1:6">
      <c r="A241">
        <v>240</v>
      </c>
      <c r="B241">
        <v>15.521000000000001</v>
      </c>
      <c r="C241">
        <f t="shared" si="13"/>
        <v>0.79833333333333334</v>
      </c>
      <c r="D241">
        <f t="shared" si="14"/>
        <v>0.83568287223789273</v>
      </c>
      <c r="E241">
        <f t="shared" si="15"/>
        <v>0.52738965977102281</v>
      </c>
      <c r="F241">
        <f t="shared" si="16"/>
        <v>1.6457386263947018</v>
      </c>
    </row>
    <row r="242" spans="1:6">
      <c r="A242">
        <v>241</v>
      </c>
      <c r="B242">
        <v>15.821</v>
      </c>
      <c r="C242">
        <f t="shared" si="13"/>
        <v>0.80166666666666664</v>
      </c>
      <c r="D242">
        <f t="shared" si="14"/>
        <v>0.84758942335786425</v>
      </c>
      <c r="E242">
        <f t="shared" si="15"/>
        <v>0.55803349862165419</v>
      </c>
      <c r="F242">
        <f t="shared" si="16"/>
        <v>1.6628699374083842</v>
      </c>
    </row>
    <row r="243" spans="1:6">
      <c r="A243">
        <v>242</v>
      </c>
      <c r="B243">
        <v>16.238</v>
      </c>
      <c r="C243">
        <f t="shared" si="13"/>
        <v>0.80500000000000005</v>
      </c>
      <c r="D243">
        <f t="shared" si="14"/>
        <v>0.85961736424191149</v>
      </c>
      <c r="E243">
        <f t="shared" si="15"/>
        <v>0.60062843462403193</v>
      </c>
      <c r="F243">
        <f t="shared" si="16"/>
        <v>1.6802916234128795</v>
      </c>
    </row>
    <row r="244" spans="1:6">
      <c r="A244">
        <v>243</v>
      </c>
      <c r="B244">
        <v>16.518999999999998</v>
      </c>
      <c r="C244">
        <f t="shared" si="13"/>
        <v>0.80833333333333335</v>
      </c>
      <c r="D244">
        <f t="shared" si="14"/>
        <v>0.87177097218995891</v>
      </c>
      <c r="E244">
        <f t="shared" si="15"/>
        <v>0.62933149701412328</v>
      </c>
      <c r="F244">
        <f t="shared" si="16"/>
        <v>1.6980136980706098</v>
      </c>
    </row>
    <row r="245" spans="1:6">
      <c r="A245">
        <v>244</v>
      </c>
      <c r="B245">
        <v>16.704999999999998</v>
      </c>
      <c r="C245">
        <f t="shared" si="13"/>
        <v>0.81166666666666665</v>
      </c>
      <c r="D245">
        <f t="shared" si="14"/>
        <v>0.88405473468753959</v>
      </c>
      <c r="E245">
        <f t="shared" si="15"/>
        <v>0.64833067710151471</v>
      </c>
      <c r="F245">
        <f t="shared" si="16"/>
        <v>1.7160467021315713</v>
      </c>
    </row>
    <row r="246" spans="1:6">
      <c r="A246">
        <v>245</v>
      </c>
      <c r="B246">
        <v>16.852</v>
      </c>
      <c r="C246">
        <f t="shared" si="13"/>
        <v>0.81499999999999995</v>
      </c>
      <c r="D246">
        <f t="shared" si="14"/>
        <v>0.89647336400191591</v>
      </c>
      <c r="E246">
        <f t="shared" si="15"/>
        <v>0.66334615813832432</v>
      </c>
      <c r="F246">
        <f t="shared" si="16"/>
        <v>1.7344017410872772</v>
      </c>
    </row>
    <row r="247" spans="1:6">
      <c r="A247">
        <v>246</v>
      </c>
      <c r="B247">
        <v>16.873999999999999</v>
      </c>
      <c r="C247">
        <f t="shared" si="13"/>
        <v>0.81833333333333336</v>
      </c>
      <c r="D247">
        <f t="shared" si="14"/>
        <v>0.90903181306989334</v>
      </c>
      <c r="E247">
        <f t="shared" si="15"/>
        <v>0.66559337298737054</v>
      </c>
      <c r="F247">
        <f t="shared" si="16"/>
        <v>1.7530905262483327</v>
      </c>
    </row>
    <row r="248" spans="1:6">
      <c r="A248">
        <v>247</v>
      </c>
      <c r="B248">
        <v>17.274999999999999</v>
      </c>
      <c r="C248">
        <f t="shared" si="13"/>
        <v>0.82166666666666666</v>
      </c>
      <c r="D248">
        <f t="shared" si="14"/>
        <v>0.92173529281794264</v>
      </c>
      <c r="E248">
        <f t="shared" si="15"/>
        <v>0.70655397091771455</v>
      </c>
      <c r="F248">
        <f t="shared" si="16"/>
        <v>1.7721254196261076</v>
      </c>
    </row>
    <row r="249" spans="1:6">
      <c r="A249">
        <v>248</v>
      </c>
      <c r="B249">
        <v>17.832999999999998</v>
      </c>
      <c r="C249">
        <f t="shared" si="13"/>
        <v>0.82499999999999996</v>
      </c>
      <c r="D249">
        <f t="shared" si="14"/>
        <v>0.9345892910734801</v>
      </c>
      <c r="E249">
        <f t="shared" si="15"/>
        <v>0.76355151117988906</v>
      </c>
      <c r="F249">
        <f t="shared" si="16"/>
        <v>1.7915194830492576</v>
      </c>
    </row>
    <row r="250" spans="1:6">
      <c r="A250">
        <v>249</v>
      </c>
      <c r="B250">
        <v>18.189</v>
      </c>
      <c r="C250">
        <f t="shared" si="13"/>
        <v>0.82833333333333337</v>
      </c>
      <c r="D250">
        <f t="shared" si="14"/>
        <v>0.9475995932471396</v>
      </c>
      <c r="E250">
        <f t="shared" si="15"/>
        <v>0.79991553328263854</v>
      </c>
      <c r="F250">
        <f t="shared" si="16"/>
        <v>1.8112865320038141</v>
      </c>
    </row>
    <row r="251" spans="1:6">
      <c r="A251">
        <v>250</v>
      </c>
      <c r="B251">
        <v>18.29</v>
      </c>
      <c r="C251">
        <f t="shared" si="13"/>
        <v>0.83166666666666667</v>
      </c>
      <c r="D251">
        <f t="shared" si="14"/>
        <v>0.96077230499019284</v>
      </c>
      <c r="E251">
        <f t="shared" si="15"/>
        <v>0.81023229236235106</v>
      </c>
      <c r="F251">
        <f t="shared" si="16"/>
        <v>1.8314411947526845</v>
      </c>
    </row>
    <row r="252" spans="1:6">
      <c r="A252">
        <v>251</v>
      </c>
      <c r="B252">
        <v>18.311</v>
      </c>
      <c r="C252">
        <f t="shared" si="13"/>
        <v>0.83499999999999996</v>
      </c>
      <c r="D252">
        <f t="shared" si="14"/>
        <v>0.97411387705930974</v>
      </c>
      <c r="E252">
        <f t="shared" si="15"/>
        <v>0.81237736108189529</v>
      </c>
      <c r="F252">
        <f t="shared" si="16"/>
        <v>1.8519989773682355</v>
      </c>
    </row>
    <row r="253" spans="1:6">
      <c r="A253">
        <v>252</v>
      </c>
      <c r="B253">
        <v>18.492999999999999</v>
      </c>
      <c r="C253">
        <f t="shared" si="13"/>
        <v>0.83833333333333337</v>
      </c>
      <c r="D253">
        <f t="shared" si="14"/>
        <v>0.98763113265345293</v>
      </c>
      <c r="E253">
        <f t="shared" si="15"/>
        <v>0.83096795665127832</v>
      </c>
      <c r="F253">
        <f t="shared" si="16"/>
        <v>1.8729763354021622</v>
      </c>
    </row>
    <row r="254" spans="1:6">
      <c r="A254">
        <v>253</v>
      </c>
      <c r="B254">
        <v>18.617999999999999</v>
      </c>
      <c r="C254">
        <f t="shared" si="13"/>
        <v>0.84166666666666667</v>
      </c>
      <c r="D254">
        <f t="shared" si="14"/>
        <v>1.0013312975256907</v>
      </c>
      <c r="E254">
        <f t="shared" si="15"/>
        <v>0.84373622283904137</v>
      </c>
      <c r="F254">
        <f t="shared" si="16"/>
        <v>1.8943907530225157</v>
      </c>
    </row>
    <row r="255" spans="1:6">
      <c r="A255">
        <v>254</v>
      </c>
      <c r="B255">
        <v>19.175000000000001</v>
      </c>
      <c r="C255">
        <f t="shared" si="13"/>
        <v>0.84499999999999997</v>
      </c>
      <c r="D255">
        <f t="shared" si="14"/>
        <v>1.0152220332170301</v>
      </c>
      <c r="E255">
        <f t="shared" si="15"/>
        <v>0.90063161697171401</v>
      </c>
      <c r="F255">
        <f t="shared" si="16"/>
        <v>1.9162608305713744</v>
      </c>
    </row>
    <row r="256" spans="1:6">
      <c r="A256">
        <v>255</v>
      </c>
      <c r="B256">
        <v>19.603000000000002</v>
      </c>
      <c r="C256">
        <f t="shared" si="13"/>
        <v>0.84833333333333338</v>
      </c>
      <c r="D256">
        <f t="shared" si="14"/>
        <v>1.0293114738111979</v>
      </c>
      <c r="E256">
        <f t="shared" si="15"/>
        <v>0.94435016039861497</v>
      </c>
      <c r="F256">
        <f t="shared" si="16"/>
        <v>1.9386063816417889</v>
      </c>
    </row>
    <row r="257" spans="1:6">
      <c r="A257">
        <v>256</v>
      </c>
      <c r="B257">
        <v>19.640999999999998</v>
      </c>
      <c r="C257">
        <f t="shared" si="13"/>
        <v>0.85166666666666668</v>
      </c>
      <c r="D257">
        <f t="shared" si="14"/>
        <v>1.0436082666705315</v>
      </c>
      <c r="E257">
        <f t="shared" si="15"/>
        <v>0.94823171331969458</v>
      </c>
      <c r="F257">
        <f t="shared" si="16"/>
        <v>1.9614485409435776</v>
      </c>
    </row>
    <row r="258" spans="1:6">
      <c r="A258">
        <v>257</v>
      </c>
      <c r="B258">
        <v>19.93</v>
      </c>
      <c r="C258">
        <f t="shared" si="13"/>
        <v>0.85499999999999998</v>
      </c>
      <c r="D258">
        <f t="shared" si="14"/>
        <v>1.058121617684777</v>
      </c>
      <c r="E258">
        <f t="shared" si="15"/>
        <v>0.97775194474580307</v>
      </c>
      <c r="F258">
        <f t="shared" si="16"/>
        <v>1.9848098844296049</v>
      </c>
    </row>
    <row r="259" spans="1:6">
      <c r="A259">
        <v>258</v>
      </c>
      <c r="B259">
        <v>19.933</v>
      </c>
      <c r="C259">
        <f t="shared" ref="C259:C301" si="17">(A259-0.5)/300</f>
        <v>0.85833333333333328</v>
      </c>
      <c r="D259">
        <f t="shared" ref="D259:D301" si="18">_xlfn.NORM.S.INV(C259)</f>
        <v>1.0728613416500028</v>
      </c>
      <c r="E259">
        <f t="shared" ref="E259:E301" si="19">(B259-AVERAGE(B$2:B$301))/(_xlfn.STDEV.S(B$2:B$301))</f>
        <v>0.97805838313430937</v>
      </c>
      <c r="F259">
        <f t="shared" ref="F259:F301" si="20">_xlfn.GAMMA.INV(C259, 1, 1/0.9729)</f>
        <v>2.0087145633938017</v>
      </c>
    </row>
    <row r="260" spans="1:6">
      <c r="A260">
        <v>259</v>
      </c>
      <c r="B260">
        <v>20.11</v>
      </c>
      <c r="C260">
        <f t="shared" si="17"/>
        <v>0.86166666666666669</v>
      </c>
      <c r="D260">
        <f t="shared" si="18"/>
        <v>1.0878379184958125</v>
      </c>
      <c r="E260">
        <f t="shared" si="19"/>
        <v>0.9961382480561819</v>
      </c>
      <c r="F260">
        <f t="shared" si="20"/>
        <v>2.0331884545375152</v>
      </c>
    </row>
    <row r="261" spans="1:6">
      <c r="A261">
        <v>260</v>
      </c>
      <c r="B261">
        <v>20.274000000000001</v>
      </c>
      <c r="C261">
        <f t="shared" si="17"/>
        <v>0.86499999999999999</v>
      </c>
      <c r="D261">
        <f t="shared" si="18"/>
        <v>1.1030625561995977</v>
      </c>
      <c r="E261">
        <f t="shared" si="19"/>
        <v>1.0128902132945272</v>
      </c>
      <c r="F261">
        <f t="shared" si="20"/>
        <v>2.0582593283417694</v>
      </c>
    </row>
    <row r="262" spans="1:6">
      <c r="A262">
        <v>261</v>
      </c>
      <c r="B262">
        <v>20.617999999999999</v>
      </c>
      <c r="C262">
        <f t="shared" si="17"/>
        <v>0.86833333333333329</v>
      </c>
      <c r="D262">
        <f t="shared" si="18"/>
        <v>1.1185472613709737</v>
      </c>
      <c r="E262">
        <f t="shared" si="19"/>
        <v>1.048028481843251</v>
      </c>
      <c r="F262">
        <f t="shared" si="20"/>
        <v>2.0839570384922648</v>
      </c>
    </row>
    <row r="263" spans="1:6">
      <c r="A263">
        <v>262</v>
      </c>
      <c r="B263">
        <v>20.623000000000001</v>
      </c>
      <c r="C263">
        <f t="shared" si="17"/>
        <v>0.8716666666666667</v>
      </c>
      <c r="D263">
        <f t="shared" si="18"/>
        <v>1.1343049186629566</v>
      </c>
      <c r="E263">
        <f t="shared" si="19"/>
        <v>1.048539212490762</v>
      </c>
      <c r="F263">
        <f t="shared" si="20"/>
        <v>2.1103137355971451</v>
      </c>
    </row>
    <row r="264" spans="1:6">
      <c r="A264">
        <v>263</v>
      </c>
      <c r="B264">
        <v>20.949000000000002</v>
      </c>
      <c r="C264">
        <f t="shared" si="17"/>
        <v>0.875</v>
      </c>
      <c r="D264">
        <f t="shared" si="18"/>
        <v>1.1503493803760083</v>
      </c>
      <c r="E264">
        <f t="shared" si="19"/>
        <v>1.0818388507084482</v>
      </c>
      <c r="F264">
        <f t="shared" si="20"/>
        <v>2.1373641090346753</v>
      </c>
    </row>
    <row r="265" spans="1:6">
      <c r="A265">
        <v>264</v>
      </c>
      <c r="B265">
        <v>21.170999999999999</v>
      </c>
      <c r="C265">
        <f t="shared" si="17"/>
        <v>0.8783333333333333</v>
      </c>
      <c r="D265">
        <f t="shared" si="18"/>
        <v>1.166695567875214</v>
      </c>
      <c r="E265">
        <f t="shared" si="19"/>
        <v>1.1045152914579153</v>
      </c>
      <c r="F265">
        <f t="shared" si="20"/>
        <v>2.165145661494249</v>
      </c>
    </row>
    <row r="266" spans="1:6">
      <c r="A266">
        <v>265</v>
      </c>
      <c r="B266">
        <v>21.227</v>
      </c>
      <c r="C266">
        <f t="shared" si="17"/>
        <v>0.88166666666666671</v>
      </c>
      <c r="D266">
        <f t="shared" si="18"/>
        <v>1.183359586750673</v>
      </c>
      <c r="E266">
        <f t="shared" si="19"/>
        <v>1.1102354747100331</v>
      </c>
      <c r="F266">
        <f t="shared" si="20"/>
        <v>2.1936990216618679</v>
      </c>
    </row>
    <row r="267" spans="1:6">
      <c r="A267">
        <v>266</v>
      </c>
      <c r="B267">
        <v>21.477</v>
      </c>
      <c r="C267">
        <f t="shared" si="17"/>
        <v>0.88500000000000001</v>
      </c>
      <c r="D267">
        <f t="shared" si="18"/>
        <v>1.2003588580308597</v>
      </c>
      <c r="E267">
        <f t="shared" si="19"/>
        <v>1.1357720070855593</v>
      </c>
      <c r="F267">
        <f t="shared" si="20"/>
        <v>2.2230683015920309</v>
      </c>
    </row>
    <row r="268" spans="1:6">
      <c r="A268">
        <v>267</v>
      </c>
      <c r="B268">
        <v>22.131</v>
      </c>
      <c r="C268">
        <f t="shared" si="17"/>
        <v>0.88833333333333331</v>
      </c>
      <c r="D268">
        <f t="shared" si="18"/>
        <v>1.2177122682264065</v>
      </c>
      <c r="E268">
        <f t="shared" si="19"/>
        <v>1.2025755757799359</v>
      </c>
      <c r="F268">
        <f t="shared" si="20"/>
        <v>2.2533015066555455</v>
      </c>
    </row>
    <row r="269" spans="1:6">
      <c r="A269">
        <v>268</v>
      </c>
      <c r="B269">
        <v>22.239000000000001</v>
      </c>
      <c r="C269">
        <f t="shared" si="17"/>
        <v>0.89166666666666672</v>
      </c>
      <c r="D269">
        <f t="shared" si="18"/>
        <v>1.235440341561252</v>
      </c>
      <c r="E269">
        <f t="shared" si="19"/>
        <v>1.2136073577661632</v>
      </c>
      <c r="F269">
        <f t="shared" si="20"/>
        <v>2.2844510076272067</v>
      </c>
    </row>
    <row r="270" spans="1:6">
      <c r="A270">
        <v>269</v>
      </c>
      <c r="B270">
        <v>22.305</v>
      </c>
      <c r="C270">
        <f t="shared" si="17"/>
        <v>0.89500000000000002</v>
      </c>
      <c r="D270">
        <f t="shared" si="18"/>
        <v>1.2535654384704511</v>
      </c>
      <c r="E270">
        <f t="shared" si="19"/>
        <v>1.2203490023133021</v>
      </c>
      <c r="F270">
        <f t="shared" si="20"/>
        <v>2.3165740865706792</v>
      </c>
    </row>
    <row r="271" spans="1:6">
      <c r="A271">
        <v>270</v>
      </c>
      <c r="B271">
        <v>22.373999999999999</v>
      </c>
      <c r="C271">
        <f t="shared" si="17"/>
        <v>0.89833333333333332</v>
      </c>
      <c r="D271">
        <f t="shared" si="18"/>
        <v>1.2721119853500615</v>
      </c>
      <c r="E271">
        <f t="shared" si="19"/>
        <v>1.2273970852489473</v>
      </c>
      <c r="F271">
        <f t="shared" si="20"/>
        <v>2.3497335708118356</v>
      </c>
    </row>
    <row r="272" spans="1:6">
      <c r="A272">
        <v>271</v>
      </c>
      <c r="B272">
        <v>22.454000000000001</v>
      </c>
      <c r="C272">
        <f t="shared" si="17"/>
        <v>0.90166666666666662</v>
      </c>
      <c r="D272">
        <f t="shared" si="18"/>
        <v>1.2911067416889623</v>
      </c>
      <c r="E272">
        <f t="shared" si="19"/>
        <v>1.2355687756091158</v>
      </c>
      <c r="F272">
        <f t="shared" si="20"/>
        <v>2.3839985726286632</v>
      </c>
    </row>
    <row r="273" spans="1:6">
      <c r="A273">
        <v>272</v>
      </c>
      <c r="B273">
        <v>22.654</v>
      </c>
      <c r="C273">
        <f t="shared" si="17"/>
        <v>0.90500000000000003</v>
      </c>
      <c r="D273">
        <f t="shared" si="18"/>
        <v>1.3105791121681303</v>
      </c>
      <c r="E273">
        <f t="shared" si="19"/>
        <v>1.2559980015095367</v>
      </c>
      <c r="F273">
        <f t="shared" si="20"/>
        <v>2.4194453565439371</v>
      </c>
    </row>
    <row r="274" spans="1:6">
      <c r="A274">
        <v>273</v>
      </c>
      <c r="B274">
        <v>22.71</v>
      </c>
      <c r="C274">
        <f t="shared" si="17"/>
        <v>0.90833333333333333</v>
      </c>
      <c r="D274">
        <f t="shared" si="18"/>
        <v>1.330561513178897</v>
      </c>
      <c r="E274">
        <f t="shared" si="19"/>
        <v>1.2617181847616548</v>
      </c>
      <c r="F274">
        <f t="shared" si="20"/>
        <v>2.4561583615825628</v>
      </c>
    </row>
    <row r="275" spans="1:6">
      <c r="A275">
        <v>274</v>
      </c>
      <c r="B275">
        <v>23.239000000000001</v>
      </c>
      <c r="C275">
        <f t="shared" si="17"/>
        <v>0.91166666666666663</v>
      </c>
      <c r="D275">
        <f t="shared" si="18"/>
        <v>1.3510898056228151</v>
      </c>
      <c r="E275">
        <f t="shared" si="19"/>
        <v>1.3157534872682681</v>
      </c>
      <c r="F275">
        <f t="shared" si="20"/>
        <v>2.4942314129551071</v>
      </c>
    </row>
    <row r="276" spans="1:6">
      <c r="A276">
        <v>275</v>
      </c>
      <c r="B276">
        <v>23.558</v>
      </c>
      <c r="C276">
        <f t="shared" si="17"/>
        <v>0.91500000000000004</v>
      </c>
      <c r="D276">
        <f t="shared" si="18"/>
        <v>1.3722038089987258</v>
      </c>
      <c r="E276">
        <f t="shared" si="19"/>
        <v>1.3483381025794396</v>
      </c>
      <c r="F276">
        <f t="shared" si="20"/>
        <v>2.5337691669152234</v>
      </c>
    </row>
    <row r="277" spans="1:6">
      <c r="A277">
        <v>276</v>
      </c>
      <c r="B277">
        <v>23.591999999999999</v>
      </c>
      <c r="C277">
        <f t="shared" si="17"/>
        <v>0.91833333333333333</v>
      </c>
      <c r="D277">
        <f t="shared" si="18"/>
        <v>1.393947915917702</v>
      </c>
      <c r="E277">
        <f t="shared" si="19"/>
        <v>1.3518110709825111</v>
      </c>
      <c r="F277">
        <f t="shared" si="20"/>
        <v>2.5748888447995886</v>
      </c>
    </row>
    <row r="278" spans="1:6">
      <c r="A278">
        <v>277</v>
      </c>
      <c r="B278">
        <v>24.454999999999998</v>
      </c>
      <c r="C278">
        <f t="shared" si="17"/>
        <v>0.92166666666666663</v>
      </c>
      <c r="D278">
        <f t="shared" si="18"/>
        <v>1.4163718316812279</v>
      </c>
      <c r="E278">
        <f t="shared" si="19"/>
        <v>1.4399631807428275</v>
      </c>
      <c r="F278">
        <f t="shared" si="20"/>
        <v>2.6177223286114577</v>
      </c>
    </row>
    <row r="279" spans="1:6">
      <c r="A279">
        <v>278</v>
      </c>
      <c r="B279">
        <v>24.597000000000001</v>
      </c>
      <c r="C279">
        <f t="shared" si="17"/>
        <v>0.92500000000000004</v>
      </c>
      <c r="D279">
        <f t="shared" si="18"/>
        <v>1.4395314709384563</v>
      </c>
      <c r="E279">
        <f t="shared" si="19"/>
        <v>1.4544679311321267</v>
      </c>
      <c r="F279">
        <f t="shared" si="20"/>
        <v>2.6624187125560974</v>
      </c>
    </row>
    <row r="280" spans="1:6">
      <c r="A280">
        <v>279</v>
      </c>
      <c r="B280">
        <v>25.266999999999999</v>
      </c>
      <c r="C280">
        <f t="shared" si="17"/>
        <v>0.92833333333333334</v>
      </c>
      <c r="D280">
        <f t="shared" si="18"/>
        <v>1.4634900534667055</v>
      </c>
      <c r="E280">
        <f t="shared" si="19"/>
        <v>1.5229058378985367</v>
      </c>
      <c r="F280">
        <f t="shared" si="20"/>
        <v>2.7091474350113924</v>
      </c>
    </row>
    <row r="281" spans="1:6">
      <c r="A281">
        <v>280</v>
      </c>
      <c r="B281">
        <v>25.288</v>
      </c>
      <c r="C281">
        <f t="shared" si="17"/>
        <v>0.93166666666666664</v>
      </c>
      <c r="D281">
        <f t="shared" si="18"/>
        <v>1.4883194549179166</v>
      </c>
      <c r="E281">
        <f t="shared" si="19"/>
        <v>1.5250509066180811</v>
      </c>
      <c r="F281">
        <f t="shared" si="20"/>
        <v>2.7581021569656063</v>
      </c>
    </row>
    <row r="282" spans="1:6">
      <c r="A282">
        <v>281</v>
      </c>
      <c r="B282">
        <v>25.395</v>
      </c>
      <c r="C282">
        <f t="shared" si="17"/>
        <v>0.93500000000000005</v>
      </c>
      <c r="D282">
        <f t="shared" si="18"/>
        <v>1.5141018876192844</v>
      </c>
      <c r="E282">
        <f t="shared" si="19"/>
        <v>1.5359805424748061</v>
      </c>
      <c r="F282">
        <f t="shared" si="20"/>
        <v>2.8095056111486287</v>
      </c>
    </row>
    <row r="283" spans="1:6">
      <c r="A283">
        <v>282</v>
      </c>
      <c r="B283">
        <v>26.175999999999998</v>
      </c>
      <c r="C283">
        <f t="shared" si="17"/>
        <v>0.93833333333333335</v>
      </c>
      <c r="D283">
        <f t="shared" si="18"/>
        <v>1.5409320137606046</v>
      </c>
      <c r="E283">
        <f t="shared" si="19"/>
        <v>1.61575666961595</v>
      </c>
      <c r="F283">
        <f t="shared" si="20"/>
        <v>2.8636157288230262</v>
      </c>
    </row>
    <row r="284" spans="1:6">
      <c r="A284">
        <v>283</v>
      </c>
      <c r="B284">
        <v>26.75</v>
      </c>
      <c r="C284">
        <f t="shared" si="17"/>
        <v>0.94166666666666665</v>
      </c>
      <c r="D284">
        <f t="shared" si="18"/>
        <v>1.5689196324989263</v>
      </c>
      <c r="E284">
        <f t="shared" si="19"/>
        <v>1.6743885479501586</v>
      </c>
      <c r="F284">
        <f t="shared" si="20"/>
        <v>2.9207334707850059</v>
      </c>
    </row>
    <row r="285" spans="1:6">
      <c r="A285">
        <v>284</v>
      </c>
      <c r="B285">
        <v>26.898</v>
      </c>
      <c r="C285">
        <f t="shared" si="17"/>
        <v>0.94499999999999995</v>
      </c>
      <c r="D285">
        <f t="shared" si="18"/>
        <v>1.5981931399228169</v>
      </c>
      <c r="E285">
        <f t="shared" si="19"/>
        <v>1.6895061751164695</v>
      </c>
      <c r="F285">
        <f t="shared" si="20"/>
        <v>2.9812129651039831</v>
      </c>
    </row>
    <row r="286" spans="1:6">
      <c r="A286">
        <v>285</v>
      </c>
      <c r="B286">
        <v>27.073</v>
      </c>
      <c r="C286">
        <f t="shared" si="17"/>
        <v>0.94833333333333336</v>
      </c>
      <c r="D286">
        <f t="shared" si="18"/>
        <v>1.6289040465802753</v>
      </c>
      <c r="E286">
        <f t="shared" si="19"/>
        <v>1.7073817477793383</v>
      </c>
      <c r="F286">
        <f t="shared" si="20"/>
        <v>3.0454748183071234</v>
      </c>
    </row>
    <row r="287" spans="1:6">
      <c r="A287">
        <v>286</v>
      </c>
      <c r="B287">
        <v>27.983000000000001</v>
      </c>
      <c r="C287">
        <f t="shared" si="17"/>
        <v>0.95166666666666666</v>
      </c>
      <c r="D287">
        <f t="shared" si="18"/>
        <v>1.6612329682193088</v>
      </c>
      <c r="E287">
        <f t="shared" si="19"/>
        <v>1.8003347256262534</v>
      </c>
      <c r="F287">
        <f t="shared" si="20"/>
        <v>3.1140238721653533</v>
      </c>
    </row>
    <row r="288" spans="1:6">
      <c r="A288">
        <v>287</v>
      </c>
      <c r="B288">
        <v>28.015000000000001</v>
      </c>
      <c r="C288">
        <f t="shared" si="17"/>
        <v>0.95499999999999996</v>
      </c>
      <c r="D288">
        <f t="shared" si="18"/>
        <v>1.6953977102721358</v>
      </c>
      <c r="E288">
        <f t="shared" si="19"/>
        <v>1.8036034017703211</v>
      </c>
      <c r="F288">
        <f t="shared" si="20"/>
        <v>3.1874733160775168</v>
      </c>
    </row>
    <row r="289" spans="1:6">
      <c r="A289">
        <v>288</v>
      </c>
      <c r="B289">
        <v>29.292999999999999</v>
      </c>
      <c r="C289">
        <f t="shared" si="17"/>
        <v>0.95833333333333337</v>
      </c>
      <c r="D289">
        <f t="shared" si="18"/>
        <v>1.7316643961222455</v>
      </c>
      <c r="E289">
        <f t="shared" si="19"/>
        <v>1.9341461552740111</v>
      </c>
      <c r="F289">
        <f t="shared" si="20"/>
        <v>3.266578096770425</v>
      </c>
    </row>
    <row r="290" spans="1:6">
      <c r="A290">
        <v>289</v>
      </c>
      <c r="B290">
        <v>32.106999999999999</v>
      </c>
      <c r="C290">
        <f t="shared" si="17"/>
        <v>0.96166666666666667</v>
      </c>
      <c r="D290">
        <f t="shared" si="18"/>
        <v>1.7703631359311631</v>
      </c>
      <c r="E290">
        <f t="shared" si="19"/>
        <v>2.2215853636929341</v>
      </c>
      <c r="F290">
        <f t="shared" si="20"/>
        <v>3.3522822893277793</v>
      </c>
    </row>
    <row r="291" spans="1:6">
      <c r="A291">
        <v>290</v>
      </c>
      <c r="B291">
        <v>32.939</v>
      </c>
      <c r="C291">
        <f t="shared" si="17"/>
        <v>0.96499999999999997</v>
      </c>
      <c r="D291">
        <f t="shared" si="18"/>
        <v>1.8119106729525971</v>
      </c>
      <c r="E291">
        <f t="shared" si="19"/>
        <v>2.3065709434386856</v>
      </c>
      <c r="F291">
        <f t="shared" si="20"/>
        <v>3.4457880743064266</v>
      </c>
    </row>
    <row r="292" spans="1:6">
      <c r="A292">
        <v>291</v>
      </c>
      <c r="B292">
        <v>33.024000000000001</v>
      </c>
      <c r="C292">
        <f t="shared" si="17"/>
        <v>0.96833333333333338</v>
      </c>
      <c r="D292">
        <f t="shared" si="18"/>
        <v>1.8568441290659181</v>
      </c>
      <c r="E292">
        <f t="shared" si="19"/>
        <v>2.3152533644463644</v>
      </c>
      <c r="F292">
        <f t="shared" si="20"/>
        <v>3.5486593442796868</v>
      </c>
    </row>
    <row r="293" spans="1:6">
      <c r="A293">
        <v>292</v>
      </c>
      <c r="B293">
        <v>33.691000000000003</v>
      </c>
      <c r="C293">
        <f t="shared" si="17"/>
        <v>0.97166666666666668</v>
      </c>
      <c r="D293">
        <f t="shared" si="18"/>
        <v>1.9058731401211741</v>
      </c>
      <c r="E293">
        <f t="shared" si="19"/>
        <v>2.3833848328242686</v>
      </c>
      <c r="F293">
        <f t="shared" si="20"/>
        <v>3.6629831546509717</v>
      </c>
    </row>
    <row r="294" spans="1:6">
      <c r="A294">
        <v>293</v>
      </c>
      <c r="B294">
        <v>36.744</v>
      </c>
      <c r="C294">
        <f t="shared" si="17"/>
        <v>0.97499999999999998</v>
      </c>
      <c r="D294">
        <f t="shared" si="18"/>
        <v>1.9599639845400536</v>
      </c>
      <c r="E294">
        <f t="shared" si="19"/>
        <v>2.6952369661941944</v>
      </c>
      <c r="F294">
        <f t="shared" si="20"/>
        <v>3.7916327002918444</v>
      </c>
    </row>
    <row r="295" spans="1:6">
      <c r="A295">
        <v>294</v>
      </c>
      <c r="B295">
        <v>37.308999999999997</v>
      </c>
      <c r="C295">
        <f t="shared" si="17"/>
        <v>0.97833333333333339</v>
      </c>
      <c r="D295">
        <f t="shared" si="18"/>
        <v>2.0204827917634063</v>
      </c>
      <c r="E295">
        <f t="shared" si="19"/>
        <v>2.7529495293628834</v>
      </c>
      <c r="F295">
        <f t="shared" si="20"/>
        <v>3.9387195988843788</v>
      </c>
    </row>
    <row r="296" spans="1:6">
      <c r="A296">
        <v>295</v>
      </c>
      <c r="B296">
        <v>37.381</v>
      </c>
      <c r="C296">
        <f t="shared" si="17"/>
        <v>0.98166666666666669</v>
      </c>
      <c r="D296">
        <f t="shared" si="18"/>
        <v>2.0894563124274907</v>
      </c>
      <c r="E296">
        <f t="shared" si="19"/>
        <v>2.7603040506870351</v>
      </c>
      <c r="F296">
        <f t="shared" si="20"/>
        <v>4.1104269528397337</v>
      </c>
    </row>
    <row r="297" spans="1:6">
      <c r="A297">
        <v>296</v>
      </c>
      <c r="B297">
        <v>37.728000000000002</v>
      </c>
      <c r="C297">
        <f t="shared" si="17"/>
        <v>0.98499999999999999</v>
      </c>
      <c r="D297">
        <f t="shared" si="18"/>
        <v>2.1700903775845601</v>
      </c>
      <c r="E297">
        <f t="shared" si="19"/>
        <v>2.7957487576242657</v>
      </c>
      <c r="F297">
        <f t="shared" si="20"/>
        <v>4.316687303813266</v>
      </c>
    </row>
    <row r="298" spans="1:6">
      <c r="A298">
        <v>297</v>
      </c>
      <c r="B298">
        <v>40.25</v>
      </c>
      <c r="C298">
        <f t="shared" si="17"/>
        <v>0.98833333333333329</v>
      </c>
      <c r="D298">
        <f t="shared" si="18"/>
        <v>2.2679322994583568</v>
      </c>
      <c r="E298">
        <f t="shared" si="19"/>
        <v>3.0533612962285743</v>
      </c>
      <c r="F298">
        <f t="shared" si="20"/>
        <v>4.5750020620421719</v>
      </c>
    </row>
    <row r="299" spans="1:6">
      <c r="A299">
        <v>298</v>
      </c>
      <c r="B299">
        <v>51.216000000000001</v>
      </c>
      <c r="C299">
        <f t="shared" si="17"/>
        <v>0.9916666666666667</v>
      </c>
      <c r="D299">
        <f t="shared" si="18"/>
        <v>2.3939797998185104</v>
      </c>
      <c r="E299">
        <f t="shared" si="19"/>
        <v>4.1734957523486562</v>
      </c>
      <c r="F299">
        <f t="shared" si="20"/>
        <v>4.9208466880275967</v>
      </c>
    </row>
    <row r="300" spans="1:6">
      <c r="A300">
        <v>299</v>
      </c>
      <c r="B300">
        <v>58.308999999999997</v>
      </c>
      <c r="C300">
        <f t="shared" si="17"/>
        <v>0.995</v>
      </c>
      <c r="D300">
        <f t="shared" si="18"/>
        <v>2.5758293035488999</v>
      </c>
      <c r="E300">
        <f t="shared" si="19"/>
        <v>4.8980182489070856</v>
      </c>
      <c r="F300">
        <f t="shared" si="20"/>
        <v>5.4459012915490135</v>
      </c>
    </row>
    <row r="301" spans="1:6">
      <c r="A301">
        <v>300</v>
      </c>
      <c r="B301">
        <v>76.284000000000006</v>
      </c>
      <c r="C301">
        <f t="shared" si="17"/>
        <v>0.99833333333333329</v>
      </c>
      <c r="D301">
        <f t="shared" si="18"/>
        <v>2.9351994688666982</v>
      </c>
      <c r="E301">
        <f t="shared" si="19"/>
        <v>6.7340949267074208</v>
      </c>
      <c r="F301">
        <f t="shared" si="20"/>
        <v>6.5751152792847396</v>
      </c>
    </row>
  </sheetData>
  <sortState xmlns:xlrd2="http://schemas.microsoft.com/office/spreadsheetml/2017/richdata2" ref="B2:B301">
    <sortCondition ref="B1"/>
  </sortState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BFF2-749F-413B-9F2B-AF3A082C0908}">
  <dimension ref="A1:N301"/>
  <sheetViews>
    <sheetView topLeftCell="E13" zoomScale="130" zoomScaleNormal="130" workbookViewId="0">
      <selection activeCell="N38" sqref="N38"/>
    </sheetView>
  </sheetViews>
  <sheetFormatPr defaultColWidth="8.85546875" defaultRowHeight="15"/>
  <cols>
    <col min="2" max="2" width="9.140625" style="1"/>
    <col min="3" max="3" width="18.140625" customWidth="1"/>
    <col min="4" max="4" width="28" customWidth="1"/>
    <col min="5" max="5" width="23" customWidth="1"/>
    <col min="6" max="6" width="27.7109375" customWidth="1"/>
    <col min="8" max="8" width="5.28515625" customWidth="1"/>
    <col min="9" max="9" width="15" customWidth="1"/>
    <col min="12" max="12" width="15.42578125" customWidth="1"/>
    <col min="13" max="13" width="13.5703125" bestFit="1" customWidth="1"/>
  </cols>
  <sheetData>
    <row r="1" spans="1:6">
      <c r="A1" t="s">
        <v>0</v>
      </c>
      <c r="B1" s="1" t="s">
        <v>1</v>
      </c>
      <c r="C1" t="s">
        <v>6</v>
      </c>
      <c r="D1" t="s">
        <v>8</v>
      </c>
      <c r="E1" t="s">
        <v>7</v>
      </c>
      <c r="F1" t="s">
        <v>9</v>
      </c>
    </row>
    <row r="2" spans="1:6">
      <c r="A2">
        <v>1</v>
      </c>
      <c r="B2" s="1">
        <v>0.13</v>
      </c>
      <c r="C2">
        <f>(A2-0.5)/300</f>
        <v>1.6666666666666668E-3</v>
      </c>
      <c r="D2">
        <f>_xlfn.NORM.S.INV(C2)</f>
        <v>-2.9351994688667054</v>
      </c>
      <c r="E2">
        <f>(B2-AVERAGE(B$2:B$301))/_xlfn.STDEV.S(B$2:B$301)</f>
        <v>-1.0491711939576116</v>
      </c>
      <c r="F2">
        <f>_xlfn.GAMMA.INV(C2,1,1/1.4594)</f>
        <v>1.14297457907155E-3</v>
      </c>
    </row>
    <row r="3" spans="1:6">
      <c r="A3">
        <v>2</v>
      </c>
      <c r="B3" s="1">
        <v>0.151</v>
      </c>
      <c r="C3">
        <f t="shared" ref="C3:C66" si="0">(A3-0.5)/300</f>
        <v>5.0000000000000001E-3</v>
      </c>
      <c r="D3">
        <f t="shared" ref="D3:D66" si="1">_xlfn.NORM.S.INV(C3)</f>
        <v>-2.5758293035488999</v>
      </c>
      <c r="E3">
        <f t="shared" ref="E3:E66" si="2">(B3-AVERAGE(B$2:B$301))/_xlfn.STDEV.S(B$2:B$301)</f>
        <v>-1.0477411470107056</v>
      </c>
      <c r="F3">
        <f t="shared" ref="F3:F66" si="3">_xlfn.GAMMA.INV(C3,1,1/1.4594)</f>
        <v>3.4346593281788964E-3</v>
      </c>
    </row>
    <row r="4" spans="1:6">
      <c r="A4">
        <v>3</v>
      </c>
      <c r="B4" s="1">
        <v>0.17100000000000001</v>
      </c>
      <c r="C4">
        <f t="shared" si="0"/>
        <v>8.3333333333333332E-3</v>
      </c>
      <c r="D4">
        <f t="shared" si="1"/>
        <v>-2.3939797998185091</v>
      </c>
      <c r="E4">
        <f t="shared" si="2"/>
        <v>-1.0463791975374619</v>
      </c>
      <c r="F4">
        <f t="shared" si="3"/>
        <v>5.7340343089739678E-3</v>
      </c>
    </row>
    <row r="5" spans="1:6">
      <c r="A5">
        <v>4</v>
      </c>
      <c r="B5" s="1">
        <v>0.18099999999999999</v>
      </c>
      <c r="C5">
        <f t="shared" si="0"/>
        <v>1.1666666666666667E-2</v>
      </c>
      <c r="D5">
        <f t="shared" si="1"/>
        <v>-2.2679322994583582</v>
      </c>
      <c r="E5">
        <f t="shared" si="2"/>
        <v>-1.04569822280084</v>
      </c>
      <c r="F5">
        <f t="shared" si="3"/>
        <v>8.0411513076750138E-3</v>
      </c>
    </row>
    <row r="6" spans="1:6">
      <c r="A6">
        <v>5</v>
      </c>
      <c r="B6" s="1">
        <v>0.29899999999999999</v>
      </c>
      <c r="C6">
        <f t="shared" si="0"/>
        <v>1.4999999999999999E-2</v>
      </c>
      <c r="D6">
        <f t="shared" si="1"/>
        <v>-2.1700903775845601</v>
      </c>
      <c r="E6">
        <f t="shared" si="2"/>
        <v>-1.0376627209087013</v>
      </c>
      <c r="F6">
        <f t="shared" si="3"/>
        <v>1.0356062635362592E-2</v>
      </c>
    </row>
    <row r="7" spans="1:6">
      <c r="A7">
        <v>6</v>
      </c>
      <c r="B7" s="1">
        <v>0.4</v>
      </c>
      <c r="C7">
        <f t="shared" si="0"/>
        <v>1.8333333333333333E-2</v>
      </c>
      <c r="D7">
        <f t="shared" si="1"/>
        <v>-2.0894563124274903</v>
      </c>
      <c r="E7">
        <f t="shared" si="2"/>
        <v>-1.0307848760688196</v>
      </c>
      <c r="F7">
        <f t="shared" si="3"/>
        <v>1.267882113509638E-2</v>
      </c>
    </row>
    <row r="8" spans="1:6">
      <c r="A8">
        <v>7</v>
      </c>
      <c r="B8" s="1">
        <v>0.501</v>
      </c>
      <c r="C8">
        <f t="shared" si="0"/>
        <v>2.1666666666666667E-2</v>
      </c>
      <c r="D8">
        <f t="shared" si="1"/>
        <v>-2.020482791763405</v>
      </c>
      <c r="E8">
        <f t="shared" si="2"/>
        <v>-1.0239070312289382</v>
      </c>
      <c r="F8">
        <f t="shared" si="3"/>
        <v>1.500948018915302E-2</v>
      </c>
    </row>
    <row r="9" spans="1:6">
      <c r="A9">
        <v>8</v>
      </c>
      <c r="B9" s="1">
        <v>0.52600000000000002</v>
      </c>
      <c r="C9">
        <f t="shared" si="0"/>
        <v>2.5000000000000001E-2</v>
      </c>
      <c r="D9">
        <f t="shared" si="1"/>
        <v>-1.9599639845400538</v>
      </c>
      <c r="E9">
        <f t="shared" si="2"/>
        <v>-1.0222045943873834</v>
      </c>
      <c r="F9">
        <f t="shared" si="3"/>
        <v>1.7348093726387469E-2</v>
      </c>
    </row>
    <row r="10" spans="1:6">
      <c r="A10">
        <v>9</v>
      </c>
      <c r="B10" s="1">
        <v>0.53700000000000003</v>
      </c>
      <c r="C10">
        <f t="shared" si="0"/>
        <v>2.8333333333333332E-2</v>
      </c>
      <c r="D10">
        <f t="shared" si="1"/>
        <v>-1.9058731401211735</v>
      </c>
      <c r="E10">
        <f t="shared" si="2"/>
        <v>-1.0214555221770993</v>
      </c>
      <c r="F10">
        <f t="shared" si="3"/>
        <v>1.9694716229720424E-2</v>
      </c>
    </row>
    <row r="11" spans="1:6">
      <c r="A11">
        <v>10</v>
      </c>
      <c r="B11" s="1">
        <v>0.54300000000000004</v>
      </c>
      <c r="C11">
        <f t="shared" si="0"/>
        <v>3.1666666666666669E-2</v>
      </c>
      <c r="D11">
        <f t="shared" si="1"/>
        <v>-1.8568441290659172</v>
      </c>
      <c r="E11">
        <f t="shared" si="2"/>
        <v>-1.0210469373351263</v>
      </c>
      <c r="F11">
        <f t="shared" si="3"/>
        <v>2.204940274375438E-2</v>
      </c>
    </row>
    <row r="12" spans="1:6">
      <c r="A12">
        <v>11</v>
      </c>
      <c r="B12" s="1">
        <v>0.57999999999999996</v>
      </c>
      <c r="C12">
        <f t="shared" si="0"/>
        <v>3.5000000000000003E-2</v>
      </c>
      <c r="D12">
        <f t="shared" si="1"/>
        <v>-1.8119106729525978</v>
      </c>
      <c r="E12">
        <f t="shared" si="2"/>
        <v>-1.018527330809625</v>
      </c>
      <c r="F12">
        <f t="shared" si="3"/>
        <v>2.4412208882520981E-2</v>
      </c>
    </row>
    <row r="13" spans="1:6">
      <c r="A13">
        <v>12</v>
      </c>
      <c r="B13" s="1">
        <v>0.628</v>
      </c>
      <c r="C13">
        <f t="shared" si="0"/>
        <v>3.833333333333333E-2</v>
      </c>
      <c r="D13">
        <f t="shared" si="1"/>
        <v>-1.7703631359311631</v>
      </c>
      <c r="E13">
        <f t="shared" si="2"/>
        <v>-1.0152586520738398</v>
      </c>
      <c r="F13">
        <f t="shared" si="3"/>
        <v>2.6783190837362476E-2</v>
      </c>
    </row>
    <row r="14" spans="1:6">
      <c r="A14">
        <v>13</v>
      </c>
      <c r="B14" s="1">
        <v>0.71199999999999997</v>
      </c>
      <c r="C14">
        <f t="shared" si="0"/>
        <v>4.1666666666666664E-2</v>
      </c>
      <c r="D14">
        <f t="shared" si="1"/>
        <v>-1.7316643961222451</v>
      </c>
      <c r="E14">
        <f t="shared" si="2"/>
        <v>-1.0095384642862157</v>
      </c>
      <c r="F14">
        <f t="shared" si="3"/>
        <v>2.9162405384949928E-2</v>
      </c>
    </row>
    <row r="15" spans="1:6">
      <c r="A15">
        <v>14</v>
      </c>
      <c r="B15" s="1">
        <v>0.72899999999999998</v>
      </c>
      <c r="C15">
        <f t="shared" si="0"/>
        <v>4.4999999999999998E-2</v>
      </c>
      <c r="D15">
        <f t="shared" si="1"/>
        <v>-1.6953977102721358</v>
      </c>
      <c r="E15">
        <f t="shared" si="2"/>
        <v>-1.0083808072339584</v>
      </c>
      <c r="F15">
        <f t="shared" si="3"/>
        <v>3.1549909895441139E-2</v>
      </c>
    </row>
    <row r="16" spans="1:6">
      <c r="A16">
        <v>15</v>
      </c>
      <c r="B16" s="1">
        <v>0.745</v>
      </c>
      <c r="C16">
        <f t="shared" si="0"/>
        <v>4.8333333333333332E-2</v>
      </c>
      <c r="D16">
        <f t="shared" si="1"/>
        <v>-1.6612329682193088</v>
      </c>
      <c r="E16">
        <f t="shared" si="2"/>
        <v>-1.0072912476553635</v>
      </c>
      <c r="F16">
        <f t="shared" si="3"/>
        <v>3.3945762340781241E-2</v>
      </c>
    </row>
    <row r="17" spans="1:12">
      <c r="A17">
        <v>16</v>
      </c>
      <c r="B17" s="1">
        <v>0.752</v>
      </c>
      <c r="C17">
        <f t="shared" si="0"/>
        <v>5.1666666666666666E-2</v>
      </c>
      <c r="D17">
        <f t="shared" si="1"/>
        <v>-1.6289040465802753</v>
      </c>
      <c r="E17">
        <f t="shared" si="2"/>
        <v>-1.006814565339728</v>
      </c>
      <c r="F17">
        <f t="shared" si="3"/>
        <v>3.6350021303148856E-2</v>
      </c>
    </row>
    <row r="18" spans="1:12">
      <c r="A18">
        <v>17</v>
      </c>
      <c r="B18" s="1">
        <v>0.83399999999999996</v>
      </c>
      <c r="C18">
        <f t="shared" si="0"/>
        <v>5.5E-2</v>
      </c>
      <c r="D18">
        <f t="shared" si="1"/>
        <v>-1.5981931399228173</v>
      </c>
      <c r="E18">
        <f t="shared" si="2"/>
        <v>-1.0012305724994282</v>
      </c>
      <c r="F18">
        <f t="shared" si="3"/>
        <v>3.8762745983550971E-2</v>
      </c>
    </row>
    <row r="19" spans="1:12">
      <c r="A19">
        <v>18</v>
      </c>
      <c r="B19" s="1">
        <v>0.89900000000000002</v>
      </c>
      <c r="C19">
        <f t="shared" si="0"/>
        <v>5.8333333333333334E-2</v>
      </c>
      <c r="D19">
        <f t="shared" si="1"/>
        <v>-1.5689196324989263</v>
      </c>
      <c r="E19">
        <f t="shared" si="2"/>
        <v>-0.99680423671138563</v>
      </c>
      <c r="F19">
        <f t="shared" si="3"/>
        <v>4.1183996210569701E-2</v>
      </c>
    </row>
    <row r="20" spans="1:12">
      <c r="A20">
        <v>19</v>
      </c>
      <c r="B20" s="1">
        <v>0.97699999999999998</v>
      </c>
      <c r="C20">
        <f t="shared" si="0"/>
        <v>6.1666666666666668E-2</v>
      </c>
      <c r="D20">
        <f t="shared" si="1"/>
        <v>-1.5409320137606042</v>
      </c>
      <c r="E20">
        <f t="shared" si="2"/>
        <v>-0.99149263376573471</v>
      </c>
      <c r="F20">
        <f t="shared" si="3"/>
        <v>4.3613832449264069E-2</v>
      </c>
    </row>
    <row r="21" spans="1:12">
      <c r="A21">
        <v>20</v>
      </c>
      <c r="B21" s="1">
        <v>1.0409999999999999</v>
      </c>
      <c r="C21">
        <f t="shared" si="0"/>
        <v>6.5000000000000002E-2</v>
      </c>
      <c r="D21">
        <f t="shared" si="1"/>
        <v>-1.5141018876192833</v>
      </c>
      <c r="E21">
        <f t="shared" si="2"/>
        <v>-0.9871343954513544</v>
      </c>
      <c r="F21">
        <f t="shared" si="3"/>
        <v>4.6052315810230268E-2</v>
      </c>
    </row>
    <row r="22" spans="1:12">
      <c r="A22">
        <v>21</v>
      </c>
      <c r="B22" s="1">
        <v>1.1100000000000001</v>
      </c>
      <c r="C22">
        <f t="shared" si="0"/>
        <v>6.8333333333333329E-2</v>
      </c>
      <c r="D22">
        <f t="shared" si="1"/>
        <v>-1.4883194549179164</v>
      </c>
      <c r="E22">
        <f t="shared" si="2"/>
        <v>-0.98243566976866314</v>
      </c>
      <c r="F22">
        <f t="shared" si="3"/>
        <v>4.8499508058823623E-2</v>
      </c>
    </row>
    <row r="23" spans="1:12">
      <c r="A23">
        <v>22</v>
      </c>
      <c r="B23" s="1">
        <v>1.1779999999999999</v>
      </c>
      <c r="C23">
        <f t="shared" si="0"/>
        <v>7.166666666666667E-2</v>
      </c>
      <c r="D23">
        <f t="shared" si="1"/>
        <v>-1.4634900534667048</v>
      </c>
      <c r="E23">
        <f t="shared" si="2"/>
        <v>-0.97780504155963399</v>
      </c>
      <c r="F23">
        <f t="shared" si="3"/>
        <v>5.0955471624545952E-2</v>
      </c>
    </row>
    <row r="24" spans="1:12">
      <c r="A24">
        <v>23</v>
      </c>
      <c r="B24" s="1">
        <v>1.472</v>
      </c>
      <c r="C24">
        <f t="shared" si="0"/>
        <v>7.4999999999999997E-2</v>
      </c>
      <c r="D24">
        <f t="shared" si="1"/>
        <v>-1.4395314709384572</v>
      </c>
      <c r="E24">
        <f t="shared" si="2"/>
        <v>-0.95778438430294943</v>
      </c>
      <c r="F24">
        <f t="shared" si="3"/>
        <v>5.342026961060152E-2</v>
      </c>
    </row>
    <row r="25" spans="1:12">
      <c r="A25">
        <v>24</v>
      </c>
      <c r="B25" s="1">
        <v>1.8320000000000001</v>
      </c>
      <c r="C25">
        <f t="shared" si="0"/>
        <v>7.8333333333333338E-2</v>
      </c>
      <c r="D25">
        <f t="shared" si="1"/>
        <v>-1.4163718316812279</v>
      </c>
      <c r="E25">
        <f t="shared" si="2"/>
        <v>-0.93326929378456014</v>
      </c>
      <c r="F25">
        <f t="shared" si="3"/>
        <v>5.589396580362585E-2</v>
      </c>
    </row>
    <row r="26" spans="1:12">
      <c r="A26">
        <v>25</v>
      </c>
      <c r="B26" s="1">
        <v>1.835</v>
      </c>
      <c r="C26">
        <f t="shared" si="0"/>
        <v>8.1666666666666665E-2</v>
      </c>
      <c r="D26">
        <f t="shared" si="1"/>
        <v>-1.393947915917702</v>
      </c>
      <c r="E26">
        <f t="shared" si="2"/>
        <v>-0.93306500136357351</v>
      </c>
      <c r="F26">
        <f t="shared" si="3"/>
        <v>5.8376624683590422E-2</v>
      </c>
      <c r="J26">
        <f>1/AVERAGE(B2:B301)</f>
        <v>6.4362889988159352E-2</v>
      </c>
    </row>
    <row r="27" spans="1:12">
      <c r="A27">
        <v>26</v>
      </c>
      <c r="B27" s="1">
        <v>1.86</v>
      </c>
      <c r="C27">
        <f t="shared" si="0"/>
        <v>8.5000000000000006E-2</v>
      </c>
      <c r="D27">
        <f t="shared" si="1"/>
        <v>-1.3722038089987272</v>
      </c>
      <c r="E27">
        <f t="shared" si="2"/>
        <v>-0.93136256452201882</v>
      </c>
      <c r="F27">
        <f t="shared" si="3"/>
        <v>6.0868311433887712E-2</v>
      </c>
    </row>
    <row r="28" spans="1:12">
      <c r="A28">
        <v>27</v>
      </c>
      <c r="B28" s="1">
        <v>1.8720000000000001</v>
      </c>
      <c r="C28">
        <f t="shared" si="0"/>
        <v>8.8333333333333333E-2</v>
      </c>
      <c r="D28">
        <f t="shared" si="1"/>
        <v>-1.3510898056228156</v>
      </c>
      <c r="E28">
        <f t="shared" si="2"/>
        <v>-0.93054539483807253</v>
      </c>
      <c r="F28">
        <f t="shared" si="3"/>
        <v>6.3369091951600079E-2</v>
      </c>
    </row>
    <row r="29" spans="1:12">
      <c r="A29">
        <v>28</v>
      </c>
      <c r="B29" s="1">
        <v>1.8740000000000001</v>
      </c>
      <c r="C29">
        <f t="shared" si="0"/>
        <v>9.166666666666666E-2</v>
      </c>
      <c r="D29">
        <f t="shared" si="1"/>
        <v>-1.330561513178897</v>
      </c>
      <c r="E29">
        <f t="shared" si="2"/>
        <v>-0.930409199890748</v>
      </c>
      <c r="F29">
        <f t="shared" si="3"/>
        <v>6.5879032857956876E-2</v>
      </c>
      <c r="I29" t="s">
        <v>17</v>
      </c>
      <c r="J29" t="s">
        <v>18</v>
      </c>
      <c r="K29" t="s">
        <v>13</v>
      </c>
      <c r="L29" t="s">
        <v>14</v>
      </c>
    </row>
    <row r="30" spans="1:12">
      <c r="A30">
        <v>29</v>
      </c>
      <c r="B30" s="1">
        <v>2.2559999999999998</v>
      </c>
      <c r="C30">
        <f t="shared" si="0"/>
        <v>9.5000000000000001E-2</v>
      </c>
      <c r="D30">
        <f t="shared" si="1"/>
        <v>-1.3105791121681303</v>
      </c>
      <c r="E30">
        <f t="shared" si="2"/>
        <v>-0.90439596495179053</v>
      </c>
      <c r="F30">
        <f t="shared" si="3"/>
        <v>6.8398201508983777E-2</v>
      </c>
      <c r="I30" t="s">
        <v>79</v>
      </c>
      <c r="J30">
        <v>107</v>
      </c>
      <c r="K30">
        <f>(_xlfn.EXPON.DIST(7.83,0.06436, TRUE)-(_xlfn.EXPON.DIST(0.13,0.06436,TRUE))) * 300</f>
        <v>116.25652463285738</v>
      </c>
      <c r="L30">
        <f>((J30-K30)^2)/K30</f>
        <v>0.73701883442057503</v>
      </c>
    </row>
    <row r="31" spans="1:12">
      <c r="A31">
        <v>30</v>
      </c>
      <c r="B31" s="1">
        <v>2.298</v>
      </c>
      <c r="C31">
        <f t="shared" si="0"/>
        <v>9.8333333333333328E-2</v>
      </c>
      <c r="D31">
        <f t="shared" si="1"/>
        <v>-1.2911067416889614</v>
      </c>
      <c r="E31">
        <f t="shared" si="2"/>
        <v>-0.9015358710579785</v>
      </c>
      <c r="F31">
        <f t="shared" si="3"/>
        <v>7.0926666006348379E-2</v>
      </c>
      <c r="I31" t="s">
        <v>80</v>
      </c>
      <c r="J31">
        <f>189-107</f>
        <v>82</v>
      </c>
      <c r="K31">
        <f>(_xlfn.EXPON.DIST(15.53,J26, TRUE)-(_xlfn.EXPON.DIST(7.83,J26,TRUE))) * 300</f>
        <v>70.826925455983599</v>
      </c>
      <c r="L31">
        <f t="shared" ref="L31:L35" si="4">((J31-K31)^2)/K31</f>
        <v>1.7625725522100972</v>
      </c>
    </row>
    <row r="32" spans="1:12">
      <c r="A32">
        <v>31</v>
      </c>
      <c r="B32" s="1">
        <v>2.38</v>
      </c>
      <c r="C32">
        <f t="shared" si="0"/>
        <v>0.10166666666666667</v>
      </c>
      <c r="D32">
        <f t="shared" si="1"/>
        <v>-1.2721119853500615</v>
      </c>
      <c r="E32">
        <f t="shared" si="2"/>
        <v>-0.89595187821767874</v>
      </c>
      <c r="F32">
        <f t="shared" si="3"/>
        <v>7.3464495208407019E-2</v>
      </c>
      <c r="I32" t="s">
        <v>81</v>
      </c>
      <c r="J32">
        <f>239-189</f>
        <v>50</v>
      </c>
      <c r="K32">
        <f>(_xlfn.EXPON.DIST(23.23,J26, TRUE)-(_xlfn.EXPON.DIST(15.53,J26,TRUE))) * 300</f>
        <v>43.148384538044503</v>
      </c>
      <c r="L32">
        <f>((J32-K32)^2)/K32</f>
        <v>1.0879812753387308</v>
      </c>
    </row>
    <row r="33" spans="1:14">
      <c r="A33">
        <v>32</v>
      </c>
      <c r="B33" s="1">
        <v>2.4180000000000001</v>
      </c>
      <c r="C33">
        <f t="shared" si="0"/>
        <v>0.105</v>
      </c>
      <c r="D33">
        <f t="shared" si="1"/>
        <v>-1.2535654384704511</v>
      </c>
      <c r="E33">
        <f t="shared" si="2"/>
        <v>-0.89336417421851544</v>
      </c>
      <c r="F33">
        <f t="shared" si="3"/>
        <v>7.6011758741456534E-2</v>
      </c>
      <c r="I33" t="s">
        <v>82</v>
      </c>
      <c r="J33">
        <f>261-239</f>
        <v>22</v>
      </c>
      <c r="K33">
        <f>(_xlfn.EXPON.DIST(30.93,J26, TRUE)-(_xlfn.EXPON.DIST(23.23,J26,TRUE))) * 300</f>
        <v>26.286374514449228</v>
      </c>
      <c r="L33">
        <f t="shared" si="4"/>
        <v>0.698955516593606</v>
      </c>
    </row>
    <row r="34" spans="1:14">
      <c r="A34">
        <v>33</v>
      </c>
      <c r="B34" s="1">
        <v>2.4569999999999999</v>
      </c>
      <c r="C34">
        <f t="shared" si="0"/>
        <v>0.10833333333333334</v>
      </c>
      <c r="D34">
        <f t="shared" si="1"/>
        <v>-1.2354403415612518</v>
      </c>
      <c r="E34">
        <f t="shared" si="2"/>
        <v>-0.89070837274568981</v>
      </c>
      <c r="F34">
        <f t="shared" si="3"/>
        <v>7.8568527011196251E-2</v>
      </c>
      <c r="I34" t="s">
        <v>83</v>
      </c>
      <c r="J34">
        <f>281-261</f>
        <v>20</v>
      </c>
      <c r="K34">
        <f>(_xlfn.EXPON.DIST(38.63,J26, TRUE)-(_xlfn.EXPON.DIST(30.93,J26,TRUE))) * 300</f>
        <v>16.013890033464484</v>
      </c>
      <c r="L34">
        <f t="shared" si="4"/>
        <v>0.99220568095010753</v>
      </c>
    </row>
    <row r="35" spans="1:14">
      <c r="A35">
        <v>34</v>
      </c>
      <c r="B35" s="1">
        <v>2.5190000000000001</v>
      </c>
      <c r="C35">
        <f t="shared" si="0"/>
        <v>0.11166666666666666</v>
      </c>
      <c r="D35">
        <f t="shared" si="1"/>
        <v>-1.2177122682264065</v>
      </c>
      <c r="E35">
        <f t="shared" si="2"/>
        <v>-0.88648632937863392</v>
      </c>
      <c r="F35">
        <f t="shared" si="3"/>
        <v>8.1134871214404422E-2</v>
      </c>
      <c r="I35" t="s">
        <v>84</v>
      </c>
      <c r="J35">
        <v>19</v>
      </c>
      <c r="K35">
        <f>(_xlfn.EXPON.DIST(115.83,J26, TRUE)-(_xlfn.EXPON.DIST(38.63,J26,TRUE))) * 300</f>
        <v>24.790695001703856</v>
      </c>
      <c r="L35">
        <f t="shared" si="4"/>
        <v>1.3526102677013843</v>
      </c>
    </row>
    <row r="36" spans="1:14">
      <c r="A36">
        <v>35</v>
      </c>
      <c r="B36" s="1">
        <v>2.5369999999999999</v>
      </c>
      <c r="C36">
        <f t="shared" si="0"/>
        <v>0.115</v>
      </c>
      <c r="D36">
        <f t="shared" si="1"/>
        <v>-1.2003588580308597</v>
      </c>
      <c r="E36">
        <f t="shared" si="2"/>
        <v>-0.88526057485271459</v>
      </c>
      <c r="F36">
        <f t="shared" si="3"/>
        <v>8.3710863350834261E-2</v>
      </c>
    </row>
    <row r="37" spans="1:14">
      <c r="A37">
        <v>36</v>
      </c>
      <c r="B37" s="1">
        <v>2.6110000000000002</v>
      </c>
      <c r="C37">
        <f t="shared" si="0"/>
        <v>0.11833333333333333</v>
      </c>
      <c r="D37">
        <f t="shared" si="1"/>
        <v>-1.1833595867506721</v>
      </c>
      <c r="E37">
        <f t="shared" si="2"/>
        <v>-0.88022136180171218</v>
      </c>
      <c r="F37">
        <f t="shared" si="3"/>
        <v>8.6296576235334377E-2</v>
      </c>
      <c r="L37" t="s">
        <v>89</v>
      </c>
      <c r="M37" t="s">
        <v>90</v>
      </c>
    </row>
    <row r="38" spans="1:14">
      <c r="A38">
        <v>37</v>
      </c>
      <c r="B38" s="1">
        <v>2.617</v>
      </c>
      <c r="C38">
        <f t="shared" si="0"/>
        <v>0.12166666666666667</v>
      </c>
      <c r="D38">
        <f t="shared" si="1"/>
        <v>-1.166695567875214</v>
      </c>
      <c r="E38">
        <f t="shared" si="2"/>
        <v>-0.87981277695973903</v>
      </c>
      <c r="F38">
        <f t="shared" si="3"/>
        <v>8.8892083510198741E-2</v>
      </c>
      <c r="I38" s="4"/>
      <c r="L38">
        <f>SUM(L30:L35)</f>
        <v>6.6313441272144997</v>
      </c>
      <c r="M38">
        <v>7.81</v>
      </c>
      <c r="N38" t="s">
        <v>88</v>
      </c>
    </row>
    <row r="39" spans="1:14">
      <c r="A39">
        <v>38</v>
      </c>
      <c r="B39" s="1">
        <v>2.9009999999999998</v>
      </c>
      <c r="C39">
        <f t="shared" si="0"/>
        <v>0.125</v>
      </c>
      <c r="D39">
        <f t="shared" si="1"/>
        <v>-1.1503493803760083</v>
      </c>
      <c r="E39">
        <f t="shared" si="2"/>
        <v>-0.86047309443967646</v>
      </c>
      <c r="F39">
        <f t="shared" si="3"/>
        <v>9.1497459657751551E-2</v>
      </c>
    </row>
    <row r="40" spans="1:14">
      <c r="A40">
        <v>39</v>
      </c>
      <c r="B40" s="1">
        <v>2.9009999999999998</v>
      </c>
      <c r="C40">
        <f t="shared" si="0"/>
        <v>0.12833333333333333</v>
      </c>
      <c r="D40">
        <f t="shared" si="1"/>
        <v>-1.1343049186629566</v>
      </c>
      <c r="E40">
        <f t="shared" si="2"/>
        <v>-0.86047309443967646</v>
      </c>
      <c r="F40">
        <f t="shared" si="3"/>
        <v>9.4112780013172179E-2</v>
      </c>
    </row>
    <row r="41" spans="1:14">
      <c r="A41">
        <v>40</v>
      </c>
      <c r="B41" s="1">
        <v>3.0550000000000002</v>
      </c>
      <c r="C41">
        <f t="shared" si="0"/>
        <v>0.13166666666666665</v>
      </c>
      <c r="D41">
        <f t="shared" si="1"/>
        <v>-1.1185472613709737</v>
      </c>
      <c r="E41">
        <f t="shared" si="2"/>
        <v>-0.84998608349569882</v>
      </c>
      <c r="F41">
        <f t="shared" si="3"/>
        <v>9.6738120777565731E-2</v>
      </c>
    </row>
    <row r="42" spans="1:14">
      <c r="A42">
        <v>41</v>
      </c>
      <c r="B42" s="1">
        <v>3.29</v>
      </c>
      <c r="C42">
        <f t="shared" si="0"/>
        <v>0.13500000000000001</v>
      </c>
      <c r="D42">
        <f t="shared" si="1"/>
        <v>-1.1030625561995977</v>
      </c>
      <c r="E42">
        <f t="shared" si="2"/>
        <v>-0.83398317718508364</v>
      </c>
      <c r="F42">
        <f t="shared" si="3"/>
        <v>9.9373559031285266E-2</v>
      </c>
    </row>
    <row r="43" spans="1:14">
      <c r="A43">
        <v>42</v>
      </c>
      <c r="B43" s="1">
        <v>3.3109999999999999</v>
      </c>
      <c r="C43">
        <f t="shared" si="0"/>
        <v>0.13833333333333334</v>
      </c>
      <c r="D43">
        <f t="shared" si="1"/>
        <v>-1.0878379184958125</v>
      </c>
      <c r="E43">
        <f t="shared" si="2"/>
        <v>-0.83255313023817756</v>
      </c>
      <c r="F43">
        <f t="shared" si="3"/>
        <v>0.10201917274751078</v>
      </c>
    </row>
    <row r="44" spans="1:14">
      <c r="A44">
        <v>43</v>
      </c>
      <c r="B44" s="1">
        <v>3.3839999999999999</v>
      </c>
      <c r="C44">
        <f t="shared" si="0"/>
        <v>0.14166666666666666</v>
      </c>
      <c r="D44">
        <f t="shared" si="1"/>
        <v>-1.0728613416500035</v>
      </c>
      <c r="E44">
        <f t="shared" si="2"/>
        <v>-0.82758201466083747</v>
      </c>
      <c r="F44">
        <f t="shared" si="3"/>
        <v>0.10467504080609169</v>
      </c>
    </row>
    <row r="45" spans="1:14">
      <c r="A45">
        <v>44</v>
      </c>
      <c r="B45" s="1">
        <v>3.3980000000000001</v>
      </c>
      <c r="C45">
        <f t="shared" si="0"/>
        <v>0.14499999999999999</v>
      </c>
      <c r="D45">
        <f t="shared" si="1"/>
        <v>-1.058121617684777</v>
      </c>
      <c r="E45">
        <f t="shared" si="2"/>
        <v>-0.82662865002956687</v>
      </c>
      <c r="F45">
        <f t="shared" si="3"/>
        <v>0.10734124300765849</v>
      </c>
      <c r="J45">
        <f>SUM(J30:J44)</f>
        <v>300</v>
      </c>
    </row>
    <row r="46" spans="1:14">
      <c r="A46">
        <v>45</v>
      </c>
      <c r="B46" s="1">
        <v>3.6379999999999999</v>
      </c>
      <c r="C46">
        <f t="shared" si="0"/>
        <v>0.14833333333333334</v>
      </c>
      <c r="D46">
        <f t="shared" si="1"/>
        <v>-1.0436082666705315</v>
      </c>
      <c r="E46">
        <f t="shared" si="2"/>
        <v>-0.81028525635064064</v>
      </c>
      <c r="F46">
        <f t="shared" si="3"/>
        <v>0.11001786008801009</v>
      </c>
    </row>
    <row r="47" spans="1:14">
      <c r="A47">
        <v>46</v>
      </c>
      <c r="B47" s="1">
        <v>3.6459999999999999</v>
      </c>
      <c r="C47">
        <f t="shared" si="0"/>
        <v>0.15166666666666667</v>
      </c>
      <c r="D47">
        <f t="shared" si="1"/>
        <v>-1.029311473811199</v>
      </c>
      <c r="E47">
        <f t="shared" si="2"/>
        <v>-0.80974047656134307</v>
      </c>
      <c r="F47">
        <f t="shared" si="3"/>
        <v>0.11270497373278307</v>
      </c>
    </row>
    <row r="48" spans="1:14">
      <c r="A48">
        <v>47</v>
      </c>
      <c r="B48" s="1">
        <v>3.649</v>
      </c>
      <c r="C48">
        <f t="shared" si="0"/>
        <v>0.155</v>
      </c>
      <c r="D48">
        <f t="shared" si="1"/>
        <v>-1.0152220332170301</v>
      </c>
      <c r="E48">
        <f t="shared" si="2"/>
        <v>-0.80953618414035644</v>
      </c>
      <c r="F48">
        <f t="shared" si="3"/>
        <v>0.11540266659241001</v>
      </c>
    </row>
    <row r="49" spans="1:9">
      <c r="A49">
        <v>48</v>
      </c>
      <c r="B49" s="1">
        <v>3.7149999999999999</v>
      </c>
      <c r="C49">
        <f t="shared" si="0"/>
        <v>0.15833333333333333</v>
      </c>
      <c r="D49">
        <f t="shared" si="1"/>
        <v>-1.0013312975256907</v>
      </c>
      <c r="E49">
        <f t="shared" si="2"/>
        <v>-0.80504175087865182</v>
      </c>
      <c r="F49">
        <f t="shared" si="3"/>
        <v>0.11811102229737323</v>
      </c>
    </row>
    <row r="50" spans="1:9">
      <c r="A50">
        <v>49</v>
      </c>
      <c r="B50" s="1">
        <v>3.7290000000000001</v>
      </c>
      <c r="C50">
        <f t="shared" si="0"/>
        <v>0.16166666666666665</v>
      </c>
      <c r="D50">
        <f t="shared" si="1"/>
        <v>-0.98763113265345293</v>
      </c>
      <c r="E50">
        <f t="shared" si="2"/>
        <v>-0.80408838624738121</v>
      </c>
      <c r="F50">
        <f t="shared" si="3"/>
        <v>0.12083012547376122</v>
      </c>
    </row>
    <row r="51" spans="1:9">
      <c r="A51">
        <v>50</v>
      </c>
      <c r="B51" s="1">
        <v>3.8260000000000001</v>
      </c>
      <c r="C51">
        <f t="shared" si="0"/>
        <v>0.16500000000000001</v>
      </c>
      <c r="D51">
        <f t="shared" si="1"/>
        <v>-0.97411387705930974</v>
      </c>
      <c r="E51">
        <f t="shared" si="2"/>
        <v>-0.79748293130214842</v>
      </c>
      <c r="F51">
        <f t="shared" si="3"/>
        <v>0.12356006175913498</v>
      </c>
    </row>
    <row r="52" spans="1:9">
      <c r="A52">
        <v>51</v>
      </c>
      <c r="B52" s="1">
        <v>3.843</v>
      </c>
      <c r="C52">
        <f t="shared" si="0"/>
        <v>0.16833333333333333</v>
      </c>
      <c r="D52">
        <f t="shared" si="1"/>
        <v>-0.96077230499019284</v>
      </c>
      <c r="E52">
        <f t="shared" si="2"/>
        <v>-0.79632527424989119</v>
      </c>
      <c r="F52">
        <f t="shared" si="3"/>
        <v>0.12630091781871161</v>
      </c>
    </row>
    <row r="53" spans="1:9">
      <c r="A53">
        <v>52</v>
      </c>
      <c r="B53" s="1">
        <v>3.8860000000000001</v>
      </c>
      <c r="C53">
        <f t="shared" si="0"/>
        <v>0.17166666666666666</v>
      </c>
      <c r="D53">
        <f t="shared" si="1"/>
        <v>-0.9475995932471396</v>
      </c>
      <c r="E53">
        <f t="shared" si="2"/>
        <v>-0.79339708288241695</v>
      </c>
      <c r="F53">
        <f t="shared" si="3"/>
        <v>0.12905278136187309</v>
      </c>
      <c r="I53" t="s">
        <v>85</v>
      </c>
    </row>
    <row r="54" spans="1:9">
      <c r="A54">
        <v>53</v>
      </c>
      <c r="B54" s="1">
        <v>3.9980000000000002</v>
      </c>
      <c r="C54">
        <f t="shared" si="0"/>
        <v>0.17499999999999999</v>
      </c>
      <c r="D54">
        <f t="shared" si="1"/>
        <v>-0.93458929107347943</v>
      </c>
      <c r="E54">
        <f t="shared" si="2"/>
        <v>-0.78577016583225134</v>
      </c>
      <c r="F54">
        <f t="shared" si="3"/>
        <v>0.13181574115900782</v>
      </c>
      <c r="I54">
        <f>1/AVERAGE(B2:B301)</f>
        <v>6.4362889988159352E-2</v>
      </c>
    </row>
    <row r="55" spans="1:9">
      <c r="A55">
        <v>54</v>
      </c>
      <c r="B55" s="1">
        <v>4.181</v>
      </c>
      <c r="C55">
        <f t="shared" si="0"/>
        <v>0.17833333333333334</v>
      </c>
      <c r="D55">
        <f t="shared" si="1"/>
        <v>-0.92173529281794264</v>
      </c>
      <c r="E55">
        <f t="shared" si="2"/>
        <v>-0.77330832815207007</v>
      </c>
      <c r="F55">
        <f t="shared" si="3"/>
        <v>0.13458988705869276</v>
      </c>
    </row>
    <row r="56" spans="1:9">
      <c r="A56">
        <v>55</v>
      </c>
      <c r="B56" s="1">
        <v>4.2039999999999997</v>
      </c>
      <c r="C56">
        <f t="shared" si="0"/>
        <v>0.18166666666666667</v>
      </c>
      <c r="D56">
        <f t="shared" si="1"/>
        <v>-0.90903181306989334</v>
      </c>
      <c r="E56">
        <f t="shared" si="2"/>
        <v>-0.77174208625783969</v>
      </c>
      <c r="F56">
        <f t="shared" si="3"/>
        <v>0.13737531000522527</v>
      </c>
    </row>
    <row r="57" spans="1:9">
      <c r="A57">
        <v>56</v>
      </c>
      <c r="B57" s="1">
        <v>4.266</v>
      </c>
      <c r="C57">
        <f t="shared" si="0"/>
        <v>0.185</v>
      </c>
      <c r="D57">
        <f t="shared" si="1"/>
        <v>-0.89647336400191613</v>
      </c>
      <c r="E57">
        <f t="shared" si="2"/>
        <v>-0.76752004289078379</v>
      </c>
      <c r="F57">
        <f t="shared" si="3"/>
        <v>0.14017210205651248</v>
      </c>
    </row>
    <row r="58" spans="1:9">
      <c r="A58">
        <v>57</v>
      </c>
      <c r="B58" s="1">
        <v>4.2889999999999997</v>
      </c>
      <c r="C58">
        <f t="shared" si="0"/>
        <v>0.18833333333333332</v>
      </c>
      <c r="D58">
        <f t="shared" si="1"/>
        <v>-0.88405473468753959</v>
      </c>
      <c r="E58">
        <f t="shared" si="2"/>
        <v>-0.76595380099655341</v>
      </c>
      <c r="F58">
        <f t="shared" si="3"/>
        <v>0.14298035640232737</v>
      </c>
    </row>
    <row r="59" spans="1:9">
      <c r="A59">
        <v>58</v>
      </c>
      <c r="B59" s="1">
        <v>4.3090000000000002</v>
      </c>
      <c r="C59">
        <f t="shared" si="0"/>
        <v>0.19166666666666668</v>
      </c>
      <c r="D59">
        <f t="shared" si="1"/>
        <v>-0.87177097218995891</v>
      </c>
      <c r="E59">
        <f t="shared" si="2"/>
        <v>-0.76459185152330944</v>
      </c>
      <c r="F59">
        <f t="shared" si="3"/>
        <v>0.14580016738294035</v>
      </c>
    </row>
    <row r="60" spans="1:9">
      <c r="A60">
        <v>59</v>
      </c>
      <c r="B60" s="1">
        <v>4.4059999999999997</v>
      </c>
      <c r="C60">
        <f t="shared" si="0"/>
        <v>0.19500000000000001</v>
      </c>
      <c r="D60">
        <f t="shared" si="1"/>
        <v>-0.85961736424191304</v>
      </c>
      <c r="E60">
        <f t="shared" si="2"/>
        <v>-0.75798639657807698</v>
      </c>
      <c r="F60">
        <f t="shared" si="3"/>
        <v>0.14863163050813602</v>
      </c>
    </row>
    <row r="61" spans="1:9">
      <c r="A61">
        <v>60</v>
      </c>
      <c r="B61" s="1">
        <v>4.49</v>
      </c>
      <c r="C61">
        <f t="shared" si="0"/>
        <v>0.19833333333333333</v>
      </c>
      <c r="D61">
        <f t="shared" si="1"/>
        <v>-0.84758942335786425</v>
      </c>
      <c r="E61">
        <f t="shared" si="2"/>
        <v>-0.7522662087904527</v>
      </c>
      <c r="F61">
        <f t="shared" si="3"/>
        <v>0.15147484247662407</v>
      </c>
    </row>
    <row r="62" spans="1:9">
      <c r="A62">
        <v>61</v>
      </c>
      <c r="B62" s="1">
        <v>4.5</v>
      </c>
      <c r="C62">
        <f t="shared" si="0"/>
        <v>0.20166666666666666</v>
      </c>
      <c r="D62">
        <f t="shared" si="1"/>
        <v>-0.83568287223789273</v>
      </c>
      <c r="E62">
        <f t="shared" si="2"/>
        <v>-0.75158523405383082</v>
      </c>
      <c r="F62">
        <f t="shared" si="3"/>
        <v>0.15432990119585521</v>
      </c>
    </row>
    <row r="63" spans="1:9">
      <c r="A63">
        <v>62</v>
      </c>
      <c r="B63" s="1">
        <v>4.54</v>
      </c>
      <c r="C63">
        <f t="shared" si="0"/>
        <v>0.20499999999999999</v>
      </c>
      <c r="D63">
        <f t="shared" si="1"/>
        <v>-0.82389363033855767</v>
      </c>
      <c r="E63">
        <f t="shared" si="2"/>
        <v>-0.7488613351073431</v>
      </c>
      <c r="F63">
        <f t="shared" si="3"/>
        <v>0.15719690580225101</v>
      </c>
    </row>
    <row r="64" spans="1:9">
      <c r="A64">
        <v>63</v>
      </c>
      <c r="B64" s="1">
        <v>4.7119999999999997</v>
      </c>
      <c r="C64">
        <f t="shared" si="0"/>
        <v>0.20833333333333334</v>
      </c>
      <c r="D64">
        <f t="shared" si="1"/>
        <v>-0.81221780149991241</v>
      </c>
      <c r="E64">
        <f t="shared" si="2"/>
        <v>-0.73714856963744602</v>
      </c>
      <c r="F64">
        <f t="shared" si="3"/>
        <v>0.16007595668185909</v>
      </c>
    </row>
    <row r="65" spans="1:6">
      <c r="A65">
        <v>64</v>
      </c>
      <c r="B65" s="1">
        <v>4.7439999999999998</v>
      </c>
      <c r="C65">
        <f t="shared" si="0"/>
        <v>0.21166666666666667</v>
      </c>
      <c r="D65">
        <f t="shared" si="1"/>
        <v>-0.80065166252992925</v>
      </c>
      <c r="E65">
        <f t="shared" si="2"/>
        <v>-0.73496945048025586</v>
      </c>
      <c r="F65">
        <f t="shared" si="3"/>
        <v>0.16296715549144403</v>
      </c>
    </row>
    <row r="66" spans="1:6">
      <c r="A66">
        <v>65</v>
      </c>
      <c r="B66" s="1">
        <v>4.7590000000000003</v>
      </c>
      <c r="C66">
        <f t="shared" si="0"/>
        <v>0.215</v>
      </c>
      <c r="D66">
        <f t="shared" si="1"/>
        <v>-0.78919165265822189</v>
      </c>
      <c r="E66">
        <f t="shared" si="2"/>
        <v>-0.73394798837532294</v>
      </c>
      <c r="F66">
        <f t="shared" si="3"/>
        <v>0.16587060518002508</v>
      </c>
    </row>
    <row r="67" spans="1:6">
      <c r="A67">
        <v>66</v>
      </c>
      <c r="B67" s="1">
        <v>4.8220000000000001</v>
      </c>
      <c r="C67">
        <f t="shared" ref="C67:C130" si="5">(A67-0.5)/300</f>
        <v>0.21833333333333332</v>
      </c>
      <c r="D67">
        <f t="shared" ref="D67:D130" si="6">_xlfn.NORM.S.INV(C67)</f>
        <v>-0.77783436378034376</v>
      </c>
      <c r="E67">
        <f t="shared" ref="E67:E130" si="7">(B67-AVERAGE(B$2:B$301))/_xlfn.STDEV.S(B$2:B$301)</f>
        <v>-0.72965784753460483</v>
      </c>
      <c r="F67">
        <f t="shared" ref="F67:F130" si="8">_xlfn.GAMMA.INV(C67,1,1/1.4594)</f>
        <v>0.16878641001087225</v>
      </c>
    </row>
    <row r="68" spans="1:6">
      <c r="A68">
        <v>67</v>
      </c>
      <c r="B68" s="1">
        <v>5.0839999999999996</v>
      </c>
      <c r="C68">
        <f t="shared" si="5"/>
        <v>0.22166666666666668</v>
      </c>
      <c r="D68">
        <f t="shared" si="6"/>
        <v>-0.76657653142207582</v>
      </c>
      <c r="E68">
        <f t="shared" si="7"/>
        <v>-0.71181630943511043</v>
      </c>
      <c r="F68">
        <f t="shared" si="8"/>
        <v>0.17171467558397221</v>
      </c>
    </row>
    <row r="69" spans="1:6">
      <c r="A69">
        <v>68</v>
      </c>
      <c r="B69" s="1">
        <v>5.0880000000000001</v>
      </c>
      <c r="C69">
        <f t="shared" si="5"/>
        <v>0.22500000000000001</v>
      </c>
      <c r="D69">
        <f t="shared" si="6"/>
        <v>-0.75541502636046909</v>
      </c>
      <c r="E69">
        <f t="shared" si="7"/>
        <v>-0.71154391954046159</v>
      </c>
      <c r="F69">
        <f t="shared" si="8"/>
        <v>0.17465550885897629</v>
      </c>
    </row>
    <row r="70" spans="1:6">
      <c r="A70">
        <v>69</v>
      </c>
      <c r="B70" s="1">
        <v>5.1390000000000002</v>
      </c>
      <c r="C70">
        <f t="shared" si="5"/>
        <v>0.22833333333333333</v>
      </c>
      <c r="D70">
        <f t="shared" si="6"/>
        <v>-0.74434684684471775</v>
      </c>
      <c r="E70">
        <f t="shared" si="7"/>
        <v>-0.70807094838368989</v>
      </c>
      <c r="F70">
        <f t="shared" si="8"/>
        <v>0.17760901817864344</v>
      </c>
    </row>
    <row r="71" spans="1:6">
      <c r="A71">
        <v>70</v>
      </c>
      <c r="B71" s="1">
        <v>5.2590000000000003</v>
      </c>
      <c r="C71">
        <f t="shared" si="5"/>
        <v>0.23166666666666666</v>
      </c>
      <c r="D71">
        <f t="shared" si="6"/>
        <v>-0.73336911136570992</v>
      </c>
      <c r="E71">
        <f t="shared" si="7"/>
        <v>-0.69989925154422672</v>
      </c>
      <c r="F71">
        <f t="shared" si="8"/>
        <v>0.18057531329279006</v>
      </c>
    </row>
    <row r="72" spans="1:6">
      <c r="A72">
        <v>71</v>
      </c>
      <c r="B72" s="1">
        <v>5.4649999999999999</v>
      </c>
      <c r="C72">
        <f t="shared" si="5"/>
        <v>0.23499999999999999</v>
      </c>
      <c r="D72">
        <f t="shared" si="6"/>
        <v>-0.72247905192806261</v>
      </c>
      <c r="E72">
        <f t="shared" si="7"/>
        <v>-0.68587117196981506</v>
      </c>
      <c r="F72">
        <f t="shared" si="8"/>
        <v>0.18355450538276083</v>
      </c>
    </row>
    <row r="73" spans="1:6">
      <c r="A73">
        <v>72</v>
      </c>
      <c r="B73" s="1">
        <v>5.4770000000000003</v>
      </c>
      <c r="C73">
        <f t="shared" si="5"/>
        <v>0.23833333333333334</v>
      </c>
      <c r="D73">
        <f t="shared" si="6"/>
        <v>-0.71167400778297651</v>
      </c>
      <c r="E73">
        <f t="shared" si="7"/>
        <v>-0.68505400228586877</v>
      </c>
      <c r="F73">
        <f t="shared" si="8"/>
        <v>0.18654670708643395</v>
      </c>
    </row>
    <row r="74" spans="1:6">
      <c r="A74">
        <v>73</v>
      </c>
      <c r="B74" s="1">
        <v>5.4930000000000003</v>
      </c>
      <c r="C74">
        <f t="shared" si="5"/>
        <v>0.24166666666666667</v>
      </c>
      <c r="D74">
        <f t="shared" si="6"/>
        <v>-0.70095141958421192</v>
      </c>
      <c r="E74">
        <f t="shared" si="7"/>
        <v>-0.68396444270727363</v>
      </c>
      <c r="F74">
        <f t="shared" si="8"/>
        <v>0.18955203252377412</v>
      </c>
    </row>
    <row r="75" spans="1:6">
      <c r="A75">
        <v>74</v>
      </c>
      <c r="B75" s="1">
        <v>5.6189999999999998</v>
      </c>
      <c r="C75">
        <f t="shared" si="5"/>
        <v>0.245</v>
      </c>
      <c r="D75">
        <f t="shared" si="6"/>
        <v>-0.69030882393303394</v>
      </c>
      <c r="E75">
        <f t="shared" si="7"/>
        <v>-0.67538416102583743</v>
      </c>
      <c r="F75">
        <f t="shared" si="8"/>
        <v>0.19257059732294937</v>
      </c>
    </row>
    <row r="76" spans="1:6">
      <c r="A76">
        <v>75</v>
      </c>
      <c r="B76" s="1">
        <v>5.6210000000000004</v>
      </c>
      <c r="C76">
        <f t="shared" si="5"/>
        <v>0.24833333333333332</v>
      </c>
      <c r="D76">
        <f t="shared" si="6"/>
        <v>-0.67974384828117995</v>
      </c>
      <c r="E76">
        <f t="shared" si="7"/>
        <v>-0.67524796607851301</v>
      </c>
      <c r="F76">
        <f t="shared" si="8"/>
        <v>0.19560251864702477</v>
      </c>
    </row>
    <row r="77" spans="1:6">
      <c r="A77">
        <v>76</v>
      </c>
      <c r="B77" s="1">
        <v>5.6420000000000003</v>
      </c>
      <c r="C77">
        <f t="shared" si="5"/>
        <v>0.25166666666666665</v>
      </c>
      <c r="D77">
        <f t="shared" si="6"/>
        <v>-0.66925420616371201</v>
      </c>
      <c r="E77">
        <f t="shared" si="7"/>
        <v>-0.67381791913160705</v>
      </c>
      <c r="F77">
        <f t="shared" si="8"/>
        <v>0.19864791522124983</v>
      </c>
    </row>
    <row r="78" spans="1:6">
      <c r="A78">
        <v>77</v>
      </c>
      <c r="B78" s="1">
        <v>5.7290000000000001</v>
      </c>
      <c r="C78">
        <f t="shared" si="5"/>
        <v>0.255</v>
      </c>
      <c r="D78">
        <f t="shared" si="6"/>
        <v>-0.65883769273618775</v>
      </c>
      <c r="E78">
        <f t="shared" si="7"/>
        <v>-0.66789343892299635</v>
      </c>
      <c r="F78">
        <f t="shared" si="8"/>
        <v>0.20170690736095484</v>
      </c>
    </row>
    <row r="79" spans="1:6">
      <c r="A79">
        <v>78</v>
      </c>
      <c r="B79" s="1">
        <v>5.7519999999999998</v>
      </c>
      <c r="C79">
        <f t="shared" si="5"/>
        <v>0.25833333333333336</v>
      </c>
      <c r="D79">
        <f t="shared" si="6"/>
        <v>-0.64849218059285751</v>
      </c>
      <c r="E79">
        <f t="shared" si="7"/>
        <v>-0.66632719702876597</v>
      </c>
      <c r="F79">
        <f t="shared" si="8"/>
        <v>0.20477961700007277</v>
      </c>
    </row>
    <row r="80" spans="1:6">
      <c r="A80">
        <v>79</v>
      </c>
      <c r="B80" s="1">
        <v>5.78</v>
      </c>
      <c r="C80">
        <f t="shared" si="5"/>
        <v>0.26166666666666666</v>
      </c>
      <c r="D80">
        <f t="shared" si="6"/>
        <v>-0.63821561584464992</v>
      </c>
      <c r="E80">
        <f t="shared" si="7"/>
        <v>-0.66442046776622443</v>
      </c>
      <c r="F80">
        <f t="shared" si="8"/>
        <v>0.20786616772030334</v>
      </c>
    </row>
    <row r="81" spans="1:6">
      <c r="A81">
        <v>80</v>
      </c>
      <c r="B81" s="1">
        <v>5.8150000000000004</v>
      </c>
      <c r="C81">
        <f t="shared" si="5"/>
        <v>0.26500000000000001</v>
      </c>
      <c r="D81">
        <f t="shared" si="6"/>
        <v>-0.62800601443756987</v>
      </c>
      <c r="E81">
        <f t="shared" si="7"/>
        <v>-0.66203705618804765</v>
      </c>
      <c r="F81">
        <f t="shared" si="8"/>
        <v>0.21096668478093764</v>
      </c>
    </row>
    <row r="82" spans="1:6">
      <c r="A82">
        <v>81</v>
      </c>
      <c r="B82" s="1">
        <v>5.8819999999999997</v>
      </c>
      <c r="C82">
        <f t="shared" si="5"/>
        <v>0.26833333333333331</v>
      </c>
      <c r="D82">
        <f t="shared" si="6"/>
        <v>-0.61786145869377929</v>
      </c>
      <c r="E82">
        <f t="shared" si="7"/>
        <v>-0.65747452545268081</v>
      </c>
      <c r="F82">
        <f t="shared" si="8"/>
        <v>0.21408129514935928</v>
      </c>
    </row>
    <row r="83" spans="1:6">
      <c r="A83">
        <v>82</v>
      </c>
      <c r="B83" s="1">
        <v>6.0250000000000004</v>
      </c>
      <c r="C83">
        <f t="shared" si="5"/>
        <v>0.27166666666666667</v>
      </c>
      <c r="D83">
        <f t="shared" si="6"/>
        <v>-0.60778009405915712</v>
      </c>
      <c r="E83">
        <f t="shared" si="7"/>
        <v>-0.64773658671898726</v>
      </c>
      <c r="F83">
        <f t="shared" si="8"/>
        <v>0.21721012753224356</v>
      </c>
    </row>
    <row r="84" spans="1:6">
      <c r="A84">
        <v>83</v>
      </c>
      <c r="B84" s="1">
        <v>6.0640000000000001</v>
      </c>
      <c r="C84">
        <f t="shared" si="5"/>
        <v>0.27500000000000002</v>
      </c>
      <c r="D84">
        <f t="shared" si="6"/>
        <v>-0.59776012604247841</v>
      </c>
      <c r="E84">
        <f t="shared" si="7"/>
        <v>-0.64508078524616186</v>
      </c>
      <c r="F84">
        <f t="shared" si="8"/>
        <v>0.22035331240747039</v>
      </c>
    </row>
    <row r="85" spans="1:6">
      <c r="A85">
        <v>84</v>
      </c>
      <c r="B85" s="1">
        <v>6.0990000000000002</v>
      </c>
      <c r="C85">
        <f t="shared" si="5"/>
        <v>0.27833333333333332</v>
      </c>
      <c r="D85">
        <f t="shared" si="6"/>
        <v>-0.58779981733259323</v>
      </c>
      <c r="E85">
        <f t="shared" si="7"/>
        <v>-0.64269737366798507</v>
      </c>
      <c r="F85">
        <f t="shared" si="8"/>
        <v>0.22351098205677436</v>
      </c>
    </row>
    <row r="86" spans="1:6">
      <c r="A86">
        <v>85</v>
      </c>
      <c r="B86" s="1">
        <v>6.1520000000000001</v>
      </c>
      <c r="C86">
        <f t="shared" si="5"/>
        <v>0.28166666666666668</v>
      </c>
      <c r="D86">
        <f t="shared" si="6"/>
        <v>-0.57789748508109451</v>
      </c>
      <c r="E86">
        <f t="shared" si="7"/>
        <v>-0.63908820756388884</v>
      </c>
      <c r="F86">
        <f t="shared" si="8"/>
        <v>0.22668327059914933</v>
      </c>
    </row>
    <row r="87" spans="1:6">
      <c r="A87">
        <v>86</v>
      </c>
      <c r="B87" s="1">
        <v>6.1879999999999997</v>
      </c>
      <c r="C87">
        <f t="shared" si="5"/>
        <v>0.28499999999999998</v>
      </c>
      <c r="D87">
        <f t="shared" si="6"/>
        <v>-0.56805149833898283</v>
      </c>
      <c r="E87">
        <f t="shared" si="7"/>
        <v>-0.63663669851205007</v>
      </c>
      <c r="F87">
        <f t="shared" si="8"/>
        <v>0.22987031402503036</v>
      </c>
    </row>
    <row r="88" spans="1:6">
      <c r="A88">
        <v>87</v>
      </c>
      <c r="B88" s="1">
        <v>6.3869999999999996</v>
      </c>
      <c r="C88">
        <f t="shared" si="5"/>
        <v>0.28833333333333333</v>
      </c>
      <c r="D88">
        <f t="shared" si="6"/>
        <v>-0.55826027563674319</v>
      </c>
      <c r="E88">
        <f t="shared" si="7"/>
        <v>-0.62308530125327366</v>
      </c>
      <c r="F88">
        <f t="shared" si="8"/>
        <v>0.23307225023127434</v>
      </c>
    </row>
    <row r="89" spans="1:6">
      <c r="A89">
        <v>88</v>
      </c>
      <c r="B89" s="1">
        <v>6.5039999999999996</v>
      </c>
      <c r="C89">
        <f t="shared" si="5"/>
        <v>0.29166666666666669</v>
      </c>
      <c r="D89">
        <f t="shared" si="6"/>
        <v>-0.54852228269809788</v>
      </c>
      <c r="E89">
        <f t="shared" si="7"/>
        <v>-0.61511789683479723</v>
      </c>
      <c r="F89">
        <f t="shared" si="8"/>
        <v>0.23628921905696146</v>
      </c>
    </row>
    <row r="90" spans="1:6">
      <c r="A90">
        <v>89</v>
      </c>
      <c r="B90" s="1">
        <v>6.516</v>
      </c>
      <c r="C90">
        <f t="shared" si="5"/>
        <v>0.29499999999999998</v>
      </c>
      <c r="D90">
        <f t="shared" si="6"/>
        <v>-0.5388360302784504</v>
      </c>
      <c r="E90">
        <f t="shared" si="7"/>
        <v>-0.61430072715085082</v>
      </c>
      <c r="F90">
        <f t="shared" si="8"/>
        <v>0.23952136232004134</v>
      </c>
    </row>
    <row r="91" spans="1:6">
      <c r="A91">
        <v>90</v>
      </c>
      <c r="B91" s="1">
        <v>6.617</v>
      </c>
      <c r="C91">
        <f t="shared" si="5"/>
        <v>0.29833333333333334</v>
      </c>
      <c r="D91">
        <f t="shared" si="6"/>
        <v>-0.52920007211972775</v>
      </c>
      <c r="E91">
        <f t="shared" si="7"/>
        <v>-0.6074228823109693</v>
      </c>
      <c r="F91">
        <f t="shared" si="8"/>
        <v>0.24276882385484783</v>
      </c>
    </row>
    <row r="92" spans="1:6">
      <c r="A92">
        <v>91</v>
      </c>
      <c r="B92" s="1">
        <v>6.6310000000000002</v>
      </c>
      <c r="C92">
        <f t="shared" si="5"/>
        <v>0.30166666666666669</v>
      </c>
      <c r="D92">
        <f t="shared" si="6"/>
        <v>-0.51961300301397251</v>
      </c>
      <c r="E92">
        <f t="shared" si="7"/>
        <v>-0.6064695176796987</v>
      </c>
      <c r="F92">
        <f t="shared" si="8"/>
        <v>0.24603174955050613</v>
      </c>
    </row>
    <row r="93" spans="1:6">
      <c r="A93">
        <v>92</v>
      </c>
      <c r="B93" s="1">
        <v>6.726</v>
      </c>
      <c r="C93">
        <f t="shared" si="5"/>
        <v>0.30499999999999999</v>
      </c>
      <c r="D93">
        <f t="shared" si="6"/>
        <v>-0.51007345696859485</v>
      </c>
      <c r="E93">
        <f t="shared" si="7"/>
        <v>-0.60000025768179055</v>
      </c>
      <c r="F93">
        <f t="shared" si="8"/>
        <v>0.24931028739025959</v>
      </c>
    </row>
    <row r="94" spans="1:6">
      <c r="A94">
        <v>93</v>
      </c>
      <c r="B94" s="1">
        <v>6.8010000000000002</v>
      </c>
      <c r="C94">
        <f t="shared" si="5"/>
        <v>0.30833333333333335</v>
      </c>
      <c r="D94">
        <f t="shared" si="6"/>
        <v>-0.50058010546673981</v>
      </c>
      <c r="E94">
        <f t="shared" si="7"/>
        <v>-0.59489294715712604</v>
      </c>
      <c r="F94">
        <f t="shared" si="8"/>
        <v>0.25260458749174181</v>
      </c>
    </row>
    <row r="95" spans="1:6">
      <c r="A95">
        <v>94</v>
      </c>
      <c r="B95" s="1">
        <v>6.8280000000000003</v>
      </c>
      <c r="C95">
        <f t="shared" si="5"/>
        <v>0.31166666666666665</v>
      </c>
      <c r="D95">
        <f t="shared" si="6"/>
        <v>-0.49113165581669765</v>
      </c>
      <c r="E95">
        <f t="shared" si="7"/>
        <v>-0.59305431536824682</v>
      </c>
      <c r="F95">
        <f t="shared" si="8"/>
        <v>0.25591480214822088</v>
      </c>
    </row>
    <row r="96" spans="1:6">
      <c r="A96">
        <v>95</v>
      </c>
      <c r="B96" s="1">
        <v>6.87</v>
      </c>
      <c r="C96">
        <f t="shared" si="5"/>
        <v>0.315</v>
      </c>
      <c r="D96">
        <f t="shared" si="6"/>
        <v>-0.48172684958473044</v>
      </c>
      <c r="E96">
        <f t="shared" si="7"/>
        <v>-0.59019422147443468</v>
      </c>
      <c r="F96">
        <f t="shared" si="8"/>
        <v>0.25924108587084532</v>
      </c>
    </row>
    <row r="97" spans="1:6">
      <c r="A97">
        <v>96</v>
      </c>
      <c r="B97" s="1">
        <v>6.8849999999999998</v>
      </c>
      <c r="C97">
        <f t="shared" si="5"/>
        <v>0.31833333333333336</v>
      </c>
      <c r="D97">
        <f t="shared" si="6"/>
        <v>-0.47236446110609492</v>
      </c>
      <c r="E97">
        <f t="shared" si="7"/>
        <v>-0.58917275936950186</v>
      </c>
      <c r="F97">
        <f t="shared" si="8"/>
        <v>0.26258359543192034</v>
      </c>
    </row>
    <row r="98" spans="1:6">
      <c r="A98">
        <v>97</v>
      </c>
      <c r="B98" s="1">
        <v>6.9320000000000004</v>
      </c>
      <c r="C98">
        <f t="shared" si="5"/>
        <v>0.32166666666666666</v>
      </c>
      <c r="D98">
        <f t="shared" si="6"/>
        <v>-0.46304329606941308</v>
      </c>
      <c r="E98">
        <f t="shared" si="7"/>
        <v>-0.58597217810737878</v>
      </c>
      <c r="F98">
        <f t="shared" si="8"/>
        <v>0.26594248990924441</v>
      </c>
    </row>
    <row r="99" spans="1:6">
      <c r="A99">
        <v>98</v>
      </c>
      <c r="B99" s="1">
        <v>7.0140000000000002</v>
      </c>
      <c r="C99">
        <f t="shared" si="5"/>
        <v>0.32500000000000001</v>
      </c>
      <c r="D99">
        <f t="shared" si="6"/>
        <v>-0.45376219016987951</v>
      </c>
      <c r="E99">
        <f t="shared" si="7"/>
        <v>-0.58038818526707903</v>
      </c>
      <c r="F99">
        <f t="shared" si="8"/>
        <v>0.26931793073153842</v>
      </c>
    </row>
    <row r="100" spans="1:6">
      <c r="A100">
        <v>99</v>
      </c>
      <c r="B100" s="1">
        <v>7.1</v>
      </c>
      <c r="C100">
        <f t="shared" si="5"/>
        <v>0.32833333333333331</v>
      </c>
      <c r="D100">
        <f t="shared" si="6"/>
        <v>-0.4445200078271197</v>
      </c>
      <c r="E100">
        <f t="shared" si="7"/>
        <v>-0.57453180253213054</v>
      </c>
      <c r="F100">
        <f t="shared" si="8"/>
        <v>0.27271008172499883</v>
      </c>
    </row>
    <row r="101" spans="1:6">
      <c r="A101">
        <v>100</v>
      </c>
      <c r="B101" s="1">
        <v>7.1239999999999997</v>
      </c>
      <c r="C101">
        <f t="shared" si="5"/>
        <v>0.33166666666666667</v>
      </c>
      <c r="D101">
        <f t="shared" si="6"/>
        <v>-0.43531564096378872</v>
      </c>
      <c r="E101">
        <f t="shared" si="7"/>
        <v>-0.57289746316423795</v>
      </c>
      <c r="F101">
        <f t="shared" si="8"/>
        <v>0.2761191091610094</v>
      </c>
    </row>
    <row r="102" spans="1:6">
      <c r="A102">
        <v>101</v>
      </c>
      <c r="B102" s="1">
        <v>7.19</v>
      </c>
      <c r="C102">
        <f t="shared" si="5"/>
        <v>0.33500000000000002</v>
      </c>
      <c r="D102">
        <f t="shared" si="6"/>
        <v>-0.42614800784127821</v>
      </c>
      <c r="E102">
        <f t="shared" si="7"/>
        <v>-0.56840302990253311</v>
      </c>
      <c r="F102">
        <f t="shared" si="8"/>
        <v>0.27954518180504517</v>
      </c>
    </row>
    <row r="103" spans="1:6">
      <c r="A103">
        <v>102</v>
      </c>
      <c r="B103" s="1">
        <v>7.3339999999999996</v>
      </c>
      <c r="C103">
        <f t="shared" si="5"/>
        <v>0.33833333333333332</v>
      </c>
      <c r="D103">
        <f t="shared" si="6"/>
        <v>-0.41701605194913577</v>
      </c>
      <c r="E103">
        <f t="shared" si="7"/>
        <v>-0.55859699369517746</v>
      </c>
      <c r="F103">
        <f t="shared" si="8"/>
        <v>0.28298847096680546</v>
      </c>
    </row>
    <row r="104" spans="1:6">
      <c r="A104">
        <v>103</v>
      </c>
      <c r="B104" s="1">
        <v>7.3659999999999997</v>
      </c>
      <c r="C104">
        <f t="shared" si="5"/>
        <v>0.34166666666666667</v>
      </c>
      <c r="D104">
        <f t="shared" si="6"/>
        <v>-0.40791874094503477</v>
      </c>
      <c r="E104">
        <f t="shared" si="7"/>
        <v>-0.5564178745379873</v>
      </c>
      <c r="F104">
        <f t="shared" si="8"/>
        <v>0.28644915055161335</v>
      </c>
    </row>
    <row r="105" spans="1:6">
      <c r="A105">
        <v>104</v>
      </c>
      <c r="B105" s="1">
        <v>7.4550000000000001</v>
      </c>
      <c r="C105">
        <f t="shared" si="5"/>
        <v>0.34499999999999997</v>
      </c>
      <c r="D105">
        <f t="shared" si="6"/>
        <v>-0.39885506564233691</v>
      </c>
      <c r="E105">
        <f t="shared" si="7"/>
        <v>-0.55035719938205219</v>
      </c>
      <c r="F105">
        <f t="shared" si="8"/>
        <v>0.28992739711311843</v>
      </c>
    </row>
    <row r="106" spans="1:6">
      <c r="A106">
        <v>105</v>
      </c>
      <c r="B106" s="1">
        <v>7.47</v>
      </c>
      <c r="C106">
        <f t="shared" si="5"/>
        <v>0.34833333333333333</v>
      </c>
      <c r="D106">
        <f t="shared" si="6"/>
        <v>-0.38982403904248092</v>
      </c>
      <c r="E106">
        <f t="shared" si="7"/>
        <v>-0.54933573727711937</v>
      </c>
      <c r="F106">
        <f t="shared" si="8"/>
        <v>0.29342338990734584</v>
      </c>
    </row>
    <row r="107" spans="1:6">
      <c r="A107">
        <v>106</v>
      </c>
      <c r="B107" s="1">
        <v>7.6550000000000002</v>
      </c>
      <c r="C107">
        <f t="shared" si="5"/>
        <v>0.35166666666666668</v>
      </c>
      <c r="D107">
        <f t="shared" si="6"/>
        <v>-0.38082469540961922</v>
      </c>
      <c r="E107">
        <f t="shared" si="7"/>
        <v>-0.53673770464961368</v>
      </c>
      <c r="F107">
        <f t="shared" si="8"/>
        <v>0.29693731094812942</v>
      </c>
    </row>
    <row r="108" spans="1:6">
      <c r="A108">
        <v>107</v>
      </c>
      <c r="B108" s="1">
        <v>7.6890000000000001</v>
      </c>
      <c r="C108">
        <f t="shared" si="5"/>
        <v>0.35499999999999998</v>
      </c>
      <c r="D108">
        <f t="shared" si="6"/>
        <v>-0.3718560893850747</v>
      </c>
      <c r="E108">
        <f t="shared" si="7"/>
        <v>-0.5344223905450991</v>
      </c>
      <c r="F108">
        <f t="shared" si="8"/>
        <v>0.30046934506397455</v>
      </c>
    </row>
    <row r="109" spans="1:6">
      <c r="A109">
        <v>108</v>
      </c>
      <c r="B109" s="1">
        <v>8.0129999999999999</v>
      </c>
      <c r="C109">
        <f t="shared" si="5"/>
        <v>0.35833333333333334</v>
      </c>
      <c r="D109">
        <f t="shared" si="6"/>
        <v>-0.36291729513935617</v>
      </c>
      <c r="E109">
        <f t="shared" si="7"/>
        <v>-0.5123588090785488</v>
      </c>
      <c r="F109">
        <f t="shared" si="8"/>
        <v>0.30401967995639451</v>
      </c>
    </row>
    <row r="110" spans="1:6">
      <c r="A110">
        <v>109</v>
      </c>
      <c r="B110" s="1">
        <v>8.1</v>
      </c>
      <c r="C110">
        <f t="shared" si="5"/>
        <v>0.36166666666666669</v>
      </c>
      <c r="D110">
        <f t="shared" si="6"/>
        <v>-0.35400740555960392</v>
      </c>
      <c r="E110">
        <f t="shared" si="7"/>
        <v>-0.50643432886993811</v>
      </c>
      <c r="F110">
        <f t="shared" si="8"/>
        <v>0.30758850625976458</v>
      </c>
    </row>
    <row r="111" spans="1:6">
      <c r="A111">
        <v>110</v>
      </c>
      <c r="B111" s="1">
        <v>8.1180000000000003</v>
      </c>
      <c r="C111">
        <f t="shared" si="5"/>
        <v>0.36499999999999999</v>
      </c>
      <c r="D111">
        <f t="shared" si="6"/>
        <v>-0.34512553147047242</v>
      </c>
      <c r="E111">
        <f t="shared" si="7"/>
        <v>-0.50520857434401856</v>
      </c>
      <c r="F111">
        <f t="shared" si="8"/>
        <v>0.31117601760274449</v>
      </c>
    </row>
    <row r="112" spans="1:6">
      <c r="A112">
        <v>111</v>
      </c>
      <c r="B112" s="1">
        <v>8.1340000000000003</v>
      </c>
      <c r="C112">
        <f t="shared" si="5"/>
        <v>0.36833333333333335</v>
      </c>
      <c r="D112">
        <f t="shared" si="6"/>
        <v>-0.33627080088657468</v>
      </c>
      <c r="E112">
        <f t="shared" si="7"/>
        <v>-0.50411901476542353</v>
      </c>
      <c r="F112">
        <f t="shared" si="8"/>
        <v>0.31478241067131701</v>
      </c>
    </row>
    <row r="113" spans="1:6">
      <c r="A113">
        <v>112</v>
      </c>
      <c r="B113" s="1">
        <v>8.1479999999999997</v>
      </c>
      <c r="C113">
        <f t="shared" si="5"/>
        <v>0.37166666666666665</v>
      </c>
      <c r="D113">
        <f t="shared" si="6"/>
        <v>-0.32744235829473306</v>
      </c>
      <c r="E113">
        <f t="shared" si="7"/>
        <v>-0.50316565013415282</v>
      </c>
      <c r="F113">
        <f t="shared" si="8"/>
        <v>0.3184078852734929</v>
      </c>
    </row>
    <row r="114" spans="1:6">
      <c r="A114">
        <v>113</v>
      </c>
      <c r="B114" s="1">
        <v>8.1999999999999993</v>
      </c>
      <c r="C114">
        <f t="shared" si="5"/>
        <v>0.375</v>
      </c>
      <c r="D114">
        <f t="shared" si="6"/>
        <v>-0.3186393639643752</v>
      </c>
      <c r="E114">
        <f t="shared" si="7"/>
        <v>-0.49962458150371886</v>
      </c>
      <c r="F114">
        <f t="shared" si="8"/>
        <v>0.32205264440573905</v>
      </c>
    </row>
    <row r="115" spans="1:6">
      <c r="A115">
        <v>114</v>
      </c>
      <c r="B115" s="1">
        <v>8.2210000000000001</v>
      </c>
      <c r="C115">
        <f t="shared" si="5"/>
        <v>0.37833333333333335</v>
      </c>
      <c r="D115">
        <f t="shared" si="6"/>
        <v>-0.30986099328452327</v>
      </c>
      <c r="E115">
        <f t="shared" si="7"/>
        <v>-0.49819453455681278</v>
      </c>
      <c r="F115">
        <f t="shared" si="8"/>
        <v>0.32571689432118056</v>
      </c>
    </row>
    <row r="116" spans="1:6">
      <c r="A116">
        <v>115</v>
      </c>
      <c r="B116" s="1">
        <v>8.343</v>
      </c>
      <c r="C116">
        <f t="shared" si="5"/>
        <v>0.38166666666666665</v>
      </c>
      <c r="D116">
        <f t="shared" si="6"/>
        <v>-0.30110643612590487</v>
      </c>
      <c r="E116">
        <f t="shared" si="7"/>
        <v>-0.4898866427700253</v>
      </c>
      <c r="F116">
        <f t="shared" si="8"/>
        <v>0.32940084459963759</v>
      </c>
    </row>
    <row r="117" spans="1:6">
      <c r="A117">
        <v>116</v>
      </c>
      <c r="B117" s="1">
        <v>8.484</v>
      </c>
      <c r="C117">
        <f t="shared" si="5"/>
        <v>0.38500000000000001</v>
      </c>
      <c r="D117">
        <f t="shared" si="6"/>
        <v>-0.29237489622680418</v>
      </c>
      <c r="E117">
        <f t="shared" si="7"/>
        <v>-0.48028489898365617</v>
      </c>
      <c r="F117">
        <f t="shared" si="8"/>
        <v>0.3331047082195554</v>
      </c>
    </row>
    <row r="118" spans="1:6">
      <c r="A118">
        <v>117</v>
      </c>
      <c r="B118" s="1">
        <v>8.7159999999999993</v>
      </c>
      <c r="C118">
        <f t="shared" si="5"/>
        <v>0.38833333333333331</v>
      </c>
      <c r="D118">
        <f t="shared" si="6"/>
        <v>-0.28366559060134999</v>
      </c>
      <c r="E118">
        <f t="shared" si="7"/>
        <v>-0.46448628509402756</v>
      </c>
      <c r="F118">
        <f t="shared" si="8"/>
        <v>0.33682870163188711</v>
      </c>
    </row>
    <row r="119" spans="1:6">
      <c r="A119">
        <v>118</v>
      </c>
      <c r="B119" s="1">
        <v>8.7270000000000003</v>
      </c>
      <c r="C119">
        <f t="shared" si="5"/>
        <v>0.39166666666666666</v>
      </c>
      <c r="D119">
        <f t="shared" si="6"/>
        <v>-0.27497774896900479</v>
      </c>
      <c r="E119">
        <f t="shared" si="7"/>
        <v>-0.46373721288374337</v>
      </c>
      <c r="F119">
        <f t="shared" si="8"/>
        <v>0.34057304483599748</v>
      </c>
    </row>
    <row r="120" spans="1:6">
      <c r="A120">
        <v>119</v>
      </c>
      <c r="B120" s="1">
        <v>8.8040000000000003</v>
      </c>
      <c r="C120">
        <f t="shared" si="5"/>
        <v>0.39500000000000002</v>
      </c>
      <c r="D120">
        <f t="shared" si="6"/>
        <v>-0.26631061320409499</v>
      </c>
      <c r="E120">
        <f t="shared" si="7"/>
        <v>-0.45849370741175455</v>
      </c>
      <c r="F120">
        <f t="shared" si="8"/>
        <v>0.34433796145765083</v>
      </c>
    </row>
    <row r="121" spans="1:6">
      <c r="A121">
        <v>120</v>
      </c>
      <c r="B121" s="1">
        <v>8.8629999999999995</v>
      </c>
      <c r="C121">
        <f t="shared" si="5"/>
        <v>0.39833333333333332</v>
      </c>
      <c r="D121">
        <f t="shared" si="6"/>
        <v>-0.25766343680427872</v>
      </c>
      <c r="E121">
        <f t="shared" si="7"/>
        <v>-0.45447595646568528</v>
      </c>
      <c r="F121">
        <f t="shared" si="8"/>
        <v>0.34812367882915268</v>
      </c>
    </row>
    <row r="122" spans="1:6">
      <c r="A122">
        <v>121</v>
      </c>
      <c r="B122" s="1">
        <v>8.9710000000000001</v>
      </c>
      <c r="C122">
        <f t="shared" si="5"/>
        <v>0.40166666666666667</v>
      </c>
      <c r="D122">
        <f t="shared" si="6"/>
        <v>-0.2490354843769092</v>
      </c>
      <c r="E122">
        <f t="shared" si="7"/>
        <v>-0.44712142931016846</v>
      </c>
      <c r="F122">
        <f t="shared" si="8"/>
        <v>0.35193042807171943</v>
      </c>
    </row>
    <row r="123" spans="1:6">
      <c r="A123">
        <v>122</v>
      </c>
      <c r="B123" s="1">
        <v>9.0030000000000001</v>
      </c>
      <c r="C123">
        <f t="shared" si="5"/>
        <v>0.40500000000000003</v>
      </c>
      <c r="D123">
        <f t="shared" si="6"/>
        <v>-0.2404260311423079</v>
      </c>
      <c r="E123">
        <f t="shared" si="7"/>
        <v>-0.4449423101529783</v>
      </c>
      <c r="F123">
        <f t="shared" si="8"/>
        <v>0.35575844418014752</v>
      </c>
    </row>
    <row r="124" spans="1:6">
      <c r="A124">
        <v>123</v>
      </c>
      <c r="B124" s="1">
        <v>9.01</v>
      </c>
      <c r="C124">
        <f t="shared" si="5"/>
        <v>0.40833333333333333</v>
      </c>
      <c r="D124">
        <f t="shared" si="6"/>
        <v>-0.2318343624530099</v>
      </c>
      <c r="E124">
        <f t="shared" si="7"/>
        <v>-0.44446562783734295</v>
      </c>
      <c r="F124">
        <f t="shared" si="8"/>
        <v>0.35960796610986057</v>
      </c>
    </row>
    <row r="125" spans="1:6">
      <c r="A125">
        <v>124</v>
      </c>
      <c r="B125" s="1">
        <v>9.0760000000000005</v>
      </c>
      <c r="C125">
        <f t="shared" si="5"/>
        <v>0.41166666666666668</v>
      </c>
      <c r="D125">
        <f t="shared" si="6"/>
        <v>-0.2232597733280923</v>
      </c>
      <c r="E125">
        <f t="shared" si="7"/>
        <v>-0.43997119457563821</v>
      </c>
      <c r="F125">
        <f t="shared" si="8"/>
        <v>0.36347923686641737</v>
      </c>
    </row>
    <row r="126" spans="1:6">
      <c r="A126">
        <v>125</v>
      </c>
      <c r="B126" s="1">
        <v>9.1649999999999991</v>
      </c>
      <c r="C126">
        <f t="shared" si="5"/>
        <v>0.41499999999999998</v>
      </c>
      <c r="D126">
        <f t="shared" si="6"/>
        <v>-0.21470156800174456</v>
      </c>
      <c r="E126">
        <f t="shared" si="7"/>
        <v>-0.43391051941970316</v>
      </c>
      <c r="F126">
        <f t="shared" si="8"/>
        <v>0.36737250359756107</v>
      </c>
    </row>
    <row r="127" spans="1:6">
      <c r="A127">
        <v>126</v>
      </c>
      <c r="B127" s="1">
        <v>9.2159999999999993</v>
      </c>
      <c r="C127">
        <f t="shared" si="5"/>
        <v>0.41833333333333333</v>
      </c>
      <c r="D127">
        <f t="shared" si="6"/>
        <v>-0.2061590594852733</v>
      </c>
      <c r="E127">
        <f t="shared" si="7"/>
        <v>-0.43043754826293135</v>
      </c>
      <c r="F127">
        <f t="shared" si="8"/>
        <v>0.37128801768789854</v>
      </c>
    </row>
    <row r="128" spans="1:6">
      <c r="A128">
        <v>127</v>
      </c>
      <c r="B128" s="1">
        <v>9.4890000000000008</v>
      </c>
      <c r="C128">
        <f t="shared" si="5"/>
        <v>0.42166666666666669</v>
      </c>
      <c r="D128">
        <f t="shared" si="6"/>
        <v>-0.1976315691417817</v>
      </c>
      <c r="E128">
        <f t="shared" si="7"/>
        <v>-0.41184693795315275</v>
      </c>
      <c r="F128">
        <f t="shared" si="8"/>
        <v>0.37522603485630196</v>
      </c>
    </row>
    <row r="129" spans="1:6">
      <c r="A129">
        <v>128</v>
      </c>
      <c r="B129" s="1">
        <v>9.6050000000000004</v>
      </c>
      <c r="C129">
        <f t="shared" si="5"/>
        <v>0.42499999999999999</v>
      </c>
      <c r="D129">
        <f t="shared" si="6"/>
        <v>-0.18911842627279254</v>
      </c>
      <c r="E129">
        <f t="shared" si="7"/>
        <v>-0.40394763100833841</v>
      </c>
      <c r="F129">
        <f t="shared" si="8"/>
        <v>0.37918681525612352</v>
      </c>
    </row>
    <row r="130" spans="1:6">
      <c r="A130">
        <v>129</v>
      </c>
      <c r="B130" s="1">
        <v>9.6389999999999993</v>
      </c>
      <c r="C130">
        <f t="shared" si="5"/>
        <v>0.42833333333333334</v>
      </c>
      <c r="D130">
        <f t="shared" si="6"/>
        <v>-0.18061896771611988</v>
      </c>
      <c r="E130">
        <f t="shared" si="7"/>
        <v>-0.40163231690382395</v>
      </c>
      <c r="F130">
        <f t="shared" si="8"/>
        <v>0.38317062357832427</v>
      </c>
    </row>
    <row r="131" spans="1:6">
      <c r="A131">
        <v>130</v>
      </c>
      <c r="B131" s="1">
        <v>9.6530000000000005</v>
      </c>
      <c r="C131">
        <f t="shared" ref="C131:C194" si="9">(A131-0.5)/300</f>
        <v>0.43166666666666664</v>
      </c>
      <c r="D131">
        <f t="shared" ref="D131:D194" si="10">_xlfn.NORM.S.INV(C131)</f>
        <v>-0.17213253745432833</v>
      </c>
      <c r="E131">
        <f t="shared" ref="E131:E194" si="11">(B131-AVERAGE(B$2:B$301))/_xlfn.STDEV.S(B$2:B$301)</f>
        <v>-0.40067895227255318</v>
      </c>
      <c r="F131">
        <f t="shared" ref="F131:F194" si="12">_xlfn.GAMMA.INV(C131,1,1/1.4594)</f>
        <v>0.38717772915761917</v>
      </c>
    </row>
    <row r="132" spans="1:6">
      <c r="A132">
        <v>131</v>
      </c>
      <c r="B132" s="1">
        <v>9.6720000000000006</v>
      </c>
      <c r="C132">
        <f t="shared" si="9"/>
        <v>0.435</v>
      </c>
      <c r="D132">
        <f t="shared" si="10"/>
        <v>-0.16365848623314128</v>
      </c>
      <c r="E132">
        <f t="shared" si="11"/>
        <v>-0.39938510027297153</v>
      </c>
      <c r="F132">
        <f t="shared" si="12"/>
        <v>0.39120840608174323</v>
      </c>
    </row>
    <row r="133" spans="1:6">
      <c r="A133">
        <v>132</v>
      </c>
      <c r="B133" s="1">
        <v>9.8160000000000007</v>
      </c>
      <c r="C133">
        <f t="shared" si="9"/>
        <v>0.43833333333333335</v>
      </c>
      <c r="D133">
        <f t="shared" si="10"/>
        <v>-0.15519617118919438</v>
      </c>
      <c r="E133">
        <f t="shared" si="11"/>
        <v>-0.38957906406561582</v>
      </c>
      <c r="F133">
        <f t="shared" si="12"/>
        <v>0.39526293330394996</v>
      </c>
    </row>
    <row r="134" spans="1:6">
      <c r="A134">
        <v>133</v>
      </c>
      <c r="B134" s="1">
        <v>9.8190000000000008</v>
      </c>
      <c r="C134">
        <f t="shared" si="9"/>
        <v>0.44166666666666665</v>
      </c>
      <c r="D134">
        <f t="shared" si="10"/>
        <v>-0.14674495548654862</v>
      </c>
      <c r="E134">
        <f t="shared" si="11"/>
        <v>-0.38937477164462919</v>
      </c>
      <c r="F134">
        <f t="shared" si="12"/>
        <v>0.39934159475885966</v>
      </c>
    </row>
    <row r="135" spans="1:6">
      <c r="A135">
        <v>134</v>
      </c>
      <c r="B135" s="1">
        <v>9.8320000000000007</v>
      </c>
      <c r="C135">
        <f t="shared" si="9"/>
        <v>0.44500000000000001</v>
      </c>
      <c r="D135">
        <f t="shared" si="10"/>
        <v>-0.1383042079614045</v>
      </c>
      <c r="E135">
        <f t="shared" si="11"/>
        <v>-0.38848950448702074</v>
      </c>
      <c r="F135">
        <f t="shared" si="12"/>
        <v>0.40344467948177509</v>
      </c>
    </row>
    <row r="136" spans="1:6">
      <c r="A136">
        <v>135</v>
      </c>
      <c r="B136" s="1">
        <v>9.8979999999999997</v>
      </c>
      <c r="C136">
        <f t="shared" si="9"/>
        <v>0.44833333333333331</v>
      </c>
      <c r="D136">
        <f t="shared" si="10"/>
        <v>-0.12987330277448192</v>
      </c>
      <c r="E136">
        <f t="shared" si="11"/>
        <v>-0.38399507122531612</v>
      </c>
      <c r="F136">
        <f t="shared" si="12"/>
        <v>0.40757248173159055</v>
      </c>
    </row>
    <row r="137" spans="1:6">
      <c r="A137">
        <v>136</v>
      </c>
      <c r="B137" s="1">
        <v>10.013</v>
      </c>
      <c r="C137">
        <f t="shared" si="9"/>
        <v>0.45166666666666666</v>
      </c>
      <c r="D137">
        <f t="shared" si="10"/>
        <v>-0.1214516190705431</v>
      </c>
      <c r="E137">
        <f t="shared" si="11"/>
        <v>-0.37616386175416394</v>
      </c>
      <c r="F137">
        <f t="shared" si="12"/>
        <v>0.41172530111742794</v>
      </c>
    </row>
    <row r="138" spans="1:6">
      <c r="A138">
        <v>137</v>
      </c>
      <c r="B138" s="1">
        <v>10.298999999999999</v>
      </c>
      <c r="C138">
        <f t="shared" si="9"/>
        <v>0.45500000000000002</v>
      </c>
      <c r="D138">
        <f t="shared" si="10"/>
        <v>-0.11303854064456513</v>
      </c>
      <c r="E138">
        <f t="shared" si="11"/>
        <v>-0.35668798428677695</v>
      </c>
      <c r="F138">
        <f t="shared" si="12"/>
        <v>0.41590344272913049</v>
      </c>
    </row>
    <row r="139" spans="1:6">
      <c r="A139">
        <v>138</v>
      </c>
      <c r="B139" s="1">
        <v>10.314</v>
      </c>
      <c r="C139">
        <f t="shared" si="9"/>
        <v>0.45833333333333331</v>
      </c>
      <c r="D139">
        <f t="shared" si="10"/>
        <v>-0.10463345561407539</v>
      </c>
      <c r="E139">
        <f t="shared" si="11"/>
        <v>-0.35566652218184402</v>
      </c>
      <c r="F139">
        <f t="shared" si="12"/>
        <v>0.42010721727176148</v>
      </c>
    </row>
    <row r="140" spans="1:6">
      <c r="A140">
        <v>139</v>
      </c>
      <c r="B140" s="1">
        <v>10.423999999999999</v>
      </c>
      <c r="C140">
        <f t="shared" si="9"/>
        <v>0.46166666666666667</v>
      </c>
      <c r="D140">
        <f t="shared" si="10"/>
        <v>-9.623575609718539E-2</v>
      </c>
      <c r="E140">
        <f t="shared" si="11"/>
        <v>-0.3481758000790029</v>
      </c>
      <c r="F140">
        <f t="shared" si="12"/>
        <v>0.42433694120425508</v>
      </c>
    </row>
    <row r="141" spans="1:6">
      <c r="A141">
        <v>140</v>
      </c>
      <c r="B141" s="1">
        <v>10.641999999999999</v>
      </c>
      <c r="C141">
        <f t="shared" si="9"/>
        <v>0.46500000000000002</v>
      </c>
      <c r="D141">
        <f t="shared" si="10"/>
        <v>-8.7844837895871677E-2</v>
      </c>
      <c r="E141">
        <f t="shared" si="11"/>
        <v>-0.33333055082064494</v>
      </c>
      <c r="F141">
        <f t="shared" si="12"/>
        <v>0.42859293688236988</v>
      </c>
    </row>
    <row r="142" spans="1:6">
      <c r="A142">
        <v>141</v>
      </c>
      <c r="B142" s="1">
        <v>10.643000000000001</v>
      </c>
      <c r="C142">
        <f t="shared" si="9"/>
        <v>0.46833333333333332</v>
      </c>
      <c r="D142">
        <f t="shared" si="10"/>
        <v>-7.946010018406334E-2</v>
      </c>
      <c r="E142">
        <f t="shared" si="11"/>
        <v>-0.33326245334698268</v>
      </c>
      <c r="F142">
        <f t="shared" si="12"/>
        <v>0.43287553270611323</v>
      </c>
    </row>
    <row r="143" spans="1:6">
      <c r="A143">
        <v>142</v>
      </c>
      <c r="B143" s="1">
        <v>10.664999999999999</v>
      </c>
      <c r="C143">
        <f t="shared" si="9"/>
        <v>0.47166666666666668</v>
      </c>
      <c r="D143">
        <f t="shared" si="10"/>
        <v>-7.108094520010963E-2</v>
      </c>
      <c r="E143">
        <f t="shared" si="11"/>
        <v>-0.33176430892641456</v>
      </c>
      <c r="F143">
        <f t="shared" si="12"/>
        <v>0.43718506327180057</v>
      </c>
    </row>
    <row r="144" spans="1:6">
      <c r="A144">
        <v>143</v>
      </c>
      <c r="B144" s="1">
        <v>10.721</v>
      </c>
      <c r="C144">
        <f t="shared" si="9"/>
        <v>0.47499999999999998</v>
      </c>
      <c r="D144">
        <f t="shared" si="10"/>
        <v>-6.2706777943213846E-2</v>
      </c>
      <c r="E144">
        <f t="shared" si="11"/>
        <v>-0.32795085040133171</v>
      </c>
      <c r="F144">
        <f t="shared" si="12"/>
        <v>0.44152186952892503</v>
      </c>
    </row>
    <row r="145" spans="1:6">
      <c r="A145">
        <v>144</v>
      </c>
      <c r="B145" s="1">
        <v>10.826000000000001</v>
      </c>
      <c r="C145">
        <f t="shared" si="9"/>
        <v>0.47833333333333333</v>
      </c>
      <c r="D145">
        <f t="shared" si="10"/>
        <v>-5.4337005873423251E-2</v>
      </c>
      <c r="E145">
        <f t="shared" si="11"/>
        <v>-0.32080061566680146</v>
      </c>
      <c r="F145">
        <f t="shared" si="12"/>
        <v>0.44588629894202614</v>
      </c>
    </row>
    <row r="146" spans="1:6">
      <c r="A146">
        <v>145</v>
      </c>
      <c r="B146" s="1">
        <v>10.874000000000001</v>
      </c>
      <c r="C146">
        <f t="shared" si="9"/>
        <v>0.48166666666666669</v>
      </c>
      <c r="D146">
        <f t="shared" si="10"/>
        <v>-4.5971038614782349E-2</v>
      </c>
      <c r="E146">
        <f t="shared" si="11"/>
        <v>-0.31753193693101622</v>
      </c>
      <c r="F146">
        <f t="shared" si="12"/>
        <v>0.45027870565774442</v>
      </c>
    </row>
    <row r="147" spans="1:6">
      <c r="A147">
        <v>146</v>
      </c>
      <c r="B147" s="1">
        <v>10.885</v>
      </c>
      <c r="C147">
        <f t="shared" si="9"/>
        <v>0.48499999999999999</v>
      </c>
      <c r="D147">
        <f t="shared" si="10"/>
        <v>-3.7608287661255936E-2</v>
      </c>
      <c r="E147">
        <f t="shared" si="11"/>
        <v>-0.31678286472073219</v>
      </c>
      <c r="F147">
        <f t="shared" si="12"/>
        <v>0.45469945067726519</v>
      </c>
    </row>
    <row r="148" spans="1:6">
      <c r="A148">
        <v>147</v>
      </c>
      <c r="B148" s="1">
        <v>11.279</v>
      </c>
      <c r="C148">
        <f t="shared" si="9"/>
        <v>0.48833333333333334</v>
      </c>
      <c r="D148">
        <f t="shared" si="10"/>
        <v>-2.9248166085040543E-2</v>
      </c>
      <c r="E148">
        <f t="shared" si="11"/>
        <v>-0.28995246009782832</v>
      </c>
      <c r="F148">
        <f t="shared" si="12"/>
        <v>0.45914890203436282</v>
      </c>
    </row>
    <row r="149" spans="1:6">
      <c r="A149">
        <v>148</v>
      </c>
      <c r="B149" s="1">
        <v>11.31</v>
      </c>
      <c r="C149">
        <f t="shared" si="9"/>
        <v>0.49166666666666664</v>
      </c>
      <c r="D149">
        <f t="shared" si="10"/>
        <v>-2.0890088246888559E-2</v>
      </c>
      <c r="E149">
        <f t="shared" si="11"/>
        <v>-0.28784143841430032</v>
      </c>
      <c r="F149">
        <f t="shared" si="12"/>
        <v>0.46362743497926184</v>
      </c>
    </row>
    <row r="150" spans="1:6">
      <c r="A150">
        <v>149</v>
      </c>
      <c r="B150" s="1">
        <v>11.374000000000001</v>
      </c>
      <c r="C150">
        <f t="shared" si="9"/>
        <v>0.495</v>
      </c>
      <c r="D150">
        <f t="shared" si="10"/>
        <v>-1.2533469508069276E-2</v>
      </c>
      <c r="E150">
        <f t="shared" si="11"/>
        <v>-0.28348320009992001</v>
      </c>
      <c r="F150">
        <f t="shared" si="12"/>
        <v>0.46813543216854675</v>
      </c>
    </row>
    <row r="151" spans="1:6">
      <c r="A151">
        <v>150</v>
      </c>
      <c r="B151" s="1">
        <v>11.581</v>
      </c>
      <c r="C151">
        <f t="shared" si="9"/>
        <v>0.49833333333333335</v>
      </c>
      <c r="D151">
        <f t="shared" si="10"/>
        <v>-4.1777259436026719E-3</v>
      </c>
      <c r="E151">
        <f t="shared" si="11"/>
        <v>-0.26938702305184625</v>
      </c>
      <c r="F151">
        <f t="shared" si="12"/>
        <v>0.4726732838613612</v>
      </c>
    </row>
    <row r="152" spans="1:6">
      <c r="A152">
        <v>151</v>
      </c>
      <c r="B152" s="1">
        <v>11.702</v>
      </c>
      <c r="C152">
        <f t="shared" si="9"/>
        <v>0.50166666666666671</v>
      </c>
      <c r="D152">
        <f t="shared" si="10"/>
        <v>4.1777259436028107E-3</v>
      </c>
      <c r="E152">
        <f t="shared" si="11"/>
        <v>-0.26114722873872093</v>
      </c>
      <c r="F152">
        <f t="shared" si="12"/>
        <v>0.47724138812214606</v>
      </c>
    </row>
    <row r="153" spans="1:6">
      <c r="A153">
        <v>152</v>
      </c>
      <c r="B153" s="1">
        <v>11.782</v>
      </c>
      <c r="C153">
        <f t="shared" si="9"/>
        <v>0.505</v>
      </c>
      <c r="D153">
        <f t="shared" si="10"/>
        <v>1.2533469508069276E-2</v>
      </c>
      <c r="E153">
        <f t="shared" si="11"/>
        <v>-0.25569943084574553</v>
      </c>
      <c r="F153">
        <f t="shared" si="12"/>
        <v>0.48184015103018135</v>
      </c>
    </row>
    <row r="154" spans="1:6">
      <c r="A154">
        <v>153</v>
      </c>
      <c r="B154" s="1">
        <v>11.992000000000001</v>
      </c>
      <c r="C154">
        <f t="shared" si="9"/>
        <v>0.5083333333333333</v>
      </c>
      <c r="D154">
        <f t="shared" si="10"/>
        <v>2.0890088246888421E-2</v>
      </c>
      <c r="E154">
        <f t="shared" si="11"/>
        <v>-0.24139896137668507</v>
      </c>
      <c r="F154">
        <f t="shared" si="12"/>
        <v>0.4864699868962083</v>
      </c>
    </row>
    <row r="155" spans="1:6">
      <c r="A155">
        <v>154</v>
      </c>
      <c r="B155" s="1">
        <v>12.065</v>
      </c>
      <c r="C155">
        <f t="shared" si="9"/>
        <v>0.51166666666666671</v>
      </c>
      <c r="D155">
        <f t="shared" si="10"/>
        <v>2.9248166085040685E-2</v>
      </c>
      <c r="E155">
        <f t="shared" si="11"/>
        <v>-0.23642784579934512</v>
      </c>
      <c r="F155">
        <f t="shared" si="12"/>
        <v>0.4911313184864185</v>
      </c>
    </row>
    <row r="156" spans="1:6">
      <c r="A156">
        <v>155</v>
      </c>
      <c r="B156" s="1">
        <v>12.067</v>
      </c>
      <c r="C156">
        <f t="shared" si="9"/>
        <v>0.51500000000000001</v>
      </c>
      <c r="D156">
        <f t="shared" si="10"/>
        <v>3.7608287661255936E-2</v>
      </c>
      <c r="E156">
        <f t="shared" si="11"/>
        <v>-0.2362916508520207</v>
      </c>
      <c r="F156">
        <f t="shared" si="12"/>
        <v>0.49582457725411394</v>
      </c>
    </row>
    <row r="157" spans="1:6">
      <c r="A157">
        <v>156</v>
      </c>
      <c r="B157" s="1">
        <v>12.239000000000001</v>
      </c>
      <c r="C157">
        <f t="shared" si="9"/>
        <v>0.51833333333333331</v>
      </c>
      <c r="D157">
        <f t="shared" si="10"/>
        <v>4.5971038614782349E-2</v>
      </c>
      <c r="E157">
        <f t="shared" si="11"/>
        <v>-0.22457888538212356</v>
      </c>
      <c r="F157">
        <f t="shared" si="12"/>
        <v>0.50055020357935731</v>
      </c>
    </row>
    <row r="158" spans="1:6">
      <c r="A158">
        <v>157</v>
      </c>
      <c r="B158" s="1">
        <v>12.363</v>
      </c>
      <c r="C158">
        <f t="shared" si="9"/>
        <v>0.52166666666666661</v>
      </c>
      <c r="D158">
        <f t="shared" si="10"/>
        <v>5.4337005873423105E-2</v>
      </c>
      <c r="E158">
        <f t="shared" si="11"/>
        <v>-0.21613479864801177</v>
      </c>
      <c r="F158">
        <f t="shared" si="12"/>
        <v>0.50530864701694189</v>
      </c>
    </row>
    <row r="159" spans="1:6">
      <c r="A159">
        <v>158</v>
      </c>
      <c r="B159" s="1">
        <v>12.388999999999999</v>
      </c>
      <c r="C159">
        <f t="shared" si="9"/>
        <v>0.52500000000000002</v>
      </c>
      <c r="D159">
        <f t="shared" si="10"/>
        <v>6.2706777943213846E-2</v>
      </c>
      <c r="E159">
        <f t="shared" si="11"/>
        <v>-0.21436426433279479</v>
      </c>
      <c r="F159">
        <f t="shared" si="12"/>
        <v>0.51010036655303259</v>
      </c>
    </row>
    <row r="160" spans="1:6">
      <c r="A160">
        <v>159</v>
      </c>
      <c r="B160" s="1">
        <v>12.444000000000001</v>
      </c>
      <c r="C160">
        <f t="shared" si="9"/>
        <v>0.52833333333333332</v>
      </c>
      <c r="D160">
        <f t="shared" si="10"/>
        <v>7.108094520010963E-2</v>
      </c>
      <c r="E160">
        <f t="shared" si="11"/>
        <v>-0.21061890328137411</v>
      </c>
      <c r="F160">
        <f t="shared" si="12"/>
        <v>0.5149258308708432</v>
      </c>
    </row>
    <row r="161" spans="1:6">
      <c r="A161">
        <v>160</v>
      </c>
      <c r="B161" s="1">
        <v>12.486000000000001</v>
      </c>
      <c r="C161">
        <f t="shared" si="9"/>
        <v>0.53166666666666662</v>
      </c>
      <c r="D161">
        <f t="shared" si="10"/>
        <v>7.9460100184063201E-2</v>
      </c>
      <c r="E161">
        <f t="shared" si="11"/>
        <v>-0.20775880938756203</v>
      </c>
      <c r="F161">
        <f t="shared" si="12"/>
        <v>0.51978551862573685</v>
      </c>
    </row>
    <row r="162" spans="1:6">
      <c r="A162">
        <v>161</v>
      </c>
      <c r="B162" s="1">
        <v>12.500999999999999</v>
      </c>
      <c r="C162">
        <f t="shared" si="9"/>
        <v>0.53500000000000003</v>
      </c>
      <c r="D162">
        <f t="shared" si="10"/>
        <v>8.7844837895871816E-2</v>
      </c>
      <c r="E162">
        <f t="shared" si="11"/>
        <v>-0.20673734728262924</v>
      </c>
      <c r="F162">
        <f t="shared" si="12"/>
        <v>0.52467991873014985</v>
      </c>
    </row>
    <row r="163" spans="1:6">
      <c r="A163">
        <v>162</v>
      </c>
      <c r="B163" s="1">
        <v>12.615</v>
      </c>
      <c r="C163">
        <f t="shared" si="9"/>
        <v>0.53833333333333333</v>
      </c>
      <c r="D163">
        <f t="shared" si="10"/>
        <v>9.623575609718539E-2</v>
      </c>
      <c r="E163">
        <f t="shared" si="11"/>
        <v>-0.19897423528513924</v>
      </c>
      <c r="F163">
        <f t="shared" si="12"/>
        <v>0.52960953064876515</v>
      </c>
    </row>
    <row r="164" spans="1:6">
      <c r="A164">
        <v>163</v>
      </c>
      <c r="B164" s="1">
        <v>12.706</v>
      </c>
      <c r="C164">
        <f t="shared" si="9"/>
        <v>0.54166666666666663</v>
      </c>
      <c r="D164">
        <f t="shared" si="10"/>
        <v>0.10463345561407525</v>
      </c>
      <c r="E164">
        <f t="shared" si="11"/>
        <v>-0.1927773651818798</v>
      </c>
      <c r="F164">
        <f t="shared" si="12"/>
        <v>0.53457486470438187</v>
      </c>
    </row>
    <row r="165" spans="1:6">
      <c r="A165">
        <v>164</v>
      </c>
      <c r="B165" s="1">
        <v>12.722</v>
      </c>
      <c r="C165">
        <f t="shared" si="9"/>
        <v>0.54500000000000004</v>
      </c>
      <c r="D165">
        <f t="shared" si="10"/>
        <v>0.11303854064456527</v>
      </c>
      <c r="E165">
        <f t="shared" si="11"/>
        <v>-0.19168780560328472</v>
      </c>
      <c r="F165">
        <f t="shared" si="12"/>
        <v>0.53957644239494762</v>
      </c>
    </row>
    <row r="166" spans="1:6">
      <c r="A166">
        <v>165</v>
      </c>
      <c r="B166" s="1">
        <v>12.76</v>
      </c>
      <c r="C166">
        <f t="shared" si="9"/>
        <v>0.54833333333333334</v>
      </c>
      <c r="D166">
        <f t="shared" si="10"/>
        <v>0.1214516190705431</v>
      </c>
      <c r="E166">
        <f t="shared" si="11"/>
        <v>-0.18910010160412138</v>
      </c>
      <c r="F166">
        <f t="shared" si="12"/>
        <v>0.54461479672224578</v>
      </c>
    </row>
    <row r="167" spans="1:6">
      <c r="A167">
        <v>166</v>
      </c>
      <c r="B167" s="1">
        <v>12.798</v>
      </c>
      <c r="C167">
        <f t="shared" si="9"/>
        <v>0.55166666666666664</v>
      </c>
      <c r="D167">
        <f t="shared" si="10"/>
        <v>0.12987330277448178</v>
      </c>
      <c r="E167">
        <f t="shared" si="11"/>
        <v>-0.18651239760495805</v>
      </c>
      <c r="F167">
        <f t="shared" si="12"/>
        <v>0.54969047253275816</v>
      </c>
    </row>
    <row r="168" spans="1:6">
      <c r="A168">
        <v>167</v>
      </c>
      <c r="B168" s="1">
        <v>12.884</v>
      </c>
      <c r="C168">
        <f t="shared" si="9"/>
        <v>0.55500000000000005</v>
      </c>
      <c r="D168">
        <f t="shared" si="10"/>
        <v>0.13830420796140466</v>
      </c>
      <c r="E168">
        <f t="shared" si="11"/>
        <v>-0.18065601487000948</v>
      </c>
      <c r="F168">
        <f t="shared" si="12"/>
        <v>0.5548040268712463</v>
      </c>
    </row>
    <row r="169" spans="1:6">
      <c r="A169">
        <v>168</v>
      </c>
      <c r="B169" s="1">
        <v>13.023999999999999</v>
      </c>
      <c r="C169">
        <f t="shared" si="9"/>
        <v>0.55833333333333335</v>
      </c>
      <c r="D169">
        <f t="shared" si="10"/>
        <v>0.14674495548654862</v>
      </c>
      <c r="E169">
        <f t="shared" si="11"/>
        <v>-0.17112236855730262</v>
      </c>
      <c r="F169">
        <f t="shared" si="12"/>
        <v>0.55995602934762512</v>
      </c>
    </row>
    <row r="170" spans="1:6">
      <c r="A170">
        <v>169</v>
      </c>
      <c r="B170" s="1">
        <v>13.089</v>
      </c>
      <c r="C170">
        <f t="shared" si="9"/>
        <v>0.56166666666666665</v>
      </c>
      <c r="D170">
        <f t="shared" si="10"/>
        <v>0.15519617118919438</v>
      </c>
      <c r="E170">
        <f t="shared" si="11"/>
        <v>-0.16669603276926001</v>
      </c>
      <c r="F170">
        <f t="shared" si="12"/>
        <v>0.5651470625177345</v>
      </c>
    </row>
    <row r="171" spans="1:6">
      <c r="A171">
        <v>170</v>
      </c>
      <c r="B171" s="1">
        <v>13.388</v>
      </c>
      <c r="C171">
        <f t="shared" si="9"/>
        <v>0.56499999999999995</v>
      </c>
      <c r="D171">
        <f t="shared" si="10"/>
        <v>0.16365848623314114</v>
      </c>
      <c r="E171">
        <f t="shared" si="11"/>
        <v>-0.14633488814426451</v>
      </c>
      <c r="F171">
        <f t="shared" si="12"/>
        <v>0.57037772227864381</v>
      </c>
    </row>
    <row r="172" spans="1:6">
      <c r="A172">
        <v>171</v>
      </c>
      <c r="B172" s="1">
        <v>13.484</v>
      </c>
      <c r="C172">
        <f t="shared" si="9"/>
        <v>0.56833333333333336</v>
      </c>
      <c r="D172">
        <f t="shared" si="10"/>
        <v>0.17213253745432833</v>
      </c>
      <c r="E172">
        <f t="shared" si="11"/>
        <v>-0.13979753067269404</v>
      </c>
      <c r="F172">
        <f t="shared" si="12"/>
        <v>0.57564861827916169</v>
      </c>
    </row>
    <row r="173" spans="1:6">
      <c r="A173">
        <v>172</v>
      </c>
      <c r="B173" s="1">
        <v>13.574999999999999</v>
      </c>
      <c r="C173">
        <f t="shared" si="9"/>
        <v>0.57166666666666666</v>
      </c>
      <c r="D173">
        <f t="shared" si="10"/>
        <v>0.18061896771611988</v>
      </c>
      <c r="E173">
        <f t="shared" si="11"/>
        <v>-0.13360066056943459</v>
      </c>
      <c r="F173">
        <f t="shared" si="12"/>
        <v>0.58096037434625636</v>
      </c>
    </row>
    <row r="174" spans="1:6">
      <c r="A174">
        <v>173</v>
      </c>
      <c r="B174" s="1">
        <v>13.587</v>
      </c>
      <c r="C174">
        <f t="shared" si="9"/>
        <v>0.57499999999999996</v>
      </c>
      <c r="D174">
        <f t="shared" si="10"/>
        <v>0.18911842627279243</v>
      </c>
      <c r="E174">
        <f t="shared" si="11"/>
        <v>-0.13278349088548824</v>
      </c>
      <c r="F174">
        <f t="shared" si="12"/>
        <v>0.58631362892813488</v>
      </c>
    </row>
    <row r="175" spans="1:6">
      <c r="A175">
        <v>174</v>
      </c>
      <c r="B175" s="1">
        <v>13.65</v>
      </c>
      <c r="C175">
        <f t="shared" si="9"/>
        <v>0.57833333333333337</v>
      </c>
      <c r="D175">
        <f t="shared" si="10"/>
        <v>0.19763156914178184</v>
      </c>
      <c r="E175">
        <f t="shared" si="11"/>
        <v>-0.12849335004477008</v>
      </c>
      <c r="F175">
        <f t="shared" si="12"/>
        <v>0.59170903555476639</v>
      </c>
    </row>
    <row r="176" spans="1:6">
      <c r="A176">
        <v>175</v>
      </c>
      <c r="B176" s="1">
        <v>14.026</v>
      </c>
      <c r="C176">
        <f t="shared" si="9"/>
        <v>0.58166666666666667</v>
      </c>
      <c r="D176">
        <f t="shared" si="10"/>
        <v>0.2061590594852733</v>
      </c>
      <c r="E176">
        <f t="shared" si="11"/>
        <v>-0.10288869994778577</v>
      </c>
      <c r="F176">
        <f t="shared" si="12"/>
        <v>0.59714726331667978</v>
      </c>
    </row>
    <row r="177" spans="1:6">
      <c r="A177">
        <v>176</v>
      </c>
      <c r="B177" s="1">
        <v>14.135999999999999</v>
      </c>
      <c r="C177">
        <f t="shared" si="9"/>
        <v>0.58499999999999996</v>
      </c>
      <c r="D177">
        <f t="shared" si="10"/>
        <v>0.21470156800174439</v>
      </c>
      <c r="E177">
        <f t="shared" si="11"/>
        <v>-9.5397977844944637E-2</v>
      </c>
      <c r="F177">
        <f t="shared" si="12"/>
        <v>0.60262899736291531</v>
      </c>
    </row>
    <row r="178" spans="1:6">
      <c r="A178">
        <v>177</v>
      </c>
      <c r="B178" s="1">
        <v>14.228999999999999</v>
      </c>
      <c r="C178">
        <f t="shared" si="9"/>
        <v>0.58833333333333337</v>
      </c>
      <c r="D178">
        <f t="shared" si="10"/>
        <v>0.22325977332809246</v>
      </c>
      <c r="E178">
        <f t="shared" si="11"/>
        <v>-8.906491279436074E-2</v>
      </c>
      <c r="F178">
        <f t="shared" si="12"/>
        <v>0.6081549394190553</v>
      </c>
    </row>
    <row r="179" spans="1:6">
      <c r="A179">
        <v>178</v>
      </c>
      <c r="B179" s="1">
        <v>14.308999999999999</v>
      </c>
      <c r="C179">
        <f t="shared" si="9"/>
        <v>0.59166666666666667</v>
      </c>
      <c r="D179">
        <f t="shared" si="10"/>
        <v>0.2318343624530099</v>
      </c>
      <c r="E179">
        <f t="shared" si="11"/>
        <v>-8.3617114901385348E-2</v>
      </c>
      <c r="F179">
        <f t="shared" si="12"/>
        <v>0.61372580832631163</v>
      </c>
    </row>
    <row r="180" spans="1:6">
      <c r="A180">
        <v>179</v>
      </c>
      <c r="B180" s="1">
        <v>14.432</v>
      </c>
      <c r="C180">
        <f t="shared" si="9"/>
        <v>0.59499999999999997</v>
      </c>
      <c r="D180">
        <f t="shared" si="10"/>
        <v>0.2404260311423079</v>
      </c>
      <c r="E180">
        <f t="shared" si="11"/>
        <v>-7.5241125640935602E-2</v>
      </c>
      <c r="F180">
        <f t="shared" si="12"/>
        <v>0.61934234060271187</v>
      </c>
    </row>
    <row r="181" spans="1:6">
      <c r="A181">
        <v>180</v>
      </c>
      <c r="B181" s="1">
        <v>14.497999999999999</v>
      </c>
      <c r="C181">
        <f t="shared" si="9"/>
        <v>0.59833333333333338</v>
      </c>
      <c r="D181">
        <f t="shared" si="10"/>
        <v>0.24903548437690931</v>
      </c>
      <c r="E181">
        <f t="shared" si="11"/>
        <v>-7.0746692379230966E-2</v>
      </c>
      <c r="F181">
        <f t="shared" si="12"/>
        <v>0.62500529102747115</v>
      </c>
    </row>
    <row r="182" spans="1:6">
      <c r="A182">
        <v>181</v>
      </c>
      <c r="B182" s="1">
        <v>14.619</v>
      </c>
      <c r="C182">
        <f t="shared" si="9"/>
        <v>0.60166666666666668</v>
      </c>
      <c r="D182">
        <f t="shared" si="10"/>
        <v>0.25766343680427872</v>
      </c>
      <c r="E182">
        <f t="shared" si="11"/>
        <v>-6.2506898066105654E-2</v>
      </c>
      <c r="F182">
        <f t="shared" si="12"/>
        <v>0.63071543324971613</v>
      </c>
    </row>
    <row r="183" spans="1:6">
      <c r="A183">
        <v>182</v>
      </c>
      <c r="B183" s="1">
        <v>14.772</v>
      </c>
      <c r="C183">
        <f t="shared" si="9"/>
        <v>0.60499999999999998</v>
      </c>
      <c r="D183">
        <f t="shared" si="10"/>
        <v>0.26631061320409499</v>
      </c>
      <c r="E183">
        <f t="shared" si="11"/>
        <v>-5.2087984595790185E-2</v>
      </c>
      <c r="F183">
        <f t="shared" si="12"/>
        <v>0.6364735604227868</v>
      </c>
    </row>
    <row r="184" spans="1:6">
      <c r="A184">
        <v>183</v>
      </c>
      <c r="B184" s="1">
        <v>14.952999999999999</v>
      </c>
      <c r="C184">
        <f t="shared" si="9"/>
        <v>0.60833333333333328</v>
      </c>
      <c r="D184">
        <f t="shared" si="10"/>
        <v>0.27497774896900462</v>
      </c>
      <c r="E184">
        <f t="shared" si="11"/>
        <v>-3.9762341862933412E-2</v>
      </c>
      <c r="F184">
        <f t="shared" si="12"/>
        <v>0.64228048586541542</v>
      </c>
    </row>
    <row r="185" spans="1:6">
      <c r="A185">
        <v>184</v>
      </c>
      <c r="B185" s="1">
        <v>15.065</v>
      </c>
      <c r="C185">
        <f t="shared" si="9"/>
        <v>0.61166666666666669</v>
      </c>
      <c r="D185">
        <f t="shared" si="10"/>
        <v>0.28366559060134999</v>
      </c>
      <c r="E185">
        <f t="shared" si="11"/>
        <v>-3.2135424812767856E-2</v>
      </c>
      <c r="F185">
        <f t="shared" si="12"/>
        <v>0.64813704375116199</v>
      </c>
    </row>
    <row r="186" spans="1:6">
      <c r="A186">
        <v>185</v>
      </c>
      <c r="B186" s="1">
        <v>15.24</v>
      </c>
      <c r="C186">
        <f t="shared" si="9"/>
        <v>0.61499999999999999</v>
      </c>
      <c r="D186">
        <f t="shared" si="10"/>
        <v>0.29237489622680418</v>
      </c>
      <c r="E186">
        <f t="shared" si="11"/>
        <v>-2.0218366921884133E-2</v>
      </c>
      <c r="F186">
        <f t="shared" si="12"/>
        <v>0.65404408982756801</v>
      </c>
    </row>
    <row r="187" spans="1:6">
      <c r="A187">
        <v>186</v>
      </c>
      <c r="B187" s="1">
        <v>15.401</v>
      </c>
      <c r="C187">
        <f t="shared" si="9"/>
        <v>0.61833333333333329</v>
      </c>
      <c r="D187">
        <f t="shared" si="10"/>
        <v>0.30110643612590471</v>
      </c>
      <c r="E187">
        <f t="shared" si="11"/>
        <v>-9.2546736622711821E-3</v>
      </c>
      <c r="F187">
        <f t="shared" si="12"/>
        <v>0.66000250216657974</v>
      </c>
    </row>
    <row r="188" spans="1:6">
      <c r="A188">
        <v>187</v>
      </c>
      <c r="B188" s="1">
        <v>15.407999999999999</v>
      </c>
      <c r="C188">
        <f t="shared" si="9"/>
        <v>0.6216666666666667</v>
      </c>
      <c r="D188">
        <f t="shared" si="10"/>
        <v>0.30986099328452343</v>
      </c>
      <c r="E188">
        <f t="shared" si="11"/>
        <v>-8.7779913466358578E-3</v>
      </c>
      <c r="F188">
        <f t="shared" si="12"/>
        <v>0.66601318194788528</v>
      </c>
    </row>
    <row r="189" spans="1:6">
      <c r="A189">
        <v>188</v>
      </c>
      <c r="B189" s="1">
        <v>15.465999999999999</v>
      </c>
      <c r="C189">
        <f t="shared" si="9"/>
        <v>0.625</v>
      </c>
      <c r="D189">
        <f t="shared" si="10"/>
        <v>0.3186393639643752</v>
      </c>
      <c r="E189">
        <f t="shared" si="11"/>
        <v>-4.8283378742287088E-3</v>
      </c>
      <c r="F189">
        <f t="shared" si="12"/>
        <v>0.67207705427691244</v>
      </c>
    </row>
    <row r="190" spans="1:6">
      <c r="A190">
        <v>189</v>
      </c>
      <c r="B190" s="1">
        <v>15.492000000000001</v>
      </c>
      <c r="C190">
        <f t="shared" si="9"/>
        <v>0.6283333333333333</v>
      </c>
      <c r="D190">
        <f t="shared" si="10"/>
        <v>0.32744235829473295</v>
      </c>
      <c r="E190">
        <f t="shared" si="11"/>
        <v>-3.0578035590115983E-3</v>
      </c>
      <c r="F190">
        <f t="shared" si="12"/>
        <v>0.67819506903935001</v>
      </c>
    </row>
    <row r="191" spans="1:6">
      <c r="A191">
        <v>190</v>
      </c>
      <c r="B191" s="1">
        <v>15.606999999999999</v>
      </c>
      <c r="C191">
        <f t="shared" si="9"/>
        <v>0.63166666666666671</v>
      </c>
      <c r="D191">
        <f t="shared" si="10"/>
        <v>0.33627080088657485</v>
      </c>
      <c r="E191">
        <f t="shared" si="11"/>
        <v>4.7734059121404236E-3</v>
      </c>
      <c r="F191">
        <f t="shared" si="12"/>
        <v>0.68436820179415758</v>
      </c>
    </row>
    <row r="192" spans="1:6">
      <c r="A192">
        <v>191</v>
      </c>
      <c r="B192" s="1">
        <v>15.609</v>
      </c>
      <c r="C192">
        <f t="shared" si="9"/>
        <v>0.63500000000000001</v>
      </c>
      <c r="D192">
        <f t="shared" si="10"/>
        <v>0.34512553147047242</v>
      </c>
      <c r="E192">
        <f t="shared" si="11"/>
        <v>4.9096008594648544E-3</v>
      </c>
      <c r="F192">
        <f t="shared" si="12"/>
        <v>0.69059745470717104</v>
      </c>
    </row>
    <row r="193" spans="1:6">
      <c r="A193">
        <v>192</v>
      </c>
      <c r="B193" s="1">
        <v>15.661</v>
      </c>
      <c r="C193">
        <f t="shared" si="9"/>
        <v>0.63833333333333331</v>
      </c>
      <c r="D193">
        <f t="shared" si="10"/>
        <v>0.35400740555960392</v>
      </c>
      <c r="E193">
        <f t="shared" si="11"/>
        <v>8.4506694898988325E-3</v>
      </c>
      <c r="F193">
        <f t="shared" si="12"/>
        <v>0.69688385752753645</v>
      </c>
    </row>
    <row r="194" spans="1:6">
      <c r="A194">
        <v>193</v>
      </c>
      <c r="B194" s="1">
        <v>15.698</v>
      </c>
      <c r="C194">
        <f t="shared" si="9"/>
        <v>0.64166666666666672</v>
      </c>
      <c r="D194">
        <f t="shared" si="10"/>
        <v>0.36291729513935622</v>
      </c>
      <c r="E194">
        <f t="shared" si="11"/>
        <v>1.0970276015400009E-2</v>
      </c>
      <c r="F194">
        <f t="shared" si="12"/>
        <v>0.70322846860934873</v>
      </c>
    </row>
    <row r="195" spans="1:6">
      <c r="A195">
        <v>194</v>
      </c>
      <c r="B195" s="1">
        <v>16.050999999999998</v>
      </c>
      <c r="C195">
        <f t="shared" ref="C195:C258" si="13">(A195-0.5)/300</f>
        <v>0.64500000000000002</v>
      </c>
      <c r="D195">
        <f t="shared" ref="D195:D258" si="14">_xlfn.NORM.S.INV(C195)</f>
        <v>0.3718560893850747</v>
      </c>
      <c r="E195">
        <f t="shared" ref="E195:E258" si="15">(B195-AVERAGE(B$2:B$301))/_xlfn.STDEV.S(B$2:B$301)</f>
        <v>3.5008684218153799E-2</v>
      </c>
      <c r="F195">
        <f t="shared" ref="F195:F258" si="16">_xlfn.GAMMA.INV(C195,1,1/1.4594)</f>
        <v>0.70963237598103412</v>
      </c>
    </row>
    <row r="196" spans="1:6">
      <c r="A196">
        <v>195</v>
      </c>
      <c r="B196" s="1">
        <v>16.184999999999999</v>
      </c>
      <c r="C196">
        <f t="shared" si="13"/>
        <v>0.64833333333333332</v>
      </c>
      <c r="D196">
        <f t="shared" si="14"/>
        <v>0.38082469540961922</v>
      </c>
      <c r="E196">
        <f t="shared" si="15"/>
        <v>4.4133745688887602E-2</v>
      </c>
      <c r="F196">
        <f t="shared" si="16"/>
        <v>0.71609669846517732</v>
      </c>
    </row>
    <row r="197" spans="1:6">
      <c r="A197">
        <v>196</v>
      </c>
      <c r="B197" s="1">
        <v>16.475000000000001</v>
      </c>
      <c r="C197">
        <f t="shared" si="13"/>
        <v>0.65166666666666662</v>
      </c>
      <c r="D197">
        <f t="shared" si="14"/>
        <v>0.38982403904248075</v>
      </c>
      <c r="E197">
        <f t="shared" si="15"/>
        <v>6.3882013050923586E-2</v>
      </c>
      <c r="F197">
        <f t="shared" si="16"/>
        <v>0.72262258685167535</v>
      </c>
    </row>
    <row r="198" spans="1:6">
      <c r="A198">
        <v>197</v>
      </c>
      <c r="B198" s="1">
        <v>16.669</v>
      </c>
      <c r="C198">
        <f t="shared" si="13"/>
        <v>0.65500000000000003</v>
      </c>
      <c r="D198">
        <f t="shared" si="14"/>
        <v>0.39885506564233691</v>
      </c>
      <c r="E198">
        <f t="shared" si="15"/>
        <v>7.709292294138885E-2</v>
      </c>
      <c r="F198">
        <f t="shared" si="16"/>
        <v>0.72921122512729697</v>
      </c>
    </row>
    <row r="199" spans="1:6">
      <c r="A199">
        <v>198</v>
      </c>
      <c r="B199" s="1">
        <v>16.766999999999999</v>
      </c>
      <c r="C199">
        <f t="shared" si="13"/>
        <v>0.65833333333333333</v>
      </c>
      <c r="D199">
        <f t="shared" si="14"/>
        <v>0.40791874094503477</v>
      </c>
      <c r="E199">
        <f t="shared" si="15"/>
        <v>8.3766475360283643E-2</v>
      </c>
      <c r="F199">
        <f t="shared" si="16"/>
        <v>0.73586383176492942</v>
      </c>
    </row>
    <row r="200" spans="1:6">
      <c r="A200">
        <v>199</v>
      </c>
      <c r="B200" s="1">
        <v>17.088999999999999</v>
      </c>
      <c r="C200">
        <f t="shared" si="13"/>
        <v>0.66166666666666663</v>
      </c>
      <c r="D200">
        <f t="shared" si="14"/>
        <v>0.4170160519491356</v>
      </c>
      <c r="E200">
        <f t="shared" si="15"/>
        <v>0.10569386187950955</v>
      </c>
      <c r="F200">
        <f t="shared" si="16"/>
        <v>0.74258166107603041</v>
      </c>
    </row>
    <row r="201" spans="1:6">
      <c r="A201">
        <v>200</v>
      </c>
      <c r="B201" s="1">
        <v>17.361000000000001</v>
      </c>
      <c r="C201">
        <f t="shared" si="13"/>
        <v>0.66500000000000004</v>
      </c>
      <c r="D201">
        <f t="shared" si="14"/>
        <v>0.42614800784127838</v>
      </c>
      <c r="E201">
        <f t="shared" si="15"/>
        <v>0.12421637471562602</v>
      </c>
      <c r="F201">
        <f t="shared" si="16"/>
        <v>0.74936600463003333</v>
      </c>
    </row>
    <row r="202" spans="1:6">
      <c r="A202">
        <v>201</v>
      </c>
      <c r="B202" s="1">
        <v>17.370999999999999</v>
      </c>
      <c r="C202">
        <f t="shared" si="13"/>
        <v>0.66833333333333333</v>
      </c>
      <c r="D202">
        <f t="shared" si="14"/>
        <v>0.43531564096378872</v>
      </c>
      <c r="E202">
        <f t="shared" si="15"/>
        <v>0.12489734945224781</v>
      </c>
      <c r="F202">
        <f t="shared" si="16"/>
        <v>0.75621819274472657</v>
      </c>
    </row>
    <row r="203" spans="1:6">
      <c r="A203">
        <v>202</v>
      </c>
      <c r="B203" s="1">
        <v>17.498000000000001</v>
      </c>
      <c r="C203">
        <f t="shared" si="13"/>
        <v>0.67166666666666663</v>
      </c>
      <c r="D203">
        <f t="shared" si="14"/>
        <v>0.44452000782711959</v>
      </c>
      <c r="E203">
        <f t="shared" si="15"/>
        <v>0.13354572860734643</v>
      </c>
      <c r="F203">
        <f t="shared" si="16"/>
        <v>0.76313959605191017</v>
      </c>
    </row>
    <row r="204" spans="1:6">
      <c r="A204">
        <v>203</v>
      </c>
      <c r="B204" s="1">
        <v>17.526</v>
      </c>
      <c r="C204">
        <f t="shared" si="13"/>
        <v>0.67500000000000004</v>
      </c>
      <c r="D204">
        <f t="shared" si="14"/>
        <v>0.45376219016987968</v>
      </c>
      <c r="E204">
        <f t="shared" si="15"/>
        <v>0.13545245786988772</v>
      </c>
      <c r="F204">
        <f t="shared" si="16"/>
        <v>0.77013162714293515</v>
      </c>
    </row>
    <row r="205" spans="1:6">
      <c r="A205">
        <v>204</v>
      </c>
      <c r="B205" s="1">
        <v>17.614999999999998</v>
      </c>
      <c r="C205">
        <f t="shared" si="13"/>
        <v>0.67833333333333334</v>
      </c>
      <c r="D205">
        <f t="shared" si="14"/>
        <v>0.46304329606941308</v>
      </c>
      <c r="E205">
        <f t="shared" si="15"/>
        <v>0.14151313302582275</v>
      </c>
      <c r="F205">
        <f t="shared" si="16"/>
        <v>0.77719574229906863</v>
      </c>
    </row>
    <row r="206" spans="1:6">
      <c r="A206">
        <v>205</v>
      </c>
      <c r="B206" s="1">
        <v>17.893999999999998</v>
      </c>
      <c r="C206">
        <f t="shared" si="13"/>
        <v>0.68166666666666664</v>
      </c>
      <c r="D206">
        <f t="shared" si="14"/>
        <v>0.47236446110609492</v>
      </c>
      <c r="E206">
        <f t="shared" si="15"/>
        <v>0.16051232817757444</v>
      </c>
      <c r="F206">
        <f t="shared" si="16"/>
        <v>0.78433344331198873</v>
      </c>
    </row>
    <row r="207" spans="1:6">
      <c r="A207">
        <v>206</v>
      </c>
      <c r="B207" s="1">
        <v>17.913</v>
      </c>
      <c r="C207">
        <f t="shared" si="13"/>
        <v>0.68500000000000005</v>
      </c>
      <c r="D207">
        <f t="shared" si="14"/>
        <v>0.48172684958473044</v>
      </c>
      <c r="E207">
        <f t="shared" si="15"/>
        <v>0.16180618017715623</v>
      </c>
      <c r="F207">
        <f t="shared" si="16"/>
        <v>0.7915462794000987</v>
      </c>
    </row>
    <row r="208" spans="1:6">
      <c r="A208">
        <v>207</v>
      </c>
      <c r="B208" s="1">
        <v>17.914999999999999</v>
      </c>
      <c r="C208">
        <f t="shared" si="13"/>
        <v>0.68833333333333335</v>
      </c>
      <c r="D208">
        <f t="shared" si="14"/>
        <v>0.49113165581669765</v>
      </c>
      <c r="E208">
        <f t="shared" si="15"/>
        <v>0.16194237512448054</v>
      </c>
      <c r="F208">
        <f t="shared" si="16"/>
        <v>0.79883584922677786</v>
      </c>
    </row>
    <row r="209" spans="1:6">
      <c r="A209">
        <v>208</v>
      </c>
      <c r="B209" s="1">
        <v>18.510999999999999</v>
      </c>
      <c r="C209">
        <f t="shared" si="13"/>
        <v>0.69166666666666665</v>
      </c>
      <c r="D209">
        <f t="shared" si="14"/>
        <v>0.50058010546673981</v>
      </c>
      <c r="E209">
        <f t="shared" si="15"/>
        <v>0.20252846942714722</v>
      </c>
      <c r="F209">
        <f t="shared" si="16"/>
        <v>0.80620380302714911</v>
      </c>
    </row>
    <row r="210" spans="1:6">
      <c r="A210">
        <v>209</v>
      </c>
      <c r="B210" s="1">
        <v>18.536999999999999</v>
      </c>
      <c r="C210">
        <f t="shared" si="13"/>
        <v>0.69499999999999995</v>
      </c>
      <c r="D210">
        <f t="shared" si="14"/>
        <v>0.51007345696859474</v>
      </c>
      <c r="E210">
        <f t="shared" si="15"/>
        <v>0.2042990037423642</v>
      </c>
      <c r="F210">
        <f t="shared" si="16"/>
        <v>0.81365184485043518</v>
      </c>
    </row>
    <row r="211" spans="1:6">
      <c r="A211">
        <v>210</v>
      </c>
      <c r="B211" s="1">
        <v>18.791</v>
      </c>
      <c r="C211">
        <f t="shared" si="13"/>
        <v>0.69833333333333336</v>
      </c>
      <c r="D211">
        <f t="shared" si="14"/>
        <v>0.51961300301397251</v>
      </c>
      <c r="E211">
        <f t="shared" si="15"/>
        <v>0.22159576205256118</v>
      </c>
      <c r="F211">
        <f t="shared" si="16"/>
        <v>0.82118173492553148</v>
      </c>
    </row>
    <row r="212" spans="1:6">
      <c r="A212">
        <v>211</v>
      </c>
      <c r="B212" s="1">
        <v>19.012</v>
      </c>
      <c r="C212">
        <f t="shared" si="13"/>
        <v>0.70166666666666666</v>
      </c>
      <c r="D212">
        <f t="shared" si="14"/>
        <v>0.52920007211972775</v>
      </c>
      <c r="E212">
        <f t="shared" si="15"/>
        <v>0.2366453037319057</v>
      </c>
      <c r="F212">
        <f t="shared" si="16"/>
        <v>0.82879529215800418</v>
      </c>
    </row>
    <row r="213" spans="1:6">
      <c r="A213">
        <v>212</v>
      </c>
      <c r="B213" s="1">
        <v>19.081</v>
      </c>
      <c r="C213">
        <f t="shared" si="13"/>
        <v>0.70499999999999996</v>
      </c>
      <c r="D213">
        <f t="shared" si="14"/>
        <v>0.53883603027845006</v>
      </c>
      <c r="E213">
        <f t="shared" si="15"/>
        <v>0.24134402941459693</v>
      </c>
      <c r="F213">
        <f t="shared" si="16"/>
        <v>0.8364943967673818</v>
      </c>
    </row>
    <row r="214" spans="1:6">
      <c r="A214">
        <v>213</v>
      </c>
      <c r="B214" s="1">
        <v>19.209</v>
      </c>
      <c r="C214">
        <f t="shared" si="13"/>
        <v>0.70833333333333337</v>
      </c>
      <c r="D214">
        <f t="shared" si="14"/>
        <v>0.54852228269809822</v>
      </c>
      <c r="E214">
        <f t="shared" si="15"/>
        <v>0.25006050604335756</v>
      </c>
      <c r="F214">
        <f t="shared" si="16"/>
        <v>0.84428099307429927</v>
      </c>
    </row>
    <row r="215" spans="1:6">
      <c r="A215">
        <v>214</v>
      </c>
      <c r="B215" s="1">
        <v>19.248999999999999</v>
      </c>
      <c r="C215">
        <f t="shared" si="13"/>
        <v>0.71166666666666667</v>
      </c>
      <c r="D215">
        <f t="shared" si="14"/>
        <v>0.55826027563674319</v>
      </c>
      <c r="E215">
        <f t="shared" si="15"/>
        <v>0.25278440498984517</v>
      </c>
      <c r="F215">
        <f t="shared" si="16"/>
        <v>0.85215709244783289</v>
      </c>
    </row>
    <row r="216" spans="1:6">
      <c r="A216">
        <v>215</v>
      </c>
      <c r="B216" s="1">
        <v>19.38</v>
      </c>
      <c r="C216">
        <f t="shared" si="13"/>
        <v>0.71499999999999997</v>
      </c>
      <c r="D216">
        <f t="shared" si="14"/>
        <v>0.56805149833898272</v>
      </c>
      <c r="E216">
        <f t="shared" si="15"/>
        <v>0.26170517403959243</v>
      </c>
      <c r="F216">
        <f t="shared" si="16"/>
        <v>0.86012477642420604</v>
      </c>
    </row>
    <row r="217" spans="1:6">
      <c r="A217">
        <v>216</v>
      </c>
      <c r="B217" s="1">
        <v>19.463999999999999</v>
      </c>
      <c r="C217">
        <f t="shared" si="13"/>
        <v>0.71833333333333338</v>
      </c>
      <c r="D217">
        <f t="shared" si="14"/>
        <v>0.57789748508109473</v>
      </c>
      <c r="E217">
        <f t="shared" si="15"/>
        <v>0.26742536182721655</v>
      </c>
      <c r="F217">
        <f t="shared" si="16"/>
        <v>0.86818620000895774</v>
      </c>
    </row>
    <row r="218" spans="1:6">
      <c r="A218">
        <v>217</v>
      </c>
      <c r="B218" s="1">
        <v>19.681000000000001</v>
      </c>
      <c r="C218">
        <f t="shared" si="13"/>
        <v>0.72166666666666668</v>
      </c>
      <c r="D218">
        <f t="shared" si="14"/>
        <v>0.58779981733259323</v>
      </c>
      <c r="E218">
        <f t="shared" si="15"/>
        <v>0.28220251361191245</v>
      </c>
      <c r="F218">
        <f t="shared" si="16"/>
        <v>0.87634359517568261</v>
      </c>
    </row>
    <row r="219" spans="1:6">
      <c r="A219">
        <v>218</v>
      </c>
      <c r="B219" s="1">
        <v>19.8</v>
      </c>
      <c r="C219">
        <f t="shared" si="13"/>
        <v>0.72499999999999998</v>
      </c>
      <c r="D219">
        <f t="shared" si="14"/>
        <v>0.59776012604247841</v>
      </c>
      <c r="E219">
        <f t="shared" si="15"/>
        <v>0.29030611297771336</v>
      </c>
      <c r="F219">
        <f t="shared" si="16"/>
        <v>0.88459927457555532</v>
      </c>
    </row>
    <row r="220" spans="1:6">
      <c r="A220">
        <v>219</v>
      </c>
      <c r="B220" s="1">
        <v>19.803000000000001</v>
      </c>
      <c r="C220">
        <f t="shared" si="13"/>
        <v>0.72833333333333339</v>
      </c>
      <c r="D220">
        <f t="shared" si="14"/>
        <v>0.60778009405915734</v>
      </c>
      <c r="E220">
        <f t="shared" si="15"/>
        <v>0.29051040539869993</v>
      </c>
      <c r="F220">
        <f t="shared" si="16"/>
        <v>0.89295563547306023</v>
      </c>
    </row>
    <row r="221" spans="1:6">
      <c r="A221">
        <v>220</v>
      </c>
      <c r="B221" s="1">
        <v>19.966999999999999</v>
      </c>
      <c r="C221">
        <f t="shared" si="13"/>
        <v>0.73166666666666669</v>
      </c>
      <c r="D221">
        <f t="shared" si="14"/>
        <v>0.61786145869377929</v>
      </c>
      <c r="E221">
        <f t="shared" si="15"/>
        <v>0.30167839107929934</v>
      </c>
      <c r="F221">
        <f t="shared" si="16"/>
        <v>0.90141516392468368</v>
      </c>
    </row>
    <row r="222" spans="1:6">
      <c r="A222">
        <v>221</v>
      </c>
      <c r="B222" s="1">
        <v>20.262</v>
      </c>
      <c r="C222">
        <f t="shared" si="13"/>
        <v>0.73499999999999999</v>
      </c>
      <c r="D222">
        <f t="shared" si="14"/>
        <v>0.62800601443756987</v>
      </c>
      <c r="E222">
        <f t="shared" si="15"/>
        <v>0.32176714580964622</v>
      </c>
      <c r="F222">
        <f t="shared" si="16"/>
        <v>0.90998043921879856</v>
      </c>
    </row>
    <row r="223" spans="1:6">
      <c r="A223">
        <v>222</v>
      </c>
      <c r="B223" s="1">
        <v>20.393000000000001</v>
      </c>
      <c r="C223">
        <f t="shared" si="13"/>
        <v>0.73833333333333329</v>
      </c>
      <c r="D223">
        <f t="shared" si="14"/>
        <v>0.6382156158446497</v>
      </c>
      <c r="E223">
        <f t="shared" si="15"/>
        <v>0.33068791485939347</v>
      </c>
      <c r="F223">
        <f t="shared" si="16"/>
        <v>0.91865413859657263</v>
      </c>
    </row>
    <row r="224" spans="1:6">
      <c r="A224">
        <v>223</v>
      </c>
      <c r="B224" s="1">
        <v>20.640999999999998</v>
      </c>
      <c r="C224">
        <f t="shared" si="13"/>
        <v>0.7416666666666667</v>
      </c>
      <c r="D224">
        <f t="shared" si="14"/>
        <v>0.64849218059285729</v>
      </c>
      <c r="E224">
        <f t="shared" si="15"/>
        <v>0.34757608832761699</v>
      </c>
      <c r="F224">
        <f t="shared" si="16"/>
        <v>0.92743904227552398</v>
      </c>
    </row>
    <row r="225" spans="1:6">
      <c r="A225">
        <v>224</v>
      </c>
      <c r="B225" s="1">
        <v>20.738</v>
      </c>
      <c r="C225">
        <f t="shared" si="13"/>
        <v>0.745</v>
      </c>
      <c r="D225">
        <f t="shared" si="14"/>
        <v>0.65883769273618775</v>
      </c>
      <c r="E225">
        <f t="shared" si="15"/>
        <v>0.35418154327284979</v>
      </c>
      <c r="F225">
        <f t="shared" si="16"/>
        <v>0.93633803879930844</v>
      </c>
    </row>
    <row r="226" spans="1:6">
      <c r="A226">
        <v>225</v>
      </c>
      <c r="B226" s="1">
        <v>20.809000000000001</v>
      </c>
      <c r="C226">
        <f t="shared" si="13"/>
        <v>0.74833333333333329</v>
      </c>
      <c r="D226">
        <f t="shared" si="14"/>
        <v>0.66925420616371145</v>
      </c>
      <c r="E226">
        <f t="shared" si="15"/>
        <v>0.35901646390286551</v>
      </c>
      <c r="F226">
        <f t="shared" si="16"/>
        <v>0.94535413073949681</v>
      </c>
    </row>
    <row r="227" spans="1:6">
      <c r="A227">
        <v>226</v>
      </c>
      <c r="B227" s="1">
        <v>20.853999999999999</v>
      </c>
      <c r="C227">
        <f t="shared" si="13"/>
        <v>0.75166666666666671</v>
      </c>
      <c r="D227">
        <f t="shared" si="14"/>
        <v>0.67974384828117995</v>
      </c>
      <c r="E227">
        <f t="shared" si="15"/>
        <v>0.36208085021766406</v>
      </c>
      <c r="F227">
        <f t="shared" si="16"/>
        <v>0.95449044077750256</v>
      </c>
    </row>
    <row r="228" spans="1:6">
      <c r="A228">
        <v>227</v>
      </c>
      <c r="B228" s="1">
        <v>21.175000000000001</v>
      </c>
      <c r="C228">
        <f t="shared" si="13"/>
        <v>0.755</v>
      </c>
      <c r="D228">
        <f t="shared" si="14"/>
        <v>0.69030882393303394</v>
      </c>
      <c r="E228">
        <f t="shared" si="15"/>
        <v>0.38394013926322795</v>
      </c>
      <c r="F228">
        <f t="shared" si="16"/>
        <v>0.96375021819748519</v>
      </c>
    </row>
    <row r="229" spans="1:6">
      <c r="A229">
        <v>228</v>
      </c>
      <c r="B229" s="1">
        <v>21.273</v>
      </c>
      <c r="C229">
        <f t="shared" si="13"/>
        <v>0.7583333333333333</v>
      </c>
      <c r="D229">
        <f t="shared" si="14"/>
        <v>0.70095141958421192</v>
      </c>
      <c r="E229">
        <f t="shared" si="15"/>
        <v>0.39061369168212273</v>
      </c>
      <c r="F229">
        <f t="shared" si="16"/>
        <v>0.97313684582401794</v>
      </c>
    </row>
    <row r="230" spans="1:6">
      <c r="A230">
        <v>229</v>
      </c>
      <c r="B230" s="1">
        <v>21.309000000000001</v>
      </c>
      <c r="C230">
        <f t="shared" si="13"/>
        <v>0.76166666666666671</v>
      </c>
      <c r="D230">
        <f t="shared" si="14"/>
        <v>0.71167400778297762</v>
      </c>
      <c r="E230">
        <f t="shared" si="15"/>
        <v>0.39306520073396173</v>
      </c>
      <c r="F230">
        <f t="shared" si="16"/>
        <v>0.98265384744157824</v>
      </c>
    </row>
    <row r="231" spans="1:6">
      <c r="A231">
        <v>230</v>
      </c>
      <c r="B231" s="1">
        <v>21.399000000000001</v>
      </c>
      <c r="C231">
        <f t="shared" si="13"/>
        <v>0.76500000000000001</v>
      </c>
      <c r="D231">
        <f t="shared" si="14"/>
        <v>0.72247905192806261</v>
      </c>
      <c r="E231">
        <f t="shared" si="15"/>
        <v>0.39919397336355905</v>
      </c>
      <c r="F231">
        <f t="shared" si="16"/>
        <v>0.99230489573658898</v>
      </c>
    </row>
    <row r="232" spans="1:6">
      <c r="A232">
        <v>231</v>
      </c>
      <c r="B232" s="1">
        <v>21.722000000000001</v>
      </c>
      <c r="C232">
        <f t="shared" si="13"/>
        <v>0.76833333333333331</v>
      </c>
      <c r="D232">
        <f t="shared" si="14"/>
        <v>0.73336911136570992</v>
      </c>
      <c r="E232">
        <f t="shared" si="15"/>
        <v>0.42118945735644725</v>
      </c>
      <c r="F232">
        <f t="shared" si="16"/>
        <v>1.0020938208068073</v>
      </c>
    </row>
    <row r="233" spans="1:6">
      <c r="A233">
        <v>232</v>
      </c>
      <c r="B233" s="1">
        <v>21.927</v>
      </c>
      <c r="C233">
        <f t="shared" si="13"/>
        <v>0.77166666666666661</v>
      </c>
      <c r="D233">
        <f t="shared" si="14"/>
        <v>0.74434684684471786</v>
      </c>
      <c r="E233">
        <f t="shared" si="15"/>
        <v>0.43514943945719659</v>
      </c>
      <c r="F233">
        <f t="shared" si="16"/>
        <v>1.0120246192873927</v>
      </c>
    </row>
    <row r="234" spans="1:6">
      <c r="A234">
        <v>233</v>
      </c>
      <c r="B234" s="1">
        <v>22.285</v>
      </c>
      <c r="C234">
        <f t="shared" si="13"/>
        <v>0.77500000000000002</v>
      </c>
      <c r="D234">
        <f t="shared" si="14"/>
        <v>0.75541502636046909</v>
      </c>
      <c r="E234">
        <f t="shared" si="15"/>
        <v>0.45952833502826146</v>
      </c>
      <c r="F234">
        <f t="shared" si="16"/>
        <v>1.0221014641480861</v>
      </c>
    </row>
    <row r="235" spans="1:6">
      <c r="A235">
        <v>234</v>
      </c>
      <c r="B235" s="1">
        <v>22.388000000000002</v>
      </c>
      <c r="C235">
        <f t="shared" si="13"/>
        <v>0.77833333333333332</v>
      </c>
      <c r="D235">
        <f t="shared" si="14"/>
        <v>0.76657653142207582</v>
      </c>
      <c r="E235">
        <f t="shared" si="15"/>
        <v>0.4665423748154674</v>
      </c>
      <c r="F235">
        <f t="shared" si="16"/>
        <v>1.0323287152215928</v>
      </c>
    </row>
    <row r="236" spans="1:6">
      <c r="A236">
        <v>235</v>
      </c>
      <c r="B236" s="1">
        <v>22.417999999999999</v>
      </c>
      <c r="C236">
        <f t="shared" si="13"/>
        <v>0.78166666666666662</v>
      </c>
      <c r="D236">
        <f t="shared" si="14"/>
        <v>0.77783436378034387</v>
      </c>
      <c r="E236">
        <f t="shared" si="15"/>
        <v>0.46858529902533302</v>
      </c>
      <c r="F236">
        <f t="shared" si="16"/>
        <v>1.042710930529666</v>
      </c>
    </row>
    <row r="237" spans="1:6">
      <c r="A237">
        <v>236</v>
      </c>
      <c r="B237" s="1">
        <v>22.693000000000001</v>
      </c>
      <c r="C237">
        <f t="shared" si="13"/>
        <v>0.78500000000000003</v>
      </c>
      <c r="D237">
        <f t="shared" si="14"/>
        <v>0.78919165265822189</v>
      </c>
      <c r="E237">
        <f t="shared" si="15"/>
        <v>0.4873121042824361</v>
      </c>
      <c r="F237">
        <f t="shared" si="16"/>
        <v>1.0532528784805222</v>
      </c>
    </row>
    <row r="238" spans="1:6">
      <c r="A238">
        <v>237</v>
      </c>
      <c r="B238" s="1">
        <v>22.725000000000001</v>
      </c>
      <c r="C238">
        <f t="shared" si="13"/>
        <v>0.78833333333333333</v>
      </c>
      <c r="D238">
        <f t="shared" si="14"/>
        <v>0.80065166252992925</v>
      </c>
      <c r="E238">
        <f t="shared" si="15"/>
        <v>0.48949122343962626</v>
      </c>
      <c r="F238">
        <f t="shared" si="16"/>
        <v>1.0639595510192921</v>
      </c>
    </row>
    <row r="239" spans="1:6">
      <c r="A239">
        <v>238</v>
      </c>
      <c r="B239" s="1">
        <v>22.725999999999999</v>
      </c>
      <c r="C239">
        <f t="shared" si="13"/>
        <v>0.79166666666666663</v>
      </c>
      <c r="D239">
        <f t="shared" si="14"/>
        <v>0.81221780149991241</v>
      </c>
      <c r="E239">
        <f t="shared" si="15"/>
        <v>0.48955932091328824</v>
      </c>
      <c r="F239">
        <f t="shared" si="16"/>
        <v>1.0748361778222866</v>
      </c>
    </row>
    <row r="240" spans="1:6">
      <c r="A240">
        <v>239</v>
      </c>
      <c r="B240" s="1">
        <v>23.135000000000002</v>
      </c>
      <c r="C240">
        <f t="shared" si="13"/>
        <v>0.79500000000000004</v>
      </c>
      <c r="D240">
        <f t="shared" si="14"/>
        <v>0.82389363033855767</v>
      </c>
      <c r="E240">
        <f t="shared" si="15"/>
        <v>0.51741118764112515</v>
      </c>
      <c r="F240">
        <f t="shared" si="16"/>
        <v>1.0858882416361031</v>
      </c>
    </row>
    <row r="241" spans="1:6">
      <c r="A241">
        <v>240</v>
      </c>
      <c r="B241" s="1">
        <v>23.280999999999999</v>
      </c>
      <c r="C241">
        <f t="shared" si="13"/>
        <v>0.79833333333333334</v>
      </c>
      <c r="D241">
        <f t="shared" si="14"/>
        <v>0.83568287223789273</v>
      </c>
      <c r="E241">
        <f t="shared" si="15"/>
        <v>0.527353418795805</v>
      </c>
      <c r="F241">
        <f t="shared" si="16"/>
        <v>1.0971214948741985</v>
      </c>
    </row>
    <row r="242" spans="1:6">
      <c r="A242">
        <v>241</v>
      </c>
      <c r="B242" s="1">
        <v>23.731000000000002</v>
      </c>
      <c r="C242">
        <f t="shared" si="13"/>
        <v>0.80166666666666664</v>
      </c>
      <c r="D242">
        <f t="shared" si="14"/>
        <v>0.84758942335786425</v>
      </c>
      <c r="E242">
        <f t="shared" si="15"/>
        <v>0.55799728194379183</v>
      </c>
      <c r="F242">
        <f t="shared" si="16"/>
        <v>1.1085419775966951</v>
      </c>
    </row>
    <row r="243" spans="1:6">
      <c r="A243">
        <v>242</v>
      </c>
      <c r="B243" s="1">
        <v>24.358000000000001</v>
      </c>
      <c r="C243">
        <f t="shared" si="13"/>
        <v>0.80500000000000005</v>
      </c>
      <c r="D243">
        <f t="shared" si="14"/>
        <v>0.85961736424191149</v>
      </c>
      <c r="E243">
        <f t="shared" si="15"/>
        <v>0.60069439792998636</v>
      </c>
      <c r="F243">
        <f t="shared" si="16"/>
        <v>1.1201560370141088</v>
      </c>
    </row>
    <row r="244" spans="1:6">
      <c r="A244">
        <v>243</v>
      </c>
      <c r="B244" s="1">
        <v>24.779</v>
      </c>
      <c r="C244">
        <f t="shared" si="13"/>
        <v>0.80833333333333335</v>
      </c>
      <c r="D244">
        <f t="shared" si="14"/>
        <v>0.87177097218995891</v>
      </c>
      <c r="E244">
        <f t="shared" si="15"/>
        <v>0.62936343434176933</v>
      </c>
      <c r="F244">
        <f t="shared" si="16"/>
        <v>1.1319703486726711</v>
      </c>
    </row>
    <row r="245" spans="1:6">
      <c r="A245">
        <v>244</v>
      </c>
      <c r="B245" s="1">
        <v>25.056999999999999</v>
      </c>
      <c r="C245">
        <f t="shared" si="13"/>
        <v>0.81166666666666665</v>
      </c>
      <c r="D245">
        <f t="shared" si="14"/>
        <v>0.88405473468753959</v>
      </c>
      <c r="E245">
        <f t="shared" si="15"/>
        <v>0.64829453201985876</v>
      </c>
      <c r="F245">
        <f t="shared" si="16"/>
        <v>1.1439919394982907</v>
      </c>
    </row>
    <row r="246" spans="1:6">
      <c r="A246">
        <v>245</v>
      </c>
      <c r="B246" s="1">
        <v>25.277000000000001</v>
      </c>
      <c r="C246">
        <f t="shared" si="13"/>
        <v>0.81499999999999995</v>
      </c>
      <c r="D246">
        <f t="shared" si="14"/>
        <v>0.89647336400191591</v>
      </c>
      <c r="E246">
        <f t="shared" si="15"/>
        <v>0.66327597622554124</v>
      </c>
      <c r="F246">
        <f t="shared" si="16"/>
        <v>1.1562282128983226</v>
      </c>
    </row>
    <row r="247" spans="1:6">
      <c r="A247">
        <v>246</v>
      </c>
      <c r="B247" s="1">
        <v>25.311</v>
      </c>
      <c r="C247">
        <f t="shared" si="13"/>
        <v>0.81833333333333336</v>
      </c>
      <c r="D247">
        <f t="shared" si="14"/>
        <v>0.90903181306989334</v>
      </c>
      <c r="E247">
        <f t="shared" si="15"/>
        <v>0.66559129033005571</v>
      </c>
      <c r="F247">
        <f t="shared" si="16"/>
        <v>1.1686869761456782</v>
      </c>
    </row>
    <row r="248" spans="1:6">
      <c r="A248">
        <v>247</v>
      </c>
      <c r="B248" s="1">
        <v>25.911999999999999</v>
      </c>
      <c r="C248">
        <f t="shared" si="13"/>
        <v>0.82166666666666666</v>
      </c>
      <c r="D248">
        <f t="shared" si="14"/>
        <v>0.92173529281794264</v>
      </c>
      <c r="E248">
        <f t="shared" si="15"/>
        <v>0.70651787200103333</v>
      </c>
      <c r="F248">
        <f t="shared" si="16"/>
        <v>1.1813764702989173</v>
      </c>
    </row>
    <row r="249" spans="1:6">
      <c r="A249">
        <v>248</v>
      </c>
      <c r="B249" s="1">
        <v>26.748999999999999</v>
      </c>
      <c r="C249">
        <f t="shared" si="13"/>
        <v>0.82499999999999996</v>
      </c>
      <c r="D249">
        <f t="shared" si="14"/>
        <v>0.9345892910734801</v>
      </c>
      <c r="E249">
        <f t="shared" si="15"/>
        <v>0.76351545745628835</v>
      </c>
      <c r="F249">
        <f t="shared" si="16"/>
        <v>1.1943054029454725</v>
      </c>
    </row>
    <row r="250" spans="1:6">
      <c r="A250">
        <v>249</v>
      </c>
      <c r="B250" s="1">
        <v>27.283000000000001</v>
      </c>
      <c r="C250">
        <f t="shared" si="13"/>
        <v>0.82833333333333337</v>
      </c>
      <c r="D250">
        <f t="shared" si="14"/>
        <v>0.9475995932471396</v>
      </c>
      <c r="E250">
        <f t="shared" si="15"/>
        <v>0.79987950839189925</v>
      </c>
      <c r="F250">
        <f t="shared" si="16"/>
        <v>1.2074829840938128</v>
      </c>
    </row>
    <row r="251" spans="1:6">
      <c r="A251">
        <v>250</v>
      </c>
      <c r="B251" s="1">
        <v>27.434000000000001</v>
      </c>
      <c r="C251">
        <f t="shared" si="13"/>
        <v>0.83166666666666667</v>
      </c>
      <c r="D251">
        <f t="shared" si="14"/>
        <v>0.96077230499019284</v>
      </c>
      <c r="E251">
        <f t="shared" si="15"/>
        <v>0.81016222691489037</v>
      </c>
      <c r="F251">
        <f t="shared" si="16"/>
        <v>1.2209189655850943</v>
      </c>
    </row>
    <row r="252" spans="1:6">
      <c r="A252">
        <v>251</v>
      </c>
      <c r="B252" s="1">
        <v>27.466000000000001</v>
      </c>
      <c r="C252">
        <f t="shared" si="13"/>
        <v>0.83499999999999996</v>
      </c>
      <c r="D252">
        <f t="shared" si="14"/>
        <v>0.97411387705930974</v>
      </c>
      <c r="E252">
        <f t="shared" si="15"/>
        <v>0.81234134607208053</v>
      </c>
      <c r="F252">
        <f t="shared" si="16"/>
        <v>1.2346236844467289</v>
      </c>
    </row>
    <row r="253" spans="1:6">
      <c r="A253">
        <v>252</v>
      </c>
      <c r="B253" s="1">
        <v>27.739000000000001</v>
      </c>
      <c r="C253">
        <f t="shared" si="13"/>
        <v>0.83833333333333337</v>
      </c>
      <c r="D253">
        <f t="shared" si="14"/>
        <v>0.98763113265345293</v>
      </c>
      <c r="E253">
        <f t="shared" si="15"/>
        <v>0.83093195638185902</v>
      </c>
      <c r="F253">
        <f t="shared" si="16"/>
        <v>1.2486081106706617</v>
      </c>
    </row>
    <row r="254" spans="1:6">
      <c r="A254">
        <v>253</v>
      </c>
      <c r="B254" s="1">
        <v>27.925999999999998</v>
      </c>
      <c r="C254">
        <f t="shared" si="13"/>
        <v>0.84166666666666667</v>
      </c>
      <c r="D254">
        <f t="shared" si="14"/>
        <v>1.0013312975256907</v>
      </c>
      <c r="E254">
        <f t="shared" si="15"/>
        <v>0.8436661839566888</v>
      </c>
      <c r="F254">
        <f t="shared" si="16"/>
        <v>1.2628838999695802</v>
      </c>
    </row>
    <row r="255" spans="1:6">
      <c r="A255">
        <v>254</v>
      </c>
      <c r="B255" s="1">
        <v>28.762</v>
      </c>
      <c r="C255">
        <f t="shared" si="13"/>
        <v>0.84499999999999997</v>
      </c>
      <c r="D255">
        <f t="shared" si="14"/>
        <v>1.0152220332170301</v>
      </c>
      <c r="E255">
        <f t="shared" si="15"/>
        <v>0.90059567193828183</v>
      </c>
      <c r="F255">
        <f t="shared" si="16"/>
        <v>1.2774634521466974</v>
      </c>
    </row>
    <row r="256" spans="1:6">
      <c r="A256">
        <v>255</v>
      </c>
      <c r="B256" s="1">
        <v>29.404</v>
      </c>
      <c r="C256">
        <f t="shared" si="13"/>
        <v>0.84833333333333338</v>
      </c>
      <c r="D256">
        <f t="shared" si="14"/>
        <v>1.0293114738111979</v>
      </c>
      <c r="E256">
        <f t="shared" si="15"/>
        <v>0.94431425002940927</v>
      </c>
      <c r="F256">
        <f t="shared" si="16"/>
        <v>1.2923599758114954</v>
      </c>
    </row>
    <row r="257" spans="1:6">
      <c r="A257">
        <v>256</v>
      </c>
      <c r="B257" s="1">
        <v>29.460999999999999</v>
      </c>
      <c r="C257">
        <f t="shared" si="13"/>
        <v>0.85166666666666668</v>
      </c>
      <c r="D257">
        <f t="shared" si="14"/>
        <v>1.0436082666705315</v>
      </c>
      <c r="E257">
        <f t="shared" si="15"/>
        <v>0.94819580602815423</v>
      </c>
      <c r="F257">
        <f t="shared" si="16"/>
        <v>1.307587560287794</v>
      </c>
    </row>
    <row r="258" spans="1:6">
      <c r="A258">
        <v>257</v>
      </c>
      <c r="B258" s="1">
        <v>29.895</v>
      </c>
      <c r="C258">
        <f t="shared" si="13"/>
        <v>0.85499999999999998</v>
      </c>
      <c r="D258">
        <f t="shared" si="14"/>
        <v>1.058121617684777</v>
      </c>
      <c r="E258">
        <f t="shared" si="15"/>
        <v>0.97775010959754582</v>
      </c>
      <c r="F258">
        <f t="shared" si="16"/>
        <v>1.3231612556951915</v>
      </c>
    </row>
    <row r="259" spans="1:6">
      <c r="A259">
        <v>258</v>
      </c>
      <c r="B259" s="1">
        <v>29.9</v>
      </c>
      <c r="C259">
        <f t="shared" ref="C259:C301" si="17">(A259-0.5)/300</f>
        <v>0.85833333333333328</v>
      </c>
      <c r="D259">
        <f t="shared" ref="D259:D301" si="18">_xlfn.NORM.S.INV(C259)</f>
        <v>1.0728613416500028</v>
      </c>
      <c r="E259">
        <f t="shared" ref="E259:E301" si="19">(B259-AVERAGE(B$2:B$301))/_xlfn.STDEV.S(B$2:B$301)</f>
        <v>0.97809059696585665</v>
      </c>
      <c r="F259">
        <f t="shared" ref="F259:F301" si="20">_xlfn.GAMMA.INV(C259,1,1/1.4594)</f>
        <v>1.3390971623446823</v>
      </c>
    </row>
    <row r="260" spans="1:6">
      <c r="A260">
        <v>259</v>
      </c>
      <c r="B260" s="1">
        <v>30.164999999999999</v>
      </c>
      <c r="C260">
        <f t="shared" si="17"/>
        <v>0.86166666666666669</v>
      </c>
      <c r="D260">
        <f t="shared" si="18"/>
        <v>1.0878379184958125</v>
      </c>
      <c r="E260">
        <f t="shared" si="19"/>
        <v>0.99613642748633768</v>
      </c>
      <c r="F260">
        <f t="shared" si="20"/>
        <v>1.3554125307794631</v>
      </c>
    </row>
    <row r="261" spans="1:6">
      <c r="A261">
        <v>260</v>
      </c>
      <c r="B261" s="1">
        <v>30.41</v>
      </c>
      <c r="C261">
        <f t="shared" si="17"/>
        <v>0.86499999999999999</v>
      </c>
      <c r="D261">
        <f t="shared" si="18"/>
        <v>1.1030625561995977</v>
      </c>
      <c r="E261">
        <f t="shared" si="19"/>
        <v>1.012820308533575</v>
      </c>
      <c r="F261">
        <f t="shared" si="20"/>
        <v>1.3721258740192597</v>
      </c>
    </row>
    <row r="262" spans="1:6">
      <c r="A262">
        <v>261</v>
      </c>
      <c r="B262" s="1">
        <v>30.927</v>
      </c>
      <c r="C262">
        <f t="shared" si="17"/>
        <v>0.86833333333333329</v>
      </c>
      <c r="D262">
        <f t="shared" si="18"/>
        <v>1.1185472613709737</v>
      </c>
      <c r="E262">
        <f t="shared" si="19"/>
        <v>1.0480267024169283</v>
      </c>
      <c r="F262">
        <f t="shared" si="20"/>
        <v>1.389257093839334</v>
      </c>
    </row>
    <row r="263" spans="1:6">
      <c r="A263">
        <v>262</v>
      </c>
      <c r="B263" s="1">
        <v>30.934999999999999</v>
      </c>
      <c r="C263">
        <f t="shared" si="17"/>
        <v>0.8716666666666667</v>
      </c>
      <c r="D263">
        <f t="shared" si="18"/>
        <v>1.1343049186629566</v>
      </c>
      <c r="E263">
        <f t="shared" si="19"/>
        <v>1.0485714822062258</v>
      </c>
      <c r="F263">
        <f t="shared" si="20"/>
        <v>1.4068276232441157</v>
      </c>
    </row>
    <row r="264" spans="1:6">
      <c r="A264">
        <v>263</v>
      </c>
      <c r="B264" s="1">
        <v>31.423999999999999</v>
      </c>
      <c r="C264">
        <f t="shared" si="17"/>
        <v>0.875</v>
      </c>
      <c r="D264">
        <f t="shared" si="18"/>
        <v>1.1503493803760083</v>
      </c>
      <c r="E264">
        <f t="shared" si="19"/>
        <v>1.0818711468270379</v>
      </c>
      <c r="F264">
        <f t="shared" si="20"/>
        <v>1.4248605876934599</v>
      </c>
    </row>
    <row r="265" spans="1:6">
      <c r="A265">
        <v>264</v>
      </c>
      <c r="B265" s="1">
        <v>31.757000000000001</v>
      </c>
      <c r="C265">
        <f t="shared" si="17"/>
        <v>0.8783333333333333</v>
      </c>
      <c r="D265">
        <f t="shared" si="18"/>
        <v>1.166695567875214</v>
      </c>
      <c r="E265">
        <f t="shared" si="19"/>
        <v>1.1045476055565482</v>
      </c>
      <c r="F265">
        <f t="shared" si="20"/>
        <v>1.4433809881237185</v>
      </c>
    </row>
    <row r="266" spans="1:6">
      <c r="A266">
        <v>265</v>
      </c>
      <c r="B266" s="1">
        <v>31.84</v>
      </c>
      <c r="C266">
        <f t="shared" si="17"/>
        <v>0.88166666666666671</v>
      </c>
      <c r="D266">
        <f t="shared" si="18"/>
        <v>1.183359586750673</v>
      </c>
      <c r="E266">
        <f t="shared" si="19"/>
        <v>1.11019969587051</v>
      </c>
      <c r="F266">
        <f t="shared" si="20"/>
        <v>1.4624159093975819</v>
      </c>
    </row>
    <row r="267" spans="1:6">
      <c r="A267">
        <v>266</v>
      </c>
      <c r="B267" s="1">
        <v>32.216000000000001</v>
      </c>
      <c r="C267">
        <f t="shared" si="17"/>
        <v>0.88500000000000001</v>
      </c>
      <c r="D267">
        <f t="shared" si="18"/>
        <v>1.2003588580308597</v>
      </c>
      <c r="E267">
        <f t="shared" si="19"/>
        <v>1.1358043459674945</v>
      </c>
      <c r="F267">
        <f t="shared" si="20"/>
        <v>1.4819947585438447</v>
      </c>
    </row>
    <row r="268" spans="1:6">
      <c r="A268">
        <v>267</v>
      </c>
      <c r="B268" s="1">
        <v>33.197000000000003</v>
      </c>
      <c r="C268">
        <f t="shared" si="17"/>
        <v>0.88833333333333331</v>
      </c>
      <c r="D268">
        <f t="shared" si="18"/>
        <v>1.2177122682264065</v>
      </c>
      <c r="E268">
        <f t="shared" si="19"/>
        <v>1.2026079676301054</v>
      </c>
      <c r="F268">
        <f t="shared" si="20"/>
        <v>1.5021495380465808</v>
      </c>
    </row>
    <row r="269" spans="1:6">
      <c r="A269">
        <v>268</v>
      </c>
      <c r="B269" s="1">
        <v>33.359000000000002</v>
      </c>
      <c r="C269">
        <f t="shared" si="17"/>
        <v>0.89166666666666672</v>
      </c>
      <c r="D269">
        <f t="shared" si="18"/>
        <v>1.235440341561252</v>
      </c>
      <c r="E269">
        <f t="shared" si="19"/>
        <v>1.2136397583633804</v>
      </c>
      <c r="F269">
        <f t="shared" si="20"/>
        <v>1.5229151605594828</v>
      </c>
    </row>
    <row r="270" spans="1:6">
      <c r="A270">
        <v>269</v>
      </c>
      <c r="B270" s="1">
        <v>33.457999999999998</v>
      </c>
      <c r="C270">
        <f t="shared" si="17"/>
        <v>0.89500000000000002</v>
      </c>
      <c r="D270">
        <f t="shared" si="18"/>
        <v>1.2535654384704511</v>
      </c>
      <c r="E270">
        <f t="shared" si="19"/>
        <v>1.2203814082559372</v>
      </c>
      <c r="F270">
        <f t="shared" si="20"/>
        <v>1.5443298128166463</v>
      </c>
    </row>
    <row r="271" spans="1:6">
      <c r="A271">
        <v>270</v>
      </c>
      <c r="B271" s="1">
        <v>33.561</v>
      </c>
      <c r="C271">
        <f t="shared" si="17"/>
        <v>0.89833333333333332</v>
      </c>
      <c r="D271">
        <f t="shared" si="18"/>
        <v>1.2721119853500615</v>
      </c>
      <c r="E271">
        <f t="shared" si="19"/>
        <v>1.2273954480431433</v>
      </c>
      <c r="F271">
        <f t="shared" si="20"/>
        <v>1.5664353782669829</v>
      </c>
    </row>
    <row r="272" spans="1:6">
      <c r="A272">
        <v>271</v>
      </c>
      <c r="B272" s="1">
        <v>33.682000000000002</v>
      </c>
      <c r="C272">
        <f t="shared" si="17"/>
        <v>0.90166666666666662</v>
      </c>
      <c r="D272">
        <f t="shared" si="18"/>
        <v>1.2911067416889623</v>
      </c>
      <c r="E272">
        <f t="shared" si="19"/>
        <v>1.2356352423562686</v>
      </c>
      <c r="F272">
        <f t="shared" si="20"/>
        <v>1.5892779301839293</v>
      </c>
    </row>
    <row r="273" spans="1:6">
      <c r="A273">
        <v>272</v>
      </c>
      <c r="B273" s="1">
        <v>33.981000000000002</v>
      </c>
      <c r="C273">
        <f t="shared" si="17"/>
        <v>0.90500000000000003</v>
      </c>
      <c r="D273">
        <f t="shared" si="18"/>
        <v>1.3105791121681303</v>
      </c>
      <c r="E273">
        <f t="shared" si="19"/>
        <v>1.2559963869812643</v>
      </c>
      <c r="F273">
        <f t="shared" si="20"/>
        <v>1.612908309840754</v>
      </c>
    </row>
    <row r="274" spans="1:6">
      <c r="A274">
        <v>273</v>
      </c>
      <c r="B274" s="1">
        <v>34.064999999999998</v>
      </c>
      <c r="C274">
        <f t="shared" si="17"/>
        <v>0.90833333333333333</v>
      </c>
      <c r="D274">
        <f t="shared" si="18"/>
        <v>1.330561513178897</v>
      </c>
      <c r="E274">
        <f t="shared" si="19"/>
        <v>1.2617165747688881</v>
      </c>
      <c r="F274">
        <f t="shared" si="20"/>
        <v>1.6373828079921031</v>
      </c>
    </row>
    <row r="275" spans="1:6">
      <c r="A275">
        <v>274</v>
      </c>
      <c r="B275" s="1">
        <v>34.859000000000002</v>
      </c>
      <c r="C275">
        <f t="shared" si="17"/>
        <v>0.91166666666666663</v>
      </c>
      <c r="D275">
        <f t="shared" si="18"/>
        <v>1.3510898056228151</v>
      </c>
      <c r="E275">
        <f t="shared" si="19"/>
        <v>1.3157859688566691</v>
      </c>
      <c r="F275">
        <f t="shared" si="20"/>
        <v>1.6627639726353458</v>
      </c>
    </row>
    <row r="276" spans="1:6">
      <c r="A276">
        <v>275</v>
      </c>
      <c r="B276" s="1">
        <v>35.337000000000003</v>
      </c>
      <c r="C276">
        <f t="shared" si="17"/>
        <v>0.91500000000000004</v>
      </c>
      <c r="D276">
        <f t="shared" si="18"/>
        <v>1.3722038089987258</v>
      </c>
      <c r="E276">
        <f t="shared" si="19"/>
        <v>1.3483365612671971</v>
      </c>
      <c r="F276">
        <f t="shared" si="20"/>
        <v>1.6891215722158563</v>
      </c>
    </row>
    <row r="277" spans="1:6">
      <c r="A277">
        <v>276</v>
      </c>
      <c r="B277" s="1">
        <v>35.387999999999998</v>
      </c>
      <c r="C277">
        <f t="shared" si="17"/>
        <v>0.91833333333333333</v>
      </c>
      <c r="D277">
        <f t="shared" si="18"/>
        <v>1.393947915917702</v>
      </c>
      <c r="E277">
        <f t="shared" si="19"/>
        <v>1.3518095324239687</v>
      </c>
      <c r="F277">
        <f t="shared" si="20"/>
        <v>1.7165337516140329</v>
      </c>
    </row>
    <row r="278" spans="1:6">
      <c r="A278">
        <v>277</v>
      </c>
      <c r="B278" s="1">
        <v>36.682000000000002</v>
      </c>
      <c r="C278">
        <f t="shared" si="17"/>
        <v>0.92166666666666663</v>
      </c>
      <c r="D278">
        <f t="shared" si="18"/>
        <v>1.4163718316812279</v>
      </c>
      <c r="E278">
        <f t="shared" si="19"/>
        <v>1.4399276633428459</v>
      </c>
      <c r="F278">
        <f t="shared" si="20"/>
        <v>1.7450884291531363</v>
      </c>
    </row>
    <row r="279" spans="1:6">
      <c r="A279">
        <v>278</v>
      </c>
      <c r="B279" s="1">
        <v>36.896000000000001</v>
      </c>
      <c r="C279">
        <f t="shared" si="17"/>
        <v>0.92500000000000004</v>
      </c>
      <c r="D279">
        <f t="shared" si="18"/>
        <v>1.4395314709384563</v>
      </c>
      <c r="E279">
        <f t="shared" si="19"/>
        <v>1.4545005227065551</v>
      </c>
      <c r="F279">
        <f t="shared" si="20"/>
        <v>1.7748849975646341</v>
      </c>
    </row>
    <row r="280" spans="1:6">
      <c r="A280">
        <v>279</v>
      </c>
      <c r="B280" s="1">
        <v>37.901000000000003</v>
      </c>
      <c r="C280">
        <f t="shared" si="17"/>
        <v>0.92833333333333334</v>
      </c>
      <c r="D280">
        <f t="shared" si="18"/>
        <v>1.4634900534667055</v>
      </c>
      <c r="E280">
        <f t="shared" si="19"/>
        <v>1.5229384837370585</v>
      </c>
      <c r="F280">
        <f t="shared" si="20"/>
        <v>1.8060364118970698</v>
      </c>
    </row>
    <row r="281" spans="1:6">
      <c r="A281">
        <v>280</v>
      </c>
      <c r="B281" s="1">
        <v>37.930999999999997</v>
      </c>
      <c r="C281">
        <f t="shared" si="17"/>
        <v>0.93166666666666664</v>
      </c>
      <c r="D281">
        <f t="shared" si="18"/>
        <v>1.4883194549179166</v>
      </c>
      <c r="E281">
        <f t="shared" si="19"/>
        <v>1.5249814079469239</v>
      </c>
      <c r="F281">
        <f t="shared" si="20"/>
        <v>1.8386717750526504</v>
      </c>
    </row>
    <row r="282" spans="1:6">
      <c r="A282">
        <v>281</v>
      </c>
      <c r="B282" s="1">
        <v>38.091999999999999</v>
      </c>
      <c r="C282">
        <f t="shared" si="17"/>
        <v>0.93500000000000005</v>
      </c>
      <c r="D282">
        <f t="shared" si="18"/>
        <v>1.5141018876192844</v>
      </c>
      <c r="E282">
        <f t="shared" si="19"/>
        <v>1.535945101206537</v>
      </c>
      <c r="F282">
        <f t="shared" si="20"/>
        <v>1.8729395704306568</v>
      </c>
    </row>
    <row r="283" spans="1:6">
      <c r="A283">
        <v>282</v>
      </c>
      <c r="B283" s="1">
        <v>39.264000000000003</v>
      </c>
      <c r="C283">
        <f t="shared" si="17"/>
        <v>0.93833333333333335</v>
      </c>
      <c r="D283">
        <f t="shared" si="18"/>
        <v>1.5409320137606046</v>
      </c>
      <c r="E283">
        <f t="shared" si="19"/>
        <v>1.6157553403386269</v>
      </c>
      <c r="F283">
        <f t="shared" si="20"/>
        <v>1.9090117463148706</v>
      </c>
    </row>
    <row r="284" spans="1:6">
      <c r="A284">
        <v>283</v>
      </c>
      <c r="B284" s="1">
        <v>40.125</v>
      </c>
      <c r="C284">
        <f t="shared" si="17"/>
        <v>0.94166666666666665</v>
      </c>
      <c r="D284">
        <f t="shared" si="18"/>
        <v>1.5689196324989263</v>
      </c>
      <c r="E284">
        <f t="shared" si="19"/>
        <v>1.6743872651617744</v>
      </c>
      <c r="F284">
        <f t="shared" si="20"/>
        <v>1.9470889363620201</v>
      </c>
    </row>
    <row r="285" spans="1:6">
      <c r="A285">
        <v>284</v>
      </c>
      <c r="B285" s="1">
        <v>40.347000000000001</v>
      </c>
      <c r="C285">
        <f t="shared" si="17"/>
        <v>0.94499999999999995</v>
      </c>
      <c r="D285">
        <f t="shared" si="18"/>
        <v>1.5981931399228169</v>
      </c>
      <c r="E285">
        <f t="shared" si="19"/>
        <v>1.6895049043147812</v>
      </c>
      <c r="F285">
        <f t="shared" si="20"/>
        <v>1.987407217863276</v>
      </c>
    </row>
    <row r="286" spans="1:6">
      <c r="A286">
        <v>285</v>
      </c>
      <c r="B286" s="1">
        <v>40.609000000000002</v>
      </c>
      <c r="C286">
        <f t="shared" si="17"/>
        <v>0.94833333333333336</v>
      </c>
      <c r="D286">
        <f t="shared" si="18"/>
        <v>1.6289040465802753</v>
      </c>
      <c r="E286">
        <f t="shared" si="19"/>
        <v>1.7073464424142755</v>
      </c>
      <c r="F286">
        <f t="shared" si="20"/>
        <v>2.0302469855632452</v>
      </c>
    </row>
    <row r="287" spans="1:6">
      <c r="A287">
        <v>286</v>
      </c>
      <c r="B287" s="1">
        <v>41.973999999999997</v>
      </c>
      <c r="C287">
        <f t="shared" si="17"/>
        <v>0.95166666666666666</v>
      </c>
      <c r="D287">
        <f t="shared" si="18"/>
        <v>1.6612329682193088</v>
      </c>
      <c r="E287">
        <f t="shared" si="19"/>
        <v>1.8002994939631678</v>
      </c>
      <c r="F287">
        <f t="shared" si="20"/>
        <v>2.0759447891117389</v>
      </c>
    </row>
    <row r="288" spans="1:6">
      <c r="A288">
        <v>287</v>
      </c>
      <c r="B288" s="1">
        <v>42.023000000000003</v>
      </c>
      <c r="C288">
        <f t="shared" si="17"/>
        <v>0.95499999999999996</v>
      </c>
      <c r="D288">
        <f t="shared" si="18"/>
        <v>1.6953977102721358</v>
      </c>
      <c r="E288">
        <f t="shared" si="19"/>
        <v>1.8036362701726159</v>
      </c>
      <c r="F288">
        <f t="shared" si="20"/>
        <v>2.1249094074358066</v>
      </c>
    </row>
    <row r="289" spans="1:6">
      <c r="A289">
        <v>288</v>
      </c>
      <c r="B289" s="1">
        <v>43.94</v>
      </c>
      <c r="C289">
        <f t="shared" si="17"/>
        <v>0.95833333333333337</v>
      </c>
      <c r="D289">
        <f t="shared" si="18"/>
        <v>1.7316643961222455</v>
      </c>
      <c r="E289">
        <f t="shared" si="19"/>
        <v>1.9341791271830382</v>
      </c>
      <c r="F289">
        <f t="shared" si="20"/>
        <v>2.1776441211100086</v>
      </c>
    </row>
    <row r="290" spans="1:6">
      <c r="A290">
        <v>289</v>
      </c>
      <c r="B290" s="1">
        <v>48.16</v>
      </c>
      <c r="C290">
        <f t="shared" si="17"/>
        <v>0.96166666666666667</v>
      </c>
      <c r="D290">
        <f t="shared" si="18"/>
        <v>1.7703631359311631</v>
      </c>
      <c r="E290">
        <f t="shared" si="19"/>
        <v>2.2215504660374901</v>
      </c>
      <c r="F290">
        <f t="shared" si="20"/>
        <v>2.2347782919603922</v>
      </c>
    </row>
    <row r="291" spans="1:6">
      <c r="A291">
        <v>290</v>
      </c>
      <c r="B291" s="1">
        <v>49.408999999999999</v>
      </c>
      <c r="C291">
        <f t="shared" si="17"/>
        <v>0.96499999999999997</v>
      </c>
      <c r="D291">
        <f t="shared" si="18"/>
        <v>1.8119106729525971</v>
      </c>
      <c r="E291">
        <f t="shared" si="19"/>
        <v>2.3066042106415687</v>
      </c>
      <c r="F291">
        <f t="shared" si="20"/>
        <v>2.2971133462331932</v>
      </c>
    </row>
    <row r="292" spans="1:6">
      <c r="A292">
        <v>291</v>
      </c>
      <c r="B292" s="1">
        <v>49.536000000000001</v>
      </c>
      <c r="C292">
        <f t="shared" si="17"/>
        <v>0.96833333333333338</v>
      </c>
      <c r="D292">
        <f t="shared" si="18"/>
        <v>1.8568441290659181</v>
      </c>
      <c r="E292">
        <f t="shared" si="19"/>
        <v>2.3152525897966671</v>
      </c>
      <c r="F292">
        <f t="shared" si="20"/>
        <v>2.3656918432573022</v>
      </c>
    </row>
    <row r="293" spans="1:6">
      <c r="A293">
        <v>292</v>
      </c>
      <c r="B293" s="1">
        <v>50.536999999999999</v>
      </c>
      <c r="C293">
        <f t="shared" si="17"/>
        <v>0.97166666666666668</v>
      </c>
      <c r="D293">
        <f t="shared" si="18"/>
        <v>1.9058731401211741</v>
      </c>
      <c r="E293">
        <f t="shared" si="19"/>
        <v>2.3834181609325218</v>
      </c>
      <c r="F293">
        <f t="shared" si="20"/>
        <v>2.4419051056324039</v>
      </c>
    </row>
    <row r="294" spans="1:6">
      <c r="A294">
        <v>293</v>
      </c>
      <c r="B294" s="1">
        <v>55.116999999999997</v>
      </c>
      <c r="C294">
        <f t="shared" si="17"/>
        <v>0.97499999999999998</v>
      </c>
      <c r="D294">
        <f t="shared" si="18"/>
        <v>1.9599639845400536</v>
      </c>
      <c r="E294">
        <f t="shared" si="19"/>
        <v>2.695304590305363</v>
      </c>
      <c r="F294">
        <f t="shared" si="20"/>
        <v>2.5276685309811806</v>
      </c>
    </row>
    <row r="295" spans="1:6">
      <c r="A295">
        <v>294</v>
      </c>
      <c r="B295" s="1">
        <v>55.963999999999999</v>
      </c>
      <c r="C295">
        <f t="shared" si="17"/>
        <v>0.97833333333333339</v>
      </c>
      <c r="D295">
        <f t="shared" si="18"/>
        <v>2.0204827917634063</v>
      </c>
      <c r="E295">
        <f t="shared" si="19"/>
        <v>2.75298315049724</v>
      </c>
      <c r="F295">
        <f t="shared" si="20"/>
        <v>2.6257231038472058</v>
      </c>
    </row>
    <row r="296" spans="1:6">
      <c r="A296">
        <v>295</v>
      </c>
      <c r="B296" s="1">
        <v>56.072000000000003</v>
      </c>
      <c r="C296">
        <f t="shared" si="17"/>
        <v>0.98166666666666669</v>
      </c>
      <c r="D296">
        <f t="shared" si="18"/>
        <v>2.0894563124274907</v>
      </c>
      <c r="E296">
        <f t="shared" si="19"/>
        <v>2.7603376776527568</v>
      </c>
      <c r="F296">
        <f t="shared" si="20"/>
        <v>2.7401907512798251</v>
      </c>
    </row>
    <row r="297" spans="1:6">
      <c r="A297">
        <v>296</v>
      </c>
      <c r="B297" s="1">
        <v>56.591999999999999</v>
      </c>
      <c r="C297">
        <f t="shared" si="17"/>
        <v>0.98499999999999999</v>
      </c>
      <c r="D297">
        <f t="shared" si="18"/>
        <v>2.1700903775845601</v>
      </c>
      <c r="E297">
        <f t="shared" si="19"/>
        <v>2.7957483639570966</v>
      </c>
      <c r="F297">
        <f t="shared" si="20"/>
        <v>2.8776929408523544</v>
      </c>
    </row>
    <row r="298" spans="1:6">
      <c r="A298">
        <v>297</v>
      </c>
      <c r="B298" s="1">
        <v>60.375</v>
      </c>
      <c r="C298">
        <f t="shared" si="17"/>
        <v>0.98833333333333329</v>
      </c>
      <c r="D298">
        <f t="shared" si="18"/>
        <v>2.2679322994583568</v>
      </c>
      <c r="E298">
        <f t="shared" si="19"/>
        <v>3.0533611068211708</v>
      </c>
      <c r="F298">
        <f t="shared" si="20"/>
        <v>3.0498968796497388</v>
      </c>
    </row>
    <row r="299" spans="1:6">
      <c r="A299">
        <v>298</v>
      </c>
      <c r="B299" s="1">
        <v>76.825000000000003</v>
      </c>
      <c r="C299">
        <f t="shared" si="17"/>
        <v>0.9916666666666667</v>
      </c>
      <c r="D299">
        <f t="shared" si="18"/>
        <v>2.3939797998185104</v>
      </c>
      <c r="E299">
        <f t="shared" si="19"/>
        <v>4.1735645485642365</v>
      </c>
      <c r="F299">
        <f t="shared" si="20"/>
        <v>3.2804520643977311</v>
      </c>
    </row>
    <row r="300" spans="1:6">
      <c r="A300">
        <v>299</v>
      </c>
      <c r="B300" s="1">
        <v>87.462999999999994</v>
      </c>
      <c r="C300">
        <f t="shared" si="17"/>
        <v>0.995</v>
      </c>
      <c r="D300">
        <f t="shared" si="18"/>
        <v>2.5758293035488999</v>
      </c>
      <c r="E300">
        <f t="shared" si="19"/>
        <v>4.8979854733826382</v>
      </c>
      <c r="F300">
        <f t="shared" si="20"/>
        <v>3.6304764742689017</v>
      </c>
    </row>
    <row r="301" spans="1:6">
      <c r="A301">
        <v>300</v>
      </c>
      <c r="B301" s="1">
        <v>114.426</v>
      </c>
      <c r="C301">
        <f t="shared" si="17"/>
        <v>0.99833333333333329</v>
      </c>
      <c r="D301">
        <f t="shared" si="18"/>
        <v>2.9351994688666982</v>
      </c>
      <c r="E301">
        <f t="shared" si="19"/>
        <v>6.734097655736333</v>
      </c>
      <c r="F301">
        <f t="shared" si="20"/>
        <v>4.3832600076854344</v>
      </c>
    </row>
  </sheetData>
  <sortState xmlns:xlrd2="http://schemas.microsoft.com/office/spreadsheetml/2017/richdata2" ref="B2:B301">
    <sortCondition ref="B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B5BD8-F289-4D89-A452-B4348F9E5322}">
  <dimension ref="A1:K301"/>
  <sheetViews>
    <sheetView topLeftCell="A4" zoomScale="110" zoomScaleNormal="110" workbookViewId="0">
      <selection activeCell="K36" sqref="K36"/>
    </sheetView>
  </sheetViews>
  <sheetFormatPr defaultColWidth="8.85546875" defaultRowHeight="15"/>
  <cols>
    <col min="3" max="3" width="18.28515625" customWidth="1"/>
    <col min="4" max="5" width="18.42578125" customWidth="1"/>
    <col min="6" max="6" width="14.85546875" customWidth="1"/>
  </cols>
  <sheetData>
    <row r="1" spans="1:4">
      <c r="A1" t="s">
        <v>0</v>
      </c>
      <c r="B1" t="s">
        <v>1</v>
      </c>
      <c r="C1" t="s">
        <v>6</v>
      </c>
      <c r="D1" t="s">
        <v>10</v>
      </c>
    </row>
    <row r="2" spans="1:4">
      <c r="A2">
        <v>1</v>
      </c>
      <c r="B2">
        <v>3.1E-2</v>
      </c>
      <c r="C2">
        <f>(A2-0.5)/300</f>
        <v>1.6666666666666668E-3</v>
      </c>
      <c r="D2">
        <f>_xlfn.GAMMA.INV(C2,1,1/1.5608)</f>
        <v>1.0687193110565224E-3</v>
      </c>
    </row>
    <row r="3" spans="1:4">
      <c r="A3">
        <v>2</v>
      </c>
      <c r="B3">
        <v>0.13700000000000001</v>
      </c>
      <c r="C3">
        <f t="shared" ref="C3:C66" si="0">(A3-0.5)/300</f>
        <v>5.0000000000000001E-3</v>
      </c>
      <c r="D3">
        <f t="shared" ref="D3:D66" si="1">_xlfn.GAMMA.INV(C3,1,1/1.5608)</f>
        <v>3.2115209018095093E-3</v>
      </c>
    </row>
    <row r="4" spans="1:4">
      <c r="A4">
        <v>3</v>
      </c>
      <c r="B4">
        <v>0.214</v>
      </c>
      <c r="C4">
        <f t="shared" si="0"/>
        <v>8.3333333333333332E-3</v>
      </c>
      <c r="D4">
        <f t="shared" si="1"/>
        <v>5.3615131154001851E-3</v>
      </c>
    </row>
    <row r="5" spans="1:4">
      <c r="A5">
        <v>4</v>
      </c>
      <c r="B5">
        <v>0.25600000000000001</v>
      </c>
      <c r="C5">
        <f t="shared" si="0"/>
        <v>1.1666666666666667E-2</v>
      </c>
      <c r="D5">
        <f t="shared" si="1"/>
        <v>7.5187443736679368E-3</v>
      </c>
    </row>
    <row r="6" spans="1:4">
      <c r="A6">
        <v>5</v>
      </c>
      <c r="B6">
        <v>0.30199999999999999</v>
      </c>
      <c r="C6">
        <f t="shared" si="0"/>
        <v>1.4999999999999999E-2</v>
      </c>
      <c r="D6">
        <f t="shared" si="1"/>
        <v>9.6832635892158941E-3</v>
      </c>
    </row>
    <row r="7" spans="1:4">
      <c r="A7">
        <v>6</v>
      </c>
      <c r="B7">
        <v>0.32700000000000001</v>
      </c>
      <c r="C7">
        <f t="shared" si="0"/>
        <v>1.8333333333333333E-2</v>
      </c>
      <c r="D7">
        <f t="shared" si="1"/>
        <v>1.185512017206539E-2</v>
      </c>
    </row>
    <row r="8" spans="1:4">
      <c r="A8">
        <v>7</v>
      </c>
      <c r="B8">
        <v>0.34</v>
      </c>
      <c r="C8">
        <f t="shared" si="0"/>
        <v>2.1666666666666667E-2</v>
      </c>
      <c r="D8">
        <f t="shared" si="1"/>
        <v>1.4034364036423577E-2</v>
      </c>
    </row>
    <row r="9" spans="1:4">
      <c r="A9">
        <v>8</v>
      </c>
      <c r="B9">
        <v>0.38400000000000001</v>
      </c>
      <c r="C9">
        <f t="shared" si="0"/>
        <v>2.5000000000000001E-2</v>
      </c>
      <c r="D9">
        <f t="shared" si="1"/>
        <v>1.6221045607566553E-2</v>
      </c>
    </row>
    <row r="10" spans="1:4">
      <c r="A10">
        <v>9</v>
      </c>
      <c r="B10">
        <v>0.57699999999999996</v>
      </c>
      <c r="C10">
        <f t="shared" si="0"/>
        <v>2.8333333333333332E-2</v>
      </c>
      <c r="D10">
        <f t="shared" si="1"/>
        <v>1.8415215828840332E-2</v>
      </c>
    </row>
    <row r="11" spans="1:4">
      <c r="A11">
        <v>10</v>
      </c>
      <c r="B11">
        <v>0.68</v>
      </c>
      <c r="C11">
        <f t="shared" si="0"/>
        <v>3.1666666666666669E-2</v>
      </c>
      <c r="D11">
        <f t="shared" si="1"/>
        <v>2.0616926168782128E-2</v>
      </c>
    </row>
    <row r="12" spans="1:4">
      <c r="A12">
        <v>11</v>
      </c>
      <c r="B12">
        <v>0.68600000000000005</v>
      </c>
      <c r="C12">
        <f t="shared" si="0"/>
        <v>3.5000000000000003E-2</v>
      </c>
      <c r="D12">
        <f t="shared" si="1"/>
        <v>2.2826228628364382E-2</v>
      </c>
    </row>
    <row r="13" spans="1:4">
      <c r="A13">
        <v>12</v>
      </c>
      <c r="B13">
        <v>0.84399999999999997</v>
      </c>
      <c r="C13">
        <f t="shared" si="0"/>
        <v>3.833333333333333E-2</v>
      </c>
      <c r="D13">
        <f t="shared" si="1"/>
        <v>2.5043175748364174E-2</v>
      </c>
    </row>
    <row r="14" spans="1:4">
      <c r="A14">
        <v>13</v>
      </c>
      <c r="B14">
        <v>0.90300000000000002</v>
      </c>
      <c r="C14">
        <f t="shared" si="0"/>
        <v>4.1666666666666664E-2</v>
      </c>
      <c r="D14">
        <f t="shared" si="1"/>
        <v>2.726782061686054E-2</v>
      </c>
    </row>
    <row r="15" spans="1:4">
      <c r="A15">
        <v>14</v>
      </c>
      <c r="B15">
        <v>0.94099999999999995</v>
      </c>
      <c r="C15">
        <f t="shared" si="0"/>
        <v>4.4999999999999998E-2</v>
      </c>
      <c r="D15">
        <f t="shared" si="1"/>
        <v>2.9500216876862377E-2</v>
      </c>
    </row>
    <row r="16" spans="1:4">
      <c r="A16">
        <v>15</v>
      </c>
      <c r="B16">
        <v>1.0529999999999999</v>
      </c>
      <c r="C16">
        <f t="shared" si="0"/>
        <v>4.8333333333333332E-2</v>
      </c>
      <c r="D16">
        <f t="shared" si="1"/>
        <v>3.1740418734069804E-2</v>
      </c>
    </row>
    <row r="17" spans="1:9">
      <c r="A17">
        <v>16</v>
      </c>
      <c r="B17">
        <v>1.135</v>
      </c>
      <c r="C17">
        <f t="shared" si="0"/>
        <v>5.1666666666666666E-2</v>
      </c>
      <c r="D17">
        <f t="shared" si="1"/>
        <v>3.3988480964771556E-2</v>
      </c>
    </row>
    <row r="18" spans="1:9">
      <c r="A18">
        <v>17</v>
      </c>
      <c r="B18">
        <v>1.216</v>
      </c>
      <c r="C18">
        <f t="shared" si="0"/>
        <v>5.5E-2</v>
      </c>
      <c r="D18">
        <f t="shared" si="1"/>
        <v>3.6244458923881534E-2</v>
      </c>
    </row>
    <row r="19" spans="1:9">
      <c r="A19">
        <v>18</v>
      </c>
      <c r="B19">
        <v>1.2989999999999999</v>
      </c>
      <c r="C19">
        <f t="shared" si="0"/>
        <v>5.8333333333333334E-2</v>
      </c>
      <c r="D19">
        <f t="shared" si="1"/>
        <v>3.8508408553117261E-2</v>
      </c>
    </row>
    <row r="20" spans="1:9">
      <c r="A20">
        <v>19</v>
      </c>
      <c r="B20">
        <v>1.39</v>
      </c>
      <c r="C20">
        <f t="shared" si="0"/>
        <v>6.1666666666666668E-2</v>
      </c>
      <c r="D20">
        <f t="shared" si="1"/>
        <v>4.0780386389323416E-2</v>
      </c>
      <c r="F20">
        <f>1/AVERAGE(B2:B301)</f>
        <v>4.8466621118813169E-2</v>
      </c>
    </row>
    <row r="21" spans="1:9">
      <c r="A21">
        <v>20</v>
      </c>
      <c r="B21">
        <v>1.4339999999999999</v>
      </c>
      <c r="C21">
        <f t="shared" si="0"/>
        <v>6.5000000000000002E-2</v>
      </c>
      <c r="D21">
        <f t="shared" si="1"/>
        <v>4.3060449572943402E-2</v>
      </c>
    </row>
    <row r="22" spans="1:9">
      <c r="A22">
        <v>21</v>
      </c>
      <c r="B22">
        <v>1.502</v>
      </c>
      <c r="C22">
        <f t="shared" si="0"/>
        <v>6.8333333333333329E-2</v>
      </c>
      <c r="D22">
        <f t="shared" si="1"/>
        <v>4.5348655856642238E-2</v>
      </c>
    </row>
    <row r="23" spans="1:9">
      <c r="A23">
        <v>22</v>
      </c>
      <c r="B23">
        <v>1.6080000000000001</v>
      </c>
      <c r="C23">
        <f t="shared" si="0"/>
        <v>7.166666666666667E-2</v>
      </c>
      <c r="D23">
        <f t="shared" si="1"/>
        <v>4.7645063614084042E-2</v>
      </c>
      <c r="F23" t="s">
        <v>17</v>
      </c>
      <c r="G23" t="s">
        <v>18</v>
      </c>
      <c r="H23" t="s">
        <v>13</v>
      </c>
      <c r="I23" t="s">
        <v>14</v>
      </c>
    </row>
    <row r="24" spans="1:9">
      <c r="A24">
        <v>23</v>
      </c>
      <c r="B24">
        <v>1.6439999999999999</v>
      </c>
      <c r="C24">
        <f t="shared" si="0"/>
        <v>7.4999999999999997E-2</v>
      </c>
      <c r="D24">
        <f t="shared" si="1"/>
        <v>4.9949731848867161E-2</v>
      </c>
      <c r="F24" t="s">
        <v>53</v>
      </c>
      <c r="G24">
        <v>117</v>
      </c>
      <c r="H24">
        <f>(_xlfn.EXPON.DIST(10.031,F20, TRUE)-(_xlfn.EXPON.DIST(0.031,F20,TRUE))) * 300</f>
        <v>115.05617898880752</v>
      </c>
      <c r="I24">
        <f>((G24-H24)^2)/H24</f>
        <v>3.283995832958201E-2</v>
      </c>
    </row>
    <row r="25" spans="1:9">
      <c r="A25">
        <v>24</v>
      </c>
      <c r="B25">
        <v>1.7689999999999999</v>
      </c>
      <c r="C25">
        <f t="shared" si="0"/>
        <v>7.8333333333333338E-2</v>
      </c>
      <c r="D25">
        <f t="shared" si="1"/>
        <v>5.2262720203620945E-2</v>
      </c>
      <c r="F25" t="s">
        <v>54</v>
      </c>
      <c r="G25">
        <f>188-117</f>
        <v>71</v>
      </c>
      <c r="H25">
        <f>(_xlfn.EXPON.DIST(20.031,F20, TRUE)-(_xlfn.EXPON.DIST(10.031,F20,TRUE))) * 300</f>
        <v>70.863416342180855</v>
      </c>
      <c r="I25">
        <f t="shared" ref="I25:I29" si="2">((G25-H25)^2)/H25</f>
        <v>2.6325425087010598E-4</v>
      </c>
    </row>
    <row r="26" spans="1:9">
      <c r="A26">
        <v>25</v>
      </c>
      <c r="B26">
        <v>1.829</v>
      </c>
      <c r="C26">
        <f t="shared" si="0"/>
        <v>8.1666666666666665E-2</v>
      </c>
      <c r="D26">
        <f t="shared" si="1"/>
        <v>5.4584088969266961E-2</v>
      </c>
      <c r="F26" t="s">
        <v>55</v>
      </c>
      <c r="G26">
        <f>236-188</f>
        <v>48</v>
      </c>
      <c r="H26">
        <f>(_xlfn.EXPON.DIST(30.031,F20, TRUE)-(_xlfn.EXPON.DIST(20.031,F20,TRUE))) * 300</f>
        <v>43.644972567477339</v>
      </c>
      <c r="I26">
        <f t="shared" si="2"/>
        <v>0.43455781553538875</v>
      </c>
    </row>
    <row r="27" spans="1:9">
      <c r="A27">
        <v>26</v>
      </c>
      <c r="B27">
        <v>1.8680000000000001</v>
      </c>
      <c r="C27">
        <f t="shared" si="0"/>
        <v>8.5000000000000006E-2</v>
      </c>
      <c r="D27">
        <f t="shared" si="1"/>
        <v>5.6913899094448828E-2</v>
      </c>
      <c r="F27" t="s">
        <v>56</v>
      </c>
      <c r="G27">
        <f>260-236</f>
        <v>24</v>
      </c>
      <c r="H27">
        <f>(_xlfn.EXPON.DIST(40.031,F20, TRUE)-(_xlfn.EXPON.DIST(30.031,F20,TRUE))) * 300</f>
        <v>26.881058361872711</v>
      </c>
      <c r="I27">
        <f t="shared" si="2"/>
        <v>0.30878610405793566</v>
      </c>
    </row>
    <row r="28" spans="1:9">
      <c r="A28">
        <v>27</v>
      </c>
      <c r="B28">
        <v>1.9590000000000001</v>
      </c>
      <c r="C28">
        <f t="shared" si="0"/>
        <v>8.8333333333333333E-2</v>
      </c>
      <c r="D28">
        <f t="shared" si="1"/>
        <v>5.9252212195134012E-2</v>
      </c>
      <c r="F28" t="s">
        <v>57</v>
      </c>
      <c r="G28">
        <f>278-260</f>
        <v>18</v>
      </c>
      <c r="H28">
        <f>(_xlfn.EXPON.DIST(50.031,F20, TRUE)-(_xlfn.EXPON.DIST(40.031,F20,TRUE))) * 300</f>
        <v>16.556117604089348</v>
      </c>
      <c r="I28">
        <f t="shared" si="2"/>
        <v>0.12592302272035941</v>
      </c>
    </row>
    <row r="29" spans="1:9">
      <c r="A29">
        <v>28</v>
      </c>
      <c r="B29">
        <v>2.319</v>
      </c>
      <c r="C29">
        <f t="shared" si="0"/>
        <v>9.166666666666666E-2</v>
      </c>
      <c r="D29">
        <f t="shared" si="1"/>
        <v>6.1599090564391515E-2</v>
      </c>
      <c r="F29" t="s">
        <v>58</v>
      </c>
      <c r="G29">
        <f>284-278</f>
        <v>6</v>
      </c>
      <c r="H29">
        <f>(_xlfn.EXPON.DIST(60.031,F20, TRUE)-(_xlfn.EXPON.DIST(50.031,F20,TRUE))) * 300</f>
        <v>10.196958260736444</v>
      </c>
      <c r="I29">
        <f t="shared" si="2"/>
        <v>1.7274228443386539</v>
      </c>
    </row>
    <row r="30" spans="1:9">
      <c r="A30">
        <v>29</v>
      </c>
      <c r="B30">
        <v>2.3210000000000002</v>
      </c>
      <c r="C30">
        <f t="shared" si="0"/>
        <v>9.5000000000000001E-2</v>
      </c>
      <c r="D30">
        <f t="shared" si="1"/>
        <v>6.3954597182349388E-2</v>
      </c>
      <c r="F30" t="s">
        <v>59</v>
      </c>
      <c r="G30">
        <f>289-284</f>
        <v>5</v>
      </c>
      <c r="H30">
        <f>(_xlfn.EXPON.DIST(110.031,F20, TRUE)-(_xlfn.EXPON.DIST(60.031,F20,TRUE))) * 300</f>
        <v>14.901783679459157</v>
      </c>
      <c r="I30">
        <f>(((SUM(G30:G34)-H30)^2)/H30)</f>
        <v>8.093521639055494E-2</v>
      </c>
    </row>
    <row r="31" spans="1:9">
      <c r="A31">
        <v>30</v>
      </c>
      <c r="B31">
        <v>2.4630000000000001</v>
      </c>
      <c r="C31">
        <f t="shared" si="0"/>
        <v>9.8333333333333328E-2</v>
      </c>
      <c r="D31">
        <f t="shared" si="1"/>
        <v>6.6318795726335755E-2</v>
      </c>
      <c r="F31" t="s">
        <v>60</v>
      </c>
      <c r="G31">
        <f>293-289</f>
        <v>4</v>
      </c>
    </row>
    <row r="32" spans="1:9">
      <c r="A32">
        <v>31</v>
      </c>
      <c r="B32">
        <v>2.4649999999999999</v>
      </c>
      <c r="C32">
        <f t="shared" si="0"/>
        <v>0.10166666666666667</v>
      </c>
      <c r="D32">
        <f t="shared" si="1"/>
        <v>6.8691750581207842E-2</v>
      </c>
      <c r="F32" t="s">
        <v>61</v>
      </c>
      <c r="G32">
        <f>296-293</f>
        <v>3</v>
      </c>
    </row>
    <row r="33" spans="1:11">
      <c r="A33">
        <v>32</v>
      </c>
      <c r="B33">
        <v>2.5609999999999999</v>
      </c>
      <c r="C33">
        <f t="shared" si="0"/>
        <v>0.105</v>
      </c>
      <c r="D33">
        <f t="shared" si="1"/>
        <v>7.1073526849872934E-2</v>
      </c>
      <c r="F33" t="s">
        <v>62</v>
      </c>
      <c r="G33">
        <v>1</v>
      </c>
    </row>
    <row r="34" spans="1:11">
      <c r="A34">
        <v>33</v>
      </c>
      <c r="B34">
        <v>2.7480000000000002</v>
      </c>
      <c r="C34">
        <f t="shared" si="0"/>
        <v>0.10833333333333334</v>
      </c>
      <c r="D34">
        <f t="shared" si="1"/>
        <v>7.3464190364005533E-2</v>
      </c>
      <c r="F34" t="s">
        <v>63</v>
      </c>
      <c r="G34">
        <v>3</v>
      </c>
    </row>
    <row r="35" spans="1:11">
      <c r="A35">
        <v>34</v>
      </c>
      <c r="B35">
        <v>2.9129999999999998</v>
      </c>
      <c r="C35">
        <f t="shared" si="0"/>
        <v>0.11166666666666666</v>
      </c>
      <c r="D35">
        <f t="shared" si="1"/>
        <v>7.5863807694965285E-2</v>
      </c>
      <c r="G35">
        <f>SUM(G24:G34)</f>
        <v>300</v>
      </c>
      <c r="I35" t="s">
        <v>89</v>
      </c>
      <c r="J35" t="s">
        <v>87</v>
      </c>
    </row>
    <row r="36" spans="1:11">
      <c r="A36">
        <v>35</v>
      </c>
      <c r="B36">
        <v>2.9649999999999999</v>
      </c>
      <c r="C36">
        <f t="shared" si="0"/>
        <v>0.115</v>
      </c>
      <c r="D36">
        <f t="shared" si="1"/>
        <v>7.8272446164920254E-2</v>
      </c>
      <c r="I36">
        <f>SUM(I24:I30)</f>
        <v>2.710728215623345</v>
      </c>
      <c r="J36">
        <v>7.81</v>
      </c>
      <c r="K36" t="s">
        <v>88</v>
      </c>
    </row>
    <row r="37" spans="1:11">
      <c r="A37">
        <v>36</v>
      </c>
      <c r="B37">
        <v>3.0880000000000001</v>
      </c>
      <c r="C37">
        <f t="shared" si="0"/>
        <v>0.11833333333333333</v>
      </c>
      <c r="D37">
        <f t="shared" si="1"/>
        <v>8.0690173858179781E-2</v>
      </c>
    </row>
    <row r="38" spans="1:11">
      <c r="A38">
        <v>37</v>
      </c>
      <c r="B38">
        <v>3.1419999999999999</v>
      </c>
      <c r="C38">
        <f t="shared" si="0"/>
        <v>0.12166666666666667</v>
      </c>
      <c r="D38">
        <f t="shared" si="1"/>
        <v>8.3117059632742213E-2</v>
      </c>
    </row>
    <row r="39" spans="1:11">
      <c r="A39">
        <v>38</v>
      </c>
      <c r="B39">
        <v>3.1629999999999998</v>
      </c>
      <c r="C39">
        <f t="shared" si="0"/>
        <v>0.125</v>
      </c>
      <c r="D39">
        <f t="shared" si="1"/>
        <v>8.5553173132062163E-2</v>
      </c>
    </row>
    <row r="40" spans="1:11">
      <c r="A40">
        <v>39</v>
      </c>
      <c r="B40">
        <v>3.1819999999999999</v>
      </c>
      <c r="C40">
        <f t="shared" si="0"/>
        <v>0.12833333333333333</v>
      </c>
      <c r="D40">
        <f t="shared" si="1"/>
        <v>8.7998584797042215E-2</v>
      </c>
    </row>
    <row r="41" spans="1:11">
      <c r="A41">
        <v>40</v>
      </c>
      <c r="B41">
        <v>3.206</v>
      </c>
      <c r="C41">
        <f t="shared" si="0"/>
        <v>0.13166666666666665</v>
      </c>
      <c r="D41">
        <f t="shared" si="1"/>
        <v>9.045336587825438E-2</v>
      </c>
    </row>
    <row r="42" spans="1:11">
      <c r="A42">
        <v>41</v>
      </c>
      <c r="B42">
        <v>3.3170000000000002</v>
      </c>
      <c r="C42">
        <f t="shared" si="0"/>
        <v>0.13500000000000001</v>
      </c>
      <c r="D42">
        <f t="shared" si="1"/>
        <v>9.2917588448396815E-2</v>
      </c>
    </row>
    <row r="43" spans="1:11">
      <c r="A43">
        <v>42</v>
      </c>
      <c r="B43">
        <v>3.3439999999999999</v>
      </c>
      <c r="C43">
        <f t="shared" si="0"/>
        <v>0.13833333333333334</v>
      </c>
      <c r="D43">
        <f t="shared" si="1"/>
        <v>9.5391325414990541E-2</v>
      </c>
    </row>
    <row r="44" spans="1:11">
      <c r="A44">
        <v>43</v>
      </c>
      <c r="B44">
        <v>3.3809999999999998</v>
      </c>
      <c r="C44">
        <f t="shared" si="0"/>
        <v>0.14166666666666666</v>
      </c>
      <c r="D44">
        <f t="shared" si="1"/>
        <v>9.7874650533322796E-2</v>
      </c>
    </row>
    <row r="45" spans="1:11">
      <c r="A45">
        <v>44</v>
      </c>
      <c r="B45">
        <v>3.4750000000000001</v>
      </c>
      <c r="C45">
        <f t="shared" si="0"/>
        <v>0.14499999999999999</v>
      </c>
      <c r="D45">
        <f t="shared" si="1"/>
        <v>0.10036763841964173</v>
      </c>
    </row>
    <row r="46" spans="1:11">
      <c r="A46">
        <v>45</v>
      </c>
      <c r="B46">
        <v>3.4889999999999999</v>
      </c>
      <c r="C46">
        <f t="shared" si="0"/>
        <v>0.14833333333333334</v>
      </c>
      <c r="D46">
        <f t="shared" si="1"/>
        <v>0.10287036456460913</v>
      </c>
    </row>
    <row r="47" spans="1:11">
      <c r="A47">
        <v>46</v>
      </c>
      <c r="B47">
        <v>3.6110000000000002</v>
      </c>
      <c r="C47">
        <f t="shared" si="0"/>
        <v>0.15166666666666667</v>
      </c>
      <c r="D47">
        <f t="shared" si="1"/>
        <v>0.10538290534701668</v>
      </c>
    </row>
    <row r="48" spans="1:11">
      <c r="A48">
        <v>47</v>
      </c>
      <c r="B48">
        <v>3.7080000000000002</v>
      </c>
      <c r="C48">
        <f t="shared" si="0"/>
        <v>0.155</v>
      </c>
      <c r="D48">
        <f t="shared" si="1"/>
        <v>0.10790533804777241</v>
      </c>
    </row>
    <row r="49" spans="1:4">
      <c r="A49">
        <v>48</v>
      </c>
      <c r="B49">
        <v>3.819</v>
      </c>
      <c r="C49">
        <f t="shared" si="0"/>
        <v>0.15833333333333333</v>
      </c>
      <c r="D49">
        <f t="shared" si="1"/>
        <v>0.11043774086416358</v>
      </c>
    </row>
    <row r="50" spans="1:4">
      <c r="A50">
        <v>49</v>
      </c>
      <c r="B50">
        <v>3.8610000000000002</v>
      </c>
      <c r="C50">
        <f t="shared" si="0"/>
        <v>0.16166666666666665</v>
      </c>
      <c r="D50">
        <f t="shared" si="1"/>
        <v>0.11298019292440233</v>
      </c>
    </row>
    <row r="51" spans="1:4">
      <c r="A51">
        <v>50</v>
      </c>
      <c r="B51">
        <v>3.8889999999999998</v>
      </c>
      <c r="C51">
        <f t="shared" si="0"/>
        <v>0.16500000000000001</v>
      </c>
      <c r="D51">
        <f t="shared" si="1"/>
        <v>0.1155327743024613</v>
      </c>
    </row>
    <row r="52" spans="1:4">
      <c r="A52">
        <v>51</v>
      </c>
      <c r="B52">
        <v>3.964</v>
      </c>
      <c r="C52">
        <f t="shared" si="0"/>
        <v>0.16833333333333333</v>
      </c>
      <c r="D52">
        <f t="shared" si="1"/>
        <v>0.11809556603320587</v>
      </c>
    </row>
    <row r="53" spans="1:4">
      <c r="A53">
        <v>52</v>
      </c>
      <c r="B53">
        <v>4.056</v>
      </c>
      <c r="C53">
        <f t="shared" si="0"/>
        <v>0.17166666666666666</v>
      </c>
      <c r="D53">
        <f t="shared" si="1"/>
        <v>0.12066865012783036</v>
      </c>
    </row>
    <row r="54" spans="1:4">
      <c r="A54">
        <v>53</v>
      </c>
      <c r="B54">
        <v>4.0789999999999997</v>
      </c>
      <c r="C54">
        <f t="shared" si="0"/>
        <v>0.17499999999999999</v>
      </c>
      <c r="D54">
        <f t="shared" si="1"/>
        <v>0.12325210958960536</v>
      </c>
    </row>
    <row r="55" spans="1:4">
      <c r="A55">
        <v>54</v>
      </c>
      <c r="B55">
        <v>4.0970000000000004</v>
      </c>
      <c r="C55">
        <f t="shared" si="0"/>
        <v>0.17833333333333334</v>
      </c>
      <c r="D55">
        <f t="shared" si="1"/>
        <v>0.12584602842994377</v>
      </c>
    </row>
    <row r="56" spans="1:4">
      <c r="A56">
        <v>55</v>
      </c>
      <c r="B56">
        <v>4.1660000000000004</v>
      </c>
      <c r="C56">
        <f t="shared" si="0"/>
        <v>0.18166666666666667</v>
      </c>
      <c r="D56">
        <f t="shared" si="1"/>
        <v>0.12845049168479356</v>
      </c>
    </row>
    <row r="57" spans="1:4">
      <c r="A57">
        <v>56</v>
      </c>
      <c r="B57">
        <v>4.1710000000000003</v>
      </c>
      <c r="C57">
        <f t="shared" si="0"/>
        <v>0.185</v>
      </c>
      <c r="D57">
        <f t="shared" si="1"/>
        <v>0.1310655854313649</v>
      </c>
    </row>
    <row r="58" spans="1:4">
      <c r="A58">
        <v>57</v>
      </c>
      <c r="B58">
        <v>4.5</v>
      </c>
      <c r="C58">
        <f t="shared" si="0"/>
        <v>0.18833333333333332</v>
      </c>
      <c r="D58">
        <f t="shared" si="1"/>
        <v>0.13369139680520026</v>
      </c>
    </row>
    <row r="59" spans="1:4">
      <c r="A59">
        <v>58</v>
      </c>
      <c r="B59">
        <v>4.8419999999999996</v>
      </c>
      <c r="C59">
        <f t="shared" si="0"/>
        <v>0.19166666666666668</v>
      </c>
      <c r="D59">
        <f t="shared" si="1"/>
        <v>0.13632801401759559</v>
      </c>
    </row>
    <row r="60" spans="1:4">
      <c r="A60">
        <v>59</v>
      </c>
      <c r="B60">
        <v>5.0030000000000001</v>
      </c>
      <c r="C60">
        <f t="shared" si="0"/>
        <v>0.19500000000000001</v>
      </c>
      <c r="D60">
        <f t="shared" si="1"/>
        <v>0.13897552637338143</v>
      </c>
    </row>
    <row r="61" spans="1:4">
      <c r="A61">
        <v>60</v>
      </c>
      <c r="B61">
        <v>5.0289999999999999</v>
      </c>
      <c r="C61">
        <f t="shared" si="0"/>
        <v>0.19833333333333333</v>
      </c>
      <c r="D61">
        <f t="shared" si="1"/>
        <v>0.14163402428907304</v>
      </c>
    </row>
    <row r="62" spans="1:4">
      <c r="A62">
        <v>61</v>
      </c>
      <c r="B62">
        <v>5.0739999999999998</v>
      </c>
      <c r="C62">
        <f t="shared" si="0"/>
        <v>0.20166666666666666</v>
      </c>
      <c r="D62">
        <f t="shared" si="1"/>
        <v>0.14430359931139872</v>
      </c>
    </row>
    <row r="63" spans="1:4">
      <c r="A63">
        <v>62</v>
      </c>
      <c r="B63">
        <v>5.0910000000000002</v>
      </c>
      <c r="C63">
        <f t="shared" si="0"/>
        <v>0.20499999999999999</v>
      </c>
      <c r="D63">
        <f t="shared" si="1"/>
        <v>0.1469843441362155</v>
      </c>
    </row>
    <row r="64" spans="1:4">
      <c r="A64">
        <v>63</v>
      </c>
      <c r="B64">
        <v>5.1680000000000001</v>
      </c>
      <c r="C64">
        <f t="shared" si="0"/>
        <v>0.20833333333333334</v>
      </c>
      <c r="D64">
        <f t="shared" si="1"/>
        <v>0.14967635262782236</v>
      </c>
    </row>
    <row r="65" spans="1:4">
      <c r="A65">
        <v>64</v>
      </c>
      <c r="B65">
        <v>5.2530000000000001</v>
      </c>
      <c r="C65">
        <f t="shared" si="0"/>
        <v>0.21166666666666667</v>
      </c>
      <c r="D65">
        <f t="shared" si="1"/>
        <v>0.15237971983868107</v>
      </c>
    </row>
    <row r="66" spans="1:4">
      <c r="A66">
        <v>65</v>
      </c>
      <c r="B66">
        <v>5.2539999999999996</v>
      </c>
      <c r="C66">
        <f t="shared" si="0"/>
        <v>0.215</v>
      </c>
      <c r="D66">
        <f t="shared" si="1"/>
        <v>0.15509454202955447</v>
      </c>
    </row>
    <row r="67" spans="1:4">
      <c r="A67">
        <v>66</v>
      </c>
      <c r="B67">
        <v>5.5229999999999997</v>
      </c>
      <c r="C67">
        <f t="shared" ref="C67:C130" si="3">(A67-0.5)/300</f>
        <v>0.21833333333333332</v>
      </c>
      <c r="D67">
        <f t="shared" ref="D67:D130" si="4">_xlfn.GAMMA.INV(C67,1,1/1.5608)</f>
        <v>0.15782091669007367</v>
      </c>
    </row>
    <row r="68" spans="1:4">
      <c r="A68">
        <v>67</v>
      </c>
      <c r="B68">
        <v>5.625</v>
      </c>
      <c r="C68">
        <f t="shared" si="3"/>
        <v>0.22166666666666668</v>
      </c>
      <c r="D68">
        <f t="shared" si="4"/>
        <v>0.1605589425597444</v>
      </c>
    </row>
    <row r="69" spans="1:4">
      <c r="A69">
        <v>68</v>
      </c>
      <c r="B69">
        <v>5.6369999999999996</v>
      </c>
      <c r="C69">
        <f t="shared" si="3"/>
        <v>0.22500000000000001</v>
      </c>
      <c r="D69">
        <f t="shared" si="4"/>
        <v>0.16330871964940416</v>
      </c>
    </row>
    <row r="70" spans="1:4">
      <c r="A70">
        <v>69</v>
      </c>
      <c r="B70">
        <v>5.6870000000000003</v>
      </c>
      <c r="C70">
        <f t="shared" si="3"/>
        <v>0.22833333333333333</v>
      </c>
      <c r="D70">
        <f t="shared" si="4"/>
        <v>0.16607034926314215</v>
      </c>
    </row>
    <row r="71" spans="1:4">
      <c r="A71">
        <v>70</v>
      </c>
      <c r="B71">
        <v>5.8010000000000002</v>
      </c>
      <c r="C71">
        <f t="shared" si="3"/>
        <v>0.23166666666666666</v>
      </c>
      <c r="D71">
        <f t="shared" si="4"/>
        <v>0.16884393402069311</v>
      </c>
    </row>
    <row r="72" spans="1:4">
      <c r="A72">
        <v>71</v>
      </c>
      <c r="B72">
        <v>5.8710000000000004</v>
      </c>
      <c r="C72">
        <f t="shared" si="3"/>
        <v>0.23499999999999999</v>
      </c>
      <c r="D72">
        <f t="shared" si="4"/>
        <v>0.17162957788031855</v>
      </c>
    </row>
    <row r="73" spans="1:4">
      <c r="A73">
        <v>72</v>
      </c>
      <c r="B73">
        <v>5.8949999999999996</v>
      </c>
      <c r="C73">
        <f t="shared" si="3"/>
        <v>0.23833333333333334</v>
      </c>
      <c r="D73">
        <f t="shared" si="4"/>
        <v>0.17442738616218714</v>
      </c>
    </row>
    <row r="74" spans="1:4">
      <c r="A74">
        <v>73</v>
      </c>
      <c r="B74">
        <v>6.0359999999999996</v>
      </c>
      <c r="C74">
        <f t="shared" si="3"/>
        <v>0.24166666666666667</v>
      </c>
      <c r="D74">
        <f t="shared" si="4"/>
        <v>0.17723746557226805</v>
      </c>
    </row>
    <row r="75" spans="1:4">
      <c r="A75">
        <v>74</v>
      </c>
      <c r="B75">
        <v>6.1020000000000003</v>
      </c>
      <c r="C75">
        <f t="shared" si="3"/>
        <v>0.245</v>
      </c>
      <c r="D75">
        <f t="shared" si="4"/>
        <v>0.1800599242267506</v>
      </c>
    </row>
    <row r="76" spans="1:4">
      <c r="A76">
        <v>75</v>
      </c>
      <c r="B76">
        <v>6.3019999999999996</v>
      </c>
      <c r="C76">
        <f t="shared" si="3"/>
        <v>0.24833333333333332</v>
      </c>
      <c r="D76">
        <f t="shared" si="4"/>
        <v>0.18289487167700408</v>
      </c>
    </row>
    <row r="77" spans="1:4">
      <c r="A77">
        <v>76</v>
      </c>
      <c r="B77">
        <v>6.4809999999999999</v>
      </c>
      <c r="C77">
        <f t="shared" si="3"/>
        <v>0.25166666666666665</v>
      </c>
      <c r="D77">
        <f t="shared" si="4"/>
        <v>0.1857424189350923</v>
      </c>
    </row>
    <row r="78" spans="1:4">
      <c r="A78">
        <v>77</v>
      </c>
      <c r="B78">
        <v>6.5049999999999999</v>
      </c>
      <c r="C78">
        <f t="shared" si="3"/>
        <v>0.255</v>
      </c>
      <c r="D78">
        <f t="shared" si="4"/>
        <v>0.18860267849985746</v>
      </c>
    </row>
    <row r="79" spans="1:4">
      <c r="A79">
        <v>78</v>
      </c>
      <c r="B79">
        <v>6.617</v>
      </c>
      <c r="C79">
        <f t="shared" si="3"/>
        <v>0.25833333333333336</v>
      </c>
      <c r="D79">
        <f t="shared" si="4"/>
        <v>0.19147576438358932</v>
      </c>
    </row>
    <row r="80" spans="1:4">
      <c r="A80">
        <v>79</v>
      </c>
      <c r="B80">
        <v>6.7960000000000003</v>
      </c>
      <c r="C80">
        <f t="shared" si="3"/>
        <v>0.26166666666666666</v>
      </c>
      <c r="D80">
        <f t="shared" si="4"/>
        <v>0.19436179213929439</v>
      </c>
    </row>
    <row r="81" spans="1:4">
      <c r="A81">
        <v>80</v>
      </c>
      <c r="B81">
        <v>7.1239999999999997</v>
      </c>
      <c r="C81">
        <f t="shared" si="3"/>
        <v>0.26500000000000001</v>
      </c>
      <c r="D81">
        <f t="shared" si="4"/>
        <v>0.19726087888858304</v>
      </c>
    </row>
    <row r="82" spans="1:4">
      <c r="A82">
        <v>81</v>
      </c>
      <c r="B82">
        <v>7.1420000000000003</v>
      </c>
      <c r="C82">
        <f t="shared" si="3"/>
        <v>0.26833333333333331</v>
      </c>
      <c r="D82">
        <f t="shared" si="4"/>
        <v>0.20017314335018899</v>
      </c>
    </row>
    <row r="83" spans="1:4">
      <c r="A83">
        <v>82</v>
      </c>
      <c r="B83">
        <v>7.3810000000000002</v>
      </c>
      <c r="C83">
        <f t="shared" si="3"/>
        <v>0.27166666666666667</v>
      </c>
      <c r="D83">
        <f t="shared" si="4"/>
        <v>0.20309870586914164</v>
      </c>
    </row>
    <row r="84" spans="1:4">
      <c r="A84">
        <v>83</v>
      </c>
      <c r="B84">
        <v>7.3890000000000002</v>
      </c>
      <c r="C84">
        <f t="shared" si="3"/>
        <v>0.27500000000000002</v>
      </c>
      <c r="D84">
        <f t="shared" si="4"/>
        <v>0.2060376884466058</v>
      </c>
    </row>
    <row r="85" spans="1:4">
      <c r="A85">
        <v>84</v>
      </c>
      <c r="B85">
        <v>7.4870000000000001</v>
      </c>
      <c r="C85">
        <f t="shared" si="3"/>
        <v>0.27833333333333332</v>
      </c>
      <c r="D85">
        <f t="shared" si="4"/>
        <v>0.20899021477041038</v>
      </c>
    </row>
    <row r="86" spans="1:4">
      <c r="A86">
        <v>85</v>
      </c>
      <c r="B86">
        <v>7.5460000000000003</v>
      </c>
      <c r="C86">
        <f t="shared" si="3"/>
        <v>0.28166666666666668</v>
      </c>
      <c r="D86">
        <f t="shared" si="4"/>
        <v>0.21195641024628303</v>
      </c>
    </row>
    <row r="87" spans="1:4">
      <c r="A87">
        <v>86</v>
      </c>
      <c r="B87">
        <v>7.65</v>
      </c>
      <c r="C87">
        <f t="shared" si="3"/>
        <v>0.28499999999999998</v>
      </c>
      <c r="D87">
        <f t="shared" si="4"/>
        <v>0.21493640202981121</v>
      </c>
    </row>
    <row r="88" spans="1:4">
      <c r="A88">
        <v>87</v>
      </c>
      <c r="B88">
        <v>7.7030000000000003</v>
      </c>
      <c r="C88">
        <f t="shared" si="3"/>
        <v>0.28833333333333333</v>
      </c>
      <c r="D88">
        <f t="shared" si="4"/>
        <v>0.21793031905915031</v>
      </c>
    </row>
    <row r="89" spans="1:4">
      <c r="A89">
        <v>88</v>
      </c>
      <c r="B89">
        <v>7.96</v>
      </c>
      <c r="C89">
        <f t="shared" si="3"/>
        <v>0.29166666666666669</v>
      </c>
      <c r="D89">
        <f t="shared" si="4"/>
        <v>0.22093829208849922</v>
      </c>
    </row>
    <row r="90" spans="1:4">
      <c r="A90">
        <v>89</v>
      </c>
      <c r="B90">
        <v>7.9749999999999996</v>
      </c>
      <c r="C90">
        <f t="shared" si="3"/>
        <v>0.29499999999999998</v>
      </c>
      <c r="D90">
        <f t="shared" si="4"/>
        <v>0.2239604537223657</v>
      </c>
    </row>
    <row r="91" spans="1:4">
      <c r="A91">
        <v>90</v>
      </c>
      <c r="B91">
        <v>8.0229999999999997</v>
      </c>
      <c r="C91">
        <f t="shared" si="3"/>
        <v>0.29833333333333334</v>
      </c>
      <c r="D91">
        <f t="shared" si="4"/>
        <v>0.22699693845064386</v>
      </c>
    </row>
    <row r="92" spans="1:4">
      <c r="A92">
        <v>91</v>
      </c>
      <c r="B92">
        <v>8.1259999999999994</v>
      </c>
      <c r="C92">
        <f t="shared" si="3"/>
        <v>0.30166666666666669</v>
      </c>
      <c r="D92">
        <f t="shared" si="4"/>
        <v>0.23004788268452631</v>
      </c>
    </row>
    <row r="93" spans="1:4">
      <c r="A93">
        <v>92</v>
      </c>
      <c r="B93">
        <v>8.2539999999999996</v>
      </c>
      <c r="C93">
        <f t="shared" si="3"/>
        <v>0.30499999999999999</v>
      </c>
      <c r="D93">
        <f t="shared" si="4"/>
        <v>0.23311342479327579</v>
      </c>
    </row>
    <row r="94" spans="1:4">
      <c r="A94">
        <v>93</v>
      </c>
      <c r="B94">
        <v>8.3610000000000007</v>
      </c>
      <c r="C94">
        <f t="shared" si="3"/>
        <v>0.30833333333333335</v>
      </c>
      <c r="D94">
        <f t="shared" si="4"/>
        <v>0.23619370514188112</v>
      </c>
    </row>
    <row r="95" spans="1:4">
      <c r="A95">
        <v>94</v>
      </c>
      <c r="B95">
        <v>8.3840000000000003</v>
      </c>
      <c r="C95">
        <f t="shared" si="3"/>
        <v>0.31166666666666665</v>
      </c>
      <c r="D95">
        <f t="shared" si="4"/>
        <v>0.23928886612962172</v>
      </c>
    </row>
    <row r="96" spans="1:4">
      <c r="A96">
        <v>95</v>
      </c>
      <c r="B96">
        <v>8.4629999999999992</v>
      </c>
      <c r="C96">
        <f t="shared" si="3"/>
        <v>0.315</v>
      </c>
      <c r="D96">
        <f t="shared" si="4"/>
        <v>0.24239905222956928</v>
      </c>
    </row>
    <row r="97" spans="1:4">
      <c r="A97">
        <v>96</v>
      </c>
      <c r="B97">
        <v>8.4689999999999994</v>
      </c>
      <c r="C97">
        <f t="shared" si="3"/>
        <v>0.31833333333333336</v>
      </c>
      <c r="D97">
        <f t="shared" si="4"/>
        <v>0.24552441002905215</v>
      </c>
    </row>
    <row r="98" spans="1:4">
      <c r="A98">
        <v>97</v>
      </c>
      <c r="B98">
        <v>8.5869999999999997</v>
      </c>
      <c r="C98">
        <f t="shared" si="3"/>
        <v>0.32166666666666666</v>
      </c>
      <c r="D98">
        <f t="shared" si="4"/>
        <v>0.24866508827111183</v>
      </c>
    </row>
    <row r="99" spans="1:4">
      <c r="A99">
        <v>98</v>
      </c>
      <c r="B99">
        <v>8.6679999999999993</v>
      </c>
      <c r="C99">
        <f t="shared" si="3"/>
        <v>0.32500000000000001</v>
      </c>
      <c r="D99">
        <f t="shared" si="4"/>
        <v>0.25182123789698052</v>
      </c>
    </row>
    <row r="100" spans="1:4">
      <c r="A100">
        <v>99</v>
      </c>
      <c r="B100">
        <v>8.673</v>
      </c>
      <c r="C100">
        <f t="shared" si="3"/>
        <v>0.32833333333333331</v>
      </c>
      <c r="D100">
        <f t="shared" si="4"/>
        <v>0.25499301208961006</v>
      </c>
    </row>
    <row r="101" spans="1:4">
      <c r="A101">
        <v>100</v>
      </c>
      <c r="B101">
        <v>8.6989999999999998</v>
      </c>
      <c r="C101">
        <f t="shared" si="3"/>
        <v>0.33166666666666667</v>
      </c>
      <c r="D101">
        <f t="shared" si="4"/>
        <v>0.25818056631828368</v>
      </c>
    </row>
    <row r="102" spans="1:4">
      <c r="A102">
        <v>101</v>
      </c>
      <c r="B102">
        <v>8.7460000000000004</v>
      </c>
      <c r="C102">
        <f t="shared" si="3"/>
        <v>0.33500000000000002</v>
      </c>
      <c r="D102">
        <f t="shared" si="4"/>
        <v>0.26138405838434325</v>
      </c>
    </row>
    <row r="103" spans="1:4">
      <c r="A103">
        <v>102</v>
      </c>
      <c r="B103">
        <v>8.7810000000000006</v>
      </c>
      <c r="C103">
        <f t="shared" si="3"/>
        <v>0.33833333333333332</v>
      </c>
      <c r="D103">
        <f t="shared" si="4"/>
        <v>0.26460364846806506</v>
      </c>
    </row>
    <row r="104" spans="1:4">
      <c r="A104">
        <v>103</v>
      </c>
      <c r="B104">
        <v>8.8109999999999999</v>
      </c>
      <c r="C104">
        <f t="shared" si="3"/>
        <v>0.34166666666666667</v>
      </c>
      <c r="D104">
        <f t="shared" si="4"/>
        <v>0.26783949917672001</v>
      </c>
    </row>
    <row r="105" spans="1:4">
      <c r="A105">
        <v>104</v>
      </c>
      <c r="B105">
        <v>8.8409999999999993</v>
      </c>
      <c r="C105">
        <f t="shared" si="3"/>
        <v>0.34499999999999997</v>
      </c>
      <c r="D105">
        <f t="shared" si="4"/>
        <v>0.27109177559385256</v>
      </c>
    </row>
    <row r="106" spans="1:4">
      <c r="A106">
        <v>105</v>
      </c>
      <c r="B106">
        <v>8.8889999999999993</v>
      </c>
      <c r="C106">
        <f t="shared" si="3"/>
        <v>0.34833333333333333</v>
      </c>
      <c r="D106">
        <f t="shared" si="4"/>
        <v>0.27436064532981841</v>
      </c>
    </row>
    <row r="107" spans="1:4">
      <c r="A107">
        <v>106</v>
      </c>
      <c r="B107">
        <v>8.9339999999999993</v>
      </c>
      <c r="C107">
        <f t="shared" si="3"/>
        <v>0.35166666666666668</v>
      </c>
      <c r="D107">
        <f t="shared" si="4"/>
        <v>0.27764627857361618</v>
      </c>
    </row>
    <row r="108" spans="1:4">
      <c r="A108">
        <v>107</v>
      </c>
      <c r="B108">
        <v>8.9589999999999996</v>
      </c>
      <c r="C108">
        <f t="shared" si="3"/>
        <v>0.35499999999999998</v>
      </c>
      <c r="D108">
        <f t="shared" si="4"/>
        <v>0.2809488481460562</v>
      </c>
    </row>
    <row r="109" spans="1:4">
      <c r="A109">
        <v>108</v>
      </c>
      <c r="B109">
        <v>8.9779999999999998</v>
      </c>
      <c r="C109">
        <f t="shared" si="3"/>
        <v>0.35833333333333334</v>
      </c>
      <c r="D109">
        <f t="shared" si="4"/>
        <v>0.28426852955430687</v>
      </c>
    </row>
    <row r="110" spans="1:4">
      <c r="A110">
        <v>109</v>
      </c>
      <c r="B110">
        <v>8.9830000000000005</v>
      </c>
      <c r="C110">
        <f t="shared" si="3"/>
        <v>0.36166666666666669</v>
      </c>
      <c r="D110">
        <f t="shared" si="4"/>
        <v>0.28760550104786037</v>
      </c>
    </row>
    <row r="111" spans="1:4">
      <c r="A111">
        <v>110</v>
      </c>
      <c r="B111">
        <v>9.1669999999999998</v>
      </c>
      <c r="C111">
        <f t="shared" si="3"/>
        <v>0.36499999999999999</v>
      </c>
      <c r="D111">
        <f t="shared" si="4"/>
        <v>0.29095994367596451</v>
      </c>
    </row>
    <row r="112" spans="1:4">
      <c r="A112">
        <v>111</v>
      </c>
      <c r="B112">
        <v>9.1709999999999994</v>
      </c>
      <c r="C112">
        <f t="shared" si="3"/>
        <v>0.36833333333333335</v>
      </c>
      <c r="D112">
        <f t="shared" si="4"/>
        <v>0.29433204134656593</v>
      </c>
    </row>
    <row r="113" spans="1:4">
      <c r="A113">
        <v>112</v>
      </c>
      <c r="B113">
        <v>9.2889999999999997</v>
      </c>
      <c r="C113">
        <f t="shared" si="3"/>
        <v>0.37166666666666665</v>
      </c>
      <c r="D113">
        <f t="shared" si="4"/>
        <v>0.29772198088681162</v>
      </c>
    </row>
    <row r="114" spans="1:4">
      <c r="A114">
        <v>113</v>
      </c>
      <c r="B114">
        <v>9.3510000000000009</v>
      </c>
      <c r="C114">
        <f t="shared" si="3"/>
        <v>0.375</v>
      </c>
      <c r="D114">
        <f t="shared" si="4"/>
        <v>0.30112995210516119</v>
      </c>
    </row>
    <row r="115" spans="1:4">
      <c r="A115">
        <v>114</v>
      </c>
      <c r="B115">
        <v>9.6039999999999992</v>
      </c>
      <c r="C115">
        <f t="shared" si="3"/>
        <v>0.37833333333333335</v>
      </c>
      <c r="D115">
        <f t="shared" si="4"/>
        <v>0.30455614785515822</v>
      </c>
    </row>
    <row r="116" spans="1:4">
      <c r="A116">
        <v>115</v>
      </c>
      <c r="B116">
        <v>9.7029999999999994</v>
      </c>
      <c r="C116">
        <f t="shared" si="3"/>
        <v>0.38166666666666665</v>
      </c>
      <c r="D116">
        <f t="shared" si="4"/>
        <v>0.30800076410091692</v>
      </c>
    </row>
    <row r="117" spans="1:4">
      <c r="A117">
        <v>116</v>
      </c>
      <c r="B117">
        <v>9.7119999999999997</v>
      </c>
      <c r="C117">
        <f t="shared" si="3"/>
        <v>0.38500000000000001</v>
      </c>
      <c r="D117">
        <f t="shared" si="4"/>
        <v>0.31146399998437929</v>
      </c>
    </row>
    <row r="118" spans="1:4">
      <c r="A118">
        <v>117</v>
      </c>
      <c r="B118">
        <v>10.234999999999999</v>
      </c>
      <c r="C118">
        <f t="shared" si="3"/>
        <v>0.38833333333333331</v>
      </c>
      <c r="D118">
        <f t="shared" si="4"/>
        <v>0.31494605789439778</v>
      </c>
    </row>
    <row r="119" spans="1:4">
      <c r="A119">
        <v>118</v>
      </c>
      <c r="B119">
        <v>10.353</v>
      </c>
      <c r="C119">
        <f t="shared" si="3"/>
        <v>0.39166666666666666</v>
      </c>
      <c r="D119">
        <f t="shared" si="4"/>
        <v>0.31844714353770809</v>
      </c>
    </row>
    <row r="120" spans="1:4">
      <c r="A120">
        <v>119</v>
      </c>
      <c r="B120">
        <v>10.56</v>
      </c>
      <c r="C120">
        <f t="shared" si="3"/>
        <v>0.39500000000000002</v>
      </c>
      <c r="D120">
        <f t="shared" si="4"/>
        <v>0.32196746601185011</v>
      </c>
    </row>
    <row r="121" spans="1:4">
      <c r="A121">
        <v>120</v>
      </c>
      <c r="B121">
        <v>10.785</v>
      </c>
      <c r="C121">
        <f t="shared" si="3"/>
        <v>0.39833333333333332</v>
      </c>
      <c r="D121">
        <f t="shared" si="4"/>
        <v>0.32550723788010344</v>
      </c>
    </row>
    <row r="122" spans="1:4">
      <c r="A122">
        <v>121</v>
      </c>
      <c r="B122">
        <v>10.789</v>
      </c>
      <c r="C122">
        <f t="shared" si="3"/>
        <v>0.40166666666666667</v>
      </c>
      <c r="D122">
        <f t="shared" si="4"/>
        <v>0.32906667524850552</v>
      </c>
    </row>
    <row r="123" spans="1:4">
      <c r="A123">
        <v>122</v>
      </c>
      <c r="B123">
        <v>10.837999999999999</v>
      </c>
      <c r="C123">
        <f t="shared" si="3"/>
        <v>0.40500000000000003</v>
      </c>
      <c r="D123">
        <f t="shared" si="4"/>
        <v>0.33264599784502008</v>
      </c>
    </row>
    <row r="124" spans="1:4">
      <c r="A124">
        <v>123</v>
      </c>
      <c r="B124">
        <v>11.378</v>
      </c>
      <c r="C124">
        <f t="shared" si="3"/>
        <v>0.40833333333333333</v>
      </c>
      <c r="D124">
        <f t="shared" si="4"/>
        <v>0.33624542910092936</v>
      </c>
    </row>
    <row r="125" spans="1:4">
      <c r="A125">
        <v>124</v>
      </c>
      <c r="B125">
        <v>11.519</v>
      </c>
      <c r="C125">
        <f t="shared" si="3"/>
        <v>0.41166666666666668</v>
      </c>
      <c r="D125">
        <f t="shared" si="4"/>
        <v>0.33986519623452688</v>
      </c>
    </row>
    <row r="126" spans="1:4">
      <c r="A126">
        <v>125</v>
      </c>
      <c r="B126">
        <v>11.632</v>
      </c>
      <c r="C126">
        <f t="shared" si="3"/>
        <v>0.41499999999999998</v>
      </c>
      <c r="D126">
        <f t="shared" si="4"/>
        <v>0.3435055303371865</v>
      </c>
    </row>
    <row r="127" spans="1:4">
      <c r="A127">
        <v>126</v>
      </c>
      <c r="B127">
        <v>11.945</v>
      </c>
      <c r="C127">
        <f t="shared" si="3"/>
        <v>0.41833333333333333</v>
      </c>
      <c r="D127">
        <f t="shared" si="4"/>
        <v>0.34716666646189082</v>
      </c>
    </row>
    <row r="128" spans="1:4">
      <c r="A128">
        <v>127</v>
      </c>
      <c r="B128">
        <v>12.134</v>
      </c>
      <c r="C128">
        <f t="shared" si="3"/>
        <v>0.42166666666666669</v>
      </c>
      <c r="D128">
        <f t="shared" si="4"/>
        <v>0.35084884371430491</v>
      </c>
    </row>
    <row r="129" spans="1:4">
      <c r="A129">
        <v>128</v>
      </c>
      <c r="B129">
        <v>12.345000000000001</v>
      </c>
      <c r="C129">
        <f t="shared" si="3"/>
        <v>0.42499999999999999</v>
      </c>
      <c r="D129">
        <f t="shared" si="4"/>
        <v>0.35455230534648047</v>
      </c>
    </row>
    <row r="130" spans="1:4">
      <c r="A130">
        <v>129</v>
      </c>
      <c r="B130">
        <v>12.432</v>
      </c>
      <c r="C130">
        <f t="shared" si="3"/>
        <v>0.42833333333333334</v>
      </c>
      <c r="D130">
        <f t="shared" si="4"/>
        <v>0.35827729885328452</v>
      </c>
    </row>
    <row r="131" spans="1:4">
      <c r="A131">
        <v>130</v>
      </c>
      <c r="B131">
        <v>12.484</v>
      </c>
      <c r="C131">
        <f t="shared" ref="C131:C194" si="5">(A131-0.5)/300</f>
        <v>0.43166666666666664</v>
      </c>
      <c r="D131">
        <f t="shared" ref="D131:D194" si="6">_xlfn.GAMMA.INV(C131,1,1/1.5608)</f>
        <v>0.36202407607164883</v>
      </c>
    </row>
    <row r="132" spans="1:4">
      <c r="A132">
        <v>131</v>
      </c>
      <c r="B132">
        <v>12.852</v>
      </c>
      <c r="C132">
        <f t="shared" si="5"/>
        <v>0.435</v>
      </c>
      <c r="D132">
        <f t="shared" si="6"/>
        <v>0.36579289328273717</v>
      </c>
    </row>
    <row r="133" spans="1:4">
      <c r="A133">
        <v>132</v>
      </c>
      <c r="B133">
        <v>12.914</v>
      </c>
      <c r="C133">
        <f t="shared" si="5"/>
        <v>0.43833333333333335</v>
      </c>
      <c r="D133">
        <f t="shared" si="6"/>
        <v>0.3695840113171352</v>
      </c>
    </row>
    <row r="134" spans="1:4">
      <c r="A134">
        <v>133</v>
      </c>
      <c r="B134">
        <v>13.217000000000001</v>
      </c>
      <c r="C134">
        <f t="shared" si="5"/>
        <v>0.44166666666666665</v>
      </c>
      <c r="D134">
        <f t="shared" si="6"/>
        <v>0.37339769566317266</v>
      </c>
    </row>
    <row r="135" spans="1:4">
      <c r="A135">
        <v>134</v>
      </c>
      <c r="B135">
        <v>13.253</v>
      </c>
      <c r="C135">
        <f t="shared" si="5"/>
        <v>0.44500000000000001</v>
      </c>
      <c r="D135">
        <f t="shared" si="6"/>
        <v>0.37723421657848705</v>
      </c>
    </row>
    <row r="136" spans="1:4">
      <c r="A136">
        <v>135</v>
      </c>
      <c r="B136">
        <v>13.492000000000001</v>
      </c>
      <c r="C136">
        <f t="shared" si="5"/>
        <v>0.44833333333333331</v>
      </c>
      <c r="D136">
        <f t="shared" si="6"/>
        <v>0.38109384920494832</v>
      </c>
    </row>
    <row r="137" spans="1:4">
      <c r="A137">
        <v>136</v>
      </c>
      <c r="B137">
        <v>13.747999999999999</v>
      </c>
      <c r="C137">
        <f t="shared" si="5"/>
        <v>0.45166666666666666</v>
      </c>
      <c r="D137">
        <f t="shared" si="6"/>
        <v>0.38497687368706718</v>
      </c>
    </row>
    <row r="138" spans="1:4">
      <c r="A138">
        <v>137</v>
      </c>
      <c r="B138">
        <v>14.023999999999999</v>
      </c>
      <c r="C138">
        <f t="shared" si="5"/>
        <v>0.45500000000000002</v>
      </c>
      <c r="D138">
        <f t="shared" si="6"/>
        <v>0.38888357529401146</v>
      </c>
    </row>
    <row r="139" spans="1:4">
      <c r="A139">
        <v>138</v>
      </c>
      <c r="B139">
        <v>14.045</v>
      </c>
      <c r="C139">
        <f t="shared" si="5"/>
        <v>0.45833333333333331</v>
      </c>
      <c r="D139">
        <f t="shared" si="6"/>
        <v>0.39281424454536701</v>
      </c>
    </row>
    <row r="140" spans="1:4">
      <c r="A140">
        <v>139</v>
      </c>
      <c r="B140">
        <v>14.051</v>
      </c>
      <c r="C140">
        <f t="shared" si="5"/>
        <v>0.46166666666666667</v>
      </c>
      <c r="D140">
        <f t="shared" si="6"/>
        <v>0.39676917734078032</v>
      </c>
    </row>
    <row r="141" spans="1:4">
      <c r="A141">
        <v>140</v>
      </c>
      <c r="B141">
        <v>14.25</v>
      </c>
      <c r="C141">
        <f t="shared" si="5"/>
        <v>0.46500000000000002</v>
      </c>
      <c r="D141">
        <f t="shared" si="6"/>
        <v>0.40074867509362549</v>
      </c>
    </row>
    <row r="142" spans="1:4">
      <c r="A142">
        <v>141</v>
      </c>
      <c r="B142">
        <v>14.257999999999999</v>
      </c>
      <c r="C142">
        <f t="shared" si="5"/>
        <v>0.46833333333333332</v>
      </c>
      <c r="D142">
        <f t="shared" si="6"/>
        <v>0.40475304486885039</v>
      </c>
    </row>
    <row r="143" spans="1:4">
      <c r="A143">
        <v>142</v>
      </c>
      <c r="B143">
        <v>14.38</v>
      </c>
      <c r="C143">
        <f t="shared" si="5"/>
        <v>0.47166666666666668</v>
      </c>
      <c r="D143">
        <f t="shared" si="6"/>
        <v>0.4087825995251575</v>
      </c>
    </row>
    <row r="144" spans="1:4">
      <c r="A144">
        <v>143</v>
      </c>
      <c r="B144">
        <v>14.382</v>
      </c>
      <c r="C144">
        <f t="shared" si="5"/>
        <v>0.47499999999999998</v>
      </c>
      <c r="D144">
        <f t="shared" si="6"/>
        <v>0.41283765786168197</v>
      </c>
    </row>
    <row r="145" spans="1:4">
      <c r="A145">
        <v>144</v>
      </c>
      <c r="B145">
        <v>14.417</v>
      </c>
      <c r="C145">
        <f t="shared" si="5"/>
        <v>0.47833333333333333</v>
      </c>
      <c r="D145">
        <f t="shared" si="6"/>
        <v>0.41691854476934459</v>
      </c>
    </row>
    <row r="146" spans="1:4">
      <c r="A146">
        <v>145</v>
      </c>
      <c r="B146">
        <v>14.585000000000001</v>
      </c>
      <c r="C146">
        <f t="shared" si="5"/>
        <v>0.48166666666666669</v>
      </c>
      <c r="D146">
        <f t="shared" si="6"/>
        <v>0.42102559138705298</v>
      </c>
    </row>
    <row r="147" spans="1:4">
      <c r="A147">
        <v>146</v>
      </c>
      <c r="B147">
        <v>14.901999999999999</v>
      </c>
      <c r="C147">
        <f t="shared" si="5"/>
        <v>0.48499999999999999</v>
      </c>
      <c r="D147">
        <f t="shared" si="6"/>
        <v>0.42515913526294263</v>
      </c>
    </row>
    <row r="148" spans="1:4">
      <c r="A148">
        <v>147</v>
      </c>
      <c r="B148">
        <v>14.965</v>
      </c>
      <c r="C148">
        <f t="shared" si="5"/>
        <v>0.48833333333333334</v>
      </c>
      <c r="D148">
        <f t="shared" si="6"/>
        <v>0.42931952052085415</v>
      </c>
    </row>
    <row r="149" spans="1:4">
      <c r="A149">
        <v>148</v>
      </c>
      <c r="B149">
        <v>15.015000000000001</v>
      </c>
      <c r="C149">
        <f t="shared" si="5"/>
        <v>0.49166666666666664</v>
      </c>
      <c r="D149">
        <f t="shared" si="6"/>
        <v>0.43350709803224935</v>
      </c>
    </row>
    <row r="150" spans="1:4">
      <c r="A150">
        <v>149</v>
      </c>
      <c r="B150">
        <v>15.016</v>
      </c>
      <c r="C150">
        <f t="shared" si="5"/>
        <v>0.495</v>
      </c>
      <c r="D150">
        <f t="shared" si="6"/>
        <v>0.43772222559378343</v>
      </c>
    </row>
    <row r="151" spans="1:4">
      <c r="A151">
        <v>150</v>
      </c>
      <c r="B151">
        <v>15.311</v>
      </c>
      <c r="C151">
        <f t="shared" si="5"/>
        <v>0.49833333333333335</v>
      </c>
      <c r="D151">
        <f t="shared" si="6"/>
        <v>0.4419652681107577</v>
      </c>
    </row>
    <row r="152" spans="1:4">
      <c r="A152">
        <v>151</v>
      </c>
      <c r="B152">
        <v>15.39</v>
      </c>
      <c r="C152">
        <f t="shared" si="5"/>
        <v>0.50166666666666671</v>
      </c>
      <c r="D152">
        <f t="shared" si="6"/>
        <v>0.44623659778668634</v>
      </c>
    </row>
    <row r="153" spans="1:4">
      <c r="A153">
        <v>152</v>
      </c>
      <c r="B153">
        <v>15.413</v>
      </c>
      <c r="C153">
        <f t="shared" si="5"/>
        <v>0.505</v>
      </c>
      <c r="D153">
        <f t="shared" si="6"/>
        <v>0.45053659431922521</v>
      </c>
    </row>
    <row r="154" spans="1:4">
      <c r="A154">
        <v>153</v>
      </c>
      <c r="B154">
        <v>15.432</v>
      </c>
      <c r="C154">
        <f t="shared" si="5"/>
        <v>0.5083333333333333</v>
      </c>
      <c r="D154">
        <f t="shared" si="6"/>
        <v>0.45486564510272071</v>
      </c>
    </row>
    <row r="155" spans="1:4">
      <c r="A155">
        <v>154</v>
      </c>
      <c r="B155">
        <v>15.576000000000001</v>
      </c>
      <c r="C155">
        <f t="shared" si="5"/>
        <v>0.51166666666666671</v>
      </c>
      <c r="D155">
        <f t="shared" si="6"/>
        <v>0.45922414543764684</v>
      </c>
    </row>
    <row r="156" spans="1:4">
      <c r="A156">
        <v>155</v>
      </c>
      <c r="B156">
        <v>15.69</v>
      </c>
      <c r="C156">
        <f t="shared" si="5"/>
        <v>0.51500000000000001</v>
      </c>
      <c r="D156">
        <f t="shared" si="6"/>
        <v>0.4636124987472155</v>
      </c>
    </row>
    <row r="157" spans="1:4">
      <c r="A157">
        <v>156</v>
      </c>
      <c r="B157">
        <v>15.894</v>
      </c>
      <c r="C157">
        <f t="shared" si="5"/>
        <v>0.51833333333333331</v>
      </c>
      <c r="D157">
        <f t="shared" si="6"/>
        <v>0.46803111680145709</v>
      </c>
    </row>
    <row r="158" spans="1:4">
      <c r="A158">
        <v>157</v>
      </c>
      <c r="B158">
        <v>16.119</v>
      </c>
      <c r="C158">
        <f t="shared" si="5"/>
        <v>0.52166666666666661</v>
      </c>
      <c r="D158">
        <f t="shared" si="6"/>
        <v>0.47248041994908069</v>
      </c>
    </row>
    <row r="159" spans="1:4">
      <c r="A159">
        <v>158</v>
      </c>
      <c r="B159">
        <v>16.183</v>
      </c>
      <c r="C159">
        <f t="shared" si="5"/>
        <v>0.52500000000000002</v>
      </c>
      <c r="D159">
        <f t="shared" si="6"/>
        <v>0.47696083735744227</v>
      </c>
    </row>
    <row r="160" spans="1:4">
      <c r="A160">
        <v>159</v>
      </c>
      <c r="B160">
        <v>16.317</v>
      </c>
      <c r="C160">
        <f t="shared" si="5"/>
        <v>0.52833333333333332</v>
      </c>
      <c r="D160">
        <f t="shared" si="6"/>
        <v>0.48147280726096153</v>
      </c>
    </row>
    <row r="161" spans="1:4">
      <c r="A161">
        <v>160</v>
      </c>
      <c r="B161">
        <v>16.792999999999999</v>
      </c>
      <c r="C161">
        <f t="shared" si="5"/>
        <v>0.53166666666666662</v>
      </c>
      <c r="D161">
        <f t="shared" si="6"/>
        <v>0.48601677721834985</v>
      </c>
    </row>
    <row r="162" spans="1:4">
      <c r="A162">
        <v>161</v>
      </c>
      <c r="B162">
        <v>16.809000000000001</v>
      </c>
      <c r="C162">
        <f t="shared" si="5"/>
        <v>0.53500000000000003</v>
      </c>
      <c r="D162">
        <f t="shared" si="6"/>
        <v>0.49059320437902409</v>
      </c>
    </row>
    <row r="163" spans="1:4">
      <c r="A163">
        <v>162</v>
      </c>
      <c r="B163">
        <v>16.920000000000002</v>
      </c>
      <c r="C163">
        <f t="shared" si="5"/>
        <v>0.53833333333333333</v>
      </c>
      <c r="D163">
        <f t="shared" si="6"/>
        <v>0.49520255575910294</v>
      </c>
    </row>
    <row r="164" spans="1:4">
      <c r="A164">
        <v>163</v>
      </c>
      <c r="B164">
        <v>17.055</v>
      </c>
      <c r="C164">
        <f t="shared" si="5"/>
        <v>0.54166666666666663</v>
      </c>
      <c r="D164">
        <f t="shared" si="6"/>
        <v>0.49984530852740577</v>
      </c>
    </row>
    <row r="165" spans="1:4">
      <c r="A165">
        <v>164</v>
      </c>
      <c r="B165">
        <v>17.135000000000002</v>
      </c>
      <c r="C165">
        <f t="shared" si="5"/>
        <v>0.54500000000000004</v>
      </c>
      <c r="D165">
        <f t="shared" si="6"/>
        <v>0.50452195030188796</v>
      </c>
    </row>
    <row r="166" spans="1:4">
      <c r="A166">
        <v>165</v>
      </c>
      <c r="B166">
        <v>17.23</v>
      </c>
      <c r="C166">
        <f t="shared" si="5"/>
        <v>0.54833333333333334</v>
      </c>
      <c r="D166">
        <f t="shared" si="6"/>
        <v>0.50923297945697432</v>
      </c>
    </row>
    <row r="167" spans="1:4">
      <c r="A167">
        <v>166</v>
      </c>
      <c r="B167">
        <v>17.382000000000001</v>
      </c>
      <c r="C167">
        <f t="shared" si="5"/>
        <v>0.55166666666666664</v>
      </c>
      <c r="D167">
        <f t="shared" si="6"/>
        <v>0.51397890544227787</v>
      </c>
    </row>
    <row r="168" spans="1:4">
      <c r="A168">
        <v>167</v>
      </c>
      <c r="B168">
        <v>17.484000000000002</v>
      </c>
      <c r="C168">
        <f t="shared" si="5"/>
        <v>0.55500000000000005</v>
      </c>
      <c r="D168">
        <f t="shared" si="6"/>
        <v>0.51876024911320928</v>
      </c>
    </row>
    <row r="169" spans="1:4">
      <c r="A169">
        <v>168</v>
      </c>
      <c r="B169">
        <v>17.591000000000001</v>
      </c>
      <c r="C169">
        <f t="shared" si="5"/>
        <v>0.55833333333333335</v>
      </c>
      <c r="D169">
        <f t="shared" si="6"/>
        <v>0.52357754307401605</v>
      </c>
    </row>
    <row r="170" spans="1:4">
      <c r="A170">
        <v>169</v>
      </c>
      <c r="B170">
        <v>17.611000000000001</v>
      </c>
      <c r="C170">
        <f t="shared" si="5"/>
        <v>0.56166666666666665</v>
      </c>
      <c r="D170">
        <f t="shared" si="6"/>
        <v>0.5284313320338172</v>
      </c>
    </row>
    <row r="171" spans="1:4">
      <c r="A171">
        <v>170</v>
      </c>
      <c r="B171">
        <v>17.792999999999999</v>
      </c>
      <c r="C171">
        <f t="shared" si="5"/>
        <v>0.56499999999999995</v>
      </c>
      <c r="D171">
        <f t="shared" si="6"/>
        <v>0.53332217317622554</v>
      </c>
    </row>
    <row r="172" spans="1:4">
      <c r="A172">
        <v>171</v>
      </c>
      <c r="B172">
        <v>17.911000000000001</v>
      </c>
      <c r="C172">
        <f t="shared" si="5"/>
        <v>0.56833333333333336</v>
      </c>
      <c r="D172">
        <f t="shared" si="6"/>
        <v>0.5382506365431885</v>
      </c>
    </row>
    <row r="173" spans="1:4">
      <c r="A173">
        <v>172</v>
      </c>
      <c r="B173">
        <v>18.065999999999999</v>
      </c>
      <c r="C173">
        <f t="shared" si="5"/>
        <v>0.57166666666666666</v>
      </c>
      <c r="D173">
        <f t="shared" si="6"/>
        <v>0.54321730543370483</v>
      </c>
    </row>
    <row r="174" spans="1:4">
      <c r="A174">
        <v>173</v>
      </c>
      <c r="B174">
        <v>18.074000000000002</v>
      </c>
      <c r="C174">
        <f t="shared" si="5"/>
        <v>0.57499999999999996</v>
      </c>
      <c r="D174">
        <f t="shared" si="6"/>
        <v>0.54822277681811893</v>
      </c>
    </row>
    <row r="175" spans="1:4">
      <c r="A175">
        <v>174</v>
      </c>
      <c r="B175">
        <v>18.155999999999999</v>
      </c>
      <c r="C175">
        <f t="shared" si="5"/>
        <v>0.57833333333333337</v>
      </c>
      <c r="D175">
        <f t="shared" si="6"/>
        <v>0.55326766176872511</v>
      </c>
    </row>
    <row r="176" spans="1:4">
      <c r="A176">
        <v>175</v>
      </c>
      <c r="B176">
        <v>18.216999999999999</v>
      </c>
      <c r="C176">
        <f t="shared" si="5"/>
        <v>0.58166666666666667</v>
      </c>
      <c r="D176">
        <f t="shared" si="6"/>
        <v>0.55835258590745929</v>
      </c>
    </row>
    <row r="177" spans="1:4">
      <c r="A177">
        <v>176</v>
      </c>
      <c r="B177">
        <v>18.408000000000001</v>
      </c>
      <c r="C177">
        <f t="shared" si="5"/>
        <v>0.58499999999999996</v>
      </c>
      <c r="D177">
        <f t="shared" si="6"/>
        <v>0.563478189871501</v>
      </c>
    </row>
    <row r="178" spans="1:4">
      <c r="A178">
        <v>177</v>
      </c>
      <c r="B178">
        <v>18.805</v>
      </c>
      <c r="C178">
        <f t="shared" si="5"/>
        <v>0.58833333333333337</v>
      </c>
      <c r="D178">
        <f t="shared" si="6"/>
        <v>0.56864512979764825</v>
      </c>
    </row>
    <row r="179" spans="1:4">
      <c r="A179">
        <v>178</v>
      </c>
      <c r="B179">
        <v>18.919</v>
      </c>
      <c r="C179">
        <f t="shared" si="5"/>
        <v>0.59166666666666667</v>
      </c>
      <c r="D179">
        <f t="shared" si="6"/>
        <v>0.57385407782638354</v>
      </c>
    </row>
    <row r="180" spans="1:4">
      <c r="A180">
        <v>179</v>
      </c>
      <c r="B180">
        <v>19.096</v>
      </c>
      <c r="C180">
        <f t="shared" si="5"/>
        <v>0.59499999999999997</v>
      </c>
      <c r="D180">
        <f t="shared" si="6"/>
        <v>0.57910572262660032</v>
      </c>
    </row>
    <row r="181" spans="1:4">
      <c r="A181">
        <v>180</v>
      </c>
      <c r="B181">
        <v>19.18</v>
      </c>
      <c r="C181">
        <f t="shared" si="5"/>
        <v>0.59833333333333338</v>
      </c>
      <c r="D181">
        <f t="shared" si="6"/>
        <v>0.58440076994201151</v>
      </c>
    </row>
    <row r="182" spans="1:4">
      <c r="A182">
        <v>181</v>
      </c>
      <c r="B182">
        <v>19.277999999999999</v>
      </c>
      <c r="C182">
        <f t="shared" si="5"/>
        <v>0.60166666666666668</v>
      </c>
      <c r="D182">
        <f t="shared" si="6"/>
        <v>0.5897399431603253</v>
      </c>
    </row>
    <row r="183" spans="1:4">
      <c r="A183">
        <v>182</v>
      </c>
      <c r="B183">
        <v>19.292000000000002</v>
      </c>
      <c r="C183">
        <f t="shared" si="5"/>
        <v>0.60499999999999998</v>
      </c>
      <c r="D183">
        <f t="shared" si="6"/>
        <v>0.5951239839063398</v>
      </c>
    </row>
    <row r="184" spans="1:4">
      <c r="A184">
        <v>183</v>
      </c>
      <c r="B184">
        <v>19.739999999999998</v>
      </c>
      <c r="C184">
        <f t="shared" si="5"/>
        <v>0.60833333333333328</v>
      </c>
      <c r="D184">
        <f t="shared" si="6"/>
        <v>0.60055365266016614</v>
      </c>
    </row>
    <row r="185" spans="1:4">
      <c r="A185">
        <v>184</v>
      </c>
      <c r="B185">
        <v>19.832000000000001</v>
      </c>
      <c r="C185">
        <f t="shared" si="5"/>
        <v>0.61166666666666669</v>
      </c>
      <c r="D185">
        <f t="shared" si="6"/>
        <v>0.60602972940187461</v>
      </c>
    </row>
    <row r="186" spans="1:4">
      <c r="A186">
        <v>185</v>
      </c>
      <c r="B186">
        <v>19.986999999999998</v>
      </c>
      <c r="C186">
        <f t="shared" si="5"/>
        <v>0.61499999999999999</v>
      </c>
      <c r="D186">
        <f t="shared" si="6"/>
        <v>0.61155301428392672</v>
      </c>
    </row>
    <row r="187" spans="1:4">
      <c r="A187">
        <v>186</v>
      </c>
      <c r="B187">
        <v>19.995000000000001</v>
      </c>
      <c r="C187">
        <f t="shared" si="5"/>
        <v>0.61833333333333329</v>
      </c>
      <c r="D187">
        <f t="shared" si="6"/>
        <v>0.61712432833284636</v>
      </c>
    </row>
    <row r="188" spans="1:4">
      <c r="A188">
        <v>187</v>
      </c>
      <c r="B188">
        <v>20.015999999999998</v>
      </c>
      <c r="C188">
        <f t="shared" si="5"/>
        <v>0.6216666666666667</v>
      </c>
      <c r="D188">
        <f t="shared" si="6"/>
        <v>0.62274451418166565</v>
      </c>
    </row>
    <row r="189" spans="1:4">
      <c r="A189">
        <v>188</v>
      </c>
      <c r="B189">
        <v>20.36</v>
      </c>
      <c r="C189">
        <f t="shared" si="5"/>
        <v>0.625</v>
      </c>
      <c r="D189">
        <f t="shared" si="6"/>
        <v>0.62841443683478104</v>
      </c>
    </row>
    <row r="190" spans="1:4">
      <c r="A190">
        <v>189</v>
      </c>
      <c r="B190">
        <v>20.553999999999998</v>
      </c>
      <c r="C190">
        <f t="shared" si="5"/>
        <v>0.6283333333333333</v>
      </c>
      <c r="D190">
        <f t="shared" si="6"/>
        <v>0.6341349844669576</v>
      </c>
    </row>
    <row r="191" spans="1:4">
      <c r="A191">
        <v>190</v>
      </c>
      <c r="B191">
        <v>20.69</v>
      </c>
      <c r="C191">
        <f t="shared" si="5"/>
        <v>0.63166666666666671</v>
      </c>
      <c r="D191">
        <f t="shared" si="6"/>
        <v>0.63990706925832497</v>
      </c>
    </row>
    <row r="192" spans="1:4">
      <c r="A192">
        <v>191</v>
      </c>
      <c r="B192">
        <v>20.922999999999998</v>
      </c>
      <c r="C192">
        <f t="shared" si="5"/>
        <v>0.63500000000000001</v>
      </c>
      <c r="D192">
        <f t="shared" si="6"/>
        <v>0.645731628267328</v>
      </c>
    </row>
    <row r="193" spans="1:4">
      <c r="A193">
        <v>192</v>
      </c>
      <c r="B193">
        <v>20.96</v>
      </c>
      <c r="C193">
        <f t="shared" si="5"/>
        <v>0.63833333333333331</v>
      </c>
      <c r="D193">
        <f t="shared" si="6"/>
        <v>0.65160962434372549</v>
      </c>
    </row>
    <row r="194" spans="1:4">
      <c r="A194">
        <v>193</v>
      </c>
      <c r="B194">
        <v>21.105</v>
      </c>
      <c r="C194">
        <f t="shared" si="5"/>
        <v>0.64166666666666672</v>
      </c>
      <c r="D194">
        <f t="shared" si="6"/>
        <v>0.65754204708385677</v>
      </c>
    </row>
    <row r="195" spans="1:4">
      <c r="A195">
        <v>194</v>
      </c>
      <c r="B195">
        <v>21.16</v>
      </c>
      <c r="C195">
        <f t="shared" ref="C195:C258" si="7">(A195-0.5)/300</f>
        <v>0.64500000000000002</v>
      </c>
      <c r="D195">
        <f t="shared" ref="D195:D258" si="8">_xlfn.GAMMA.INV(C195,1,1/1.5608)</f>
        <v>0.66352991383054927</v>
      </c>
    </row>
    <row r="196" spans="1:4">
      <c r="A196">
        <v>195</v>
      </c>
      <c r="B196">
        <v>21.209</v>
      </c>
      <c r="C196">
        <f t="shared" si="7"/>
        <v>0.64833333333333332</v>
      </c>
      <c r="D196">
        <f t="shared" si="8"/>
        <v>0.66957427072019471</v>
      </c>
    </row>
    <row r="197" spans="1:4">
      <c r="A197">
        <v>196</v>
      </c>
      <c r="B197">
        <v>21.245999999999999</v>
      </c>
      <c r="C197">
        <f t="shared" si="7"/>
        <v>0.65166666666666662</v>
      </c>
      <c r="D197">
        <f t="shared" si="8"/>
        <v>0.6756761937796868</v>
      </c>
    </row>
    <row r="198" spans="1:4">
      <c r="A198">
        <v>197</v>
      </c>
      <c r="B198">
        <v>21.43</v>
      </c>
      <c r="C198">
        <f t="shared" si="7"/>
        <v>0.65500000000000003</v>
      </c>
      <c r="D198">
        <f t="shared" si="8"/>
        <v>0.68183679007610032</v>
      </c>
    </row>
    <row r="199" spans="1:4">
      <c r="A199">
        <v>198</v>
      </c>
      <c r="B199">
        <v>21.576000000000001</v>
      </c>
      <c r="C199">
        <f t="shared" si="7"/>
        <v>0.65833333333333333</v>
      </c>
      <c r="D199">
        <f t="shared" si="8"/>
        <v>0.68805719892217976</v>
      </c>
    </row>
    <row r="200" spans="1:4">
      <c r="A200">
        <v>199</v>
      </c>
      <c r="B200">
        <v>22.029</v>
      </c>
      <c r="C200">
        <f t="shared" si="7"/>
        <v>0.66166666666666663</v>
      </c>
      <c r="D200">
        <f t="shared" si="8"/>
        <v>0.69433859314092705</v>
      </c>
    </row>
    <row r="201" spans="1:4">
      <c r="A201">
        <v>200</v>
      </c>
      <c r="B201">
        <v>22.087</v>
      </c>
      <c r="C201">
        <f t="shared" si="7"/>
        <v>0.66500000000000004</v>
      </c>
      <c r="D201">
        <f t="shared" si="8"/>
        <v>0.70068218039279262</v>
      </c>
    </row>
    <row r="202" spans="1:4">
      <c r="A202">
        <v>201</v>
      </c>
      <c r="B202">
        <v>22.472999999999999</v>
      </c>
      <c r="C202">
        <f t="shared" si="7"/>
        <v>0.66833333333333333</v>
      </c>
      <c r="D202">
        <f t="shared" si="8"/>
        <v>0.70708920456922997</v>
      </c>
    </row>
    <row r="203" spans="1:4">
      <c r="A203">
        <v>202</v>
      </c>
      <c r="B203">
        <v>22.568000000000001</v>
      </c>
      <c r="C203">
        <f t="shared" si="7"/>
        <v>0.67166666666666663</v>
      </c>
      <c r="D203">
        <f t="shared" si="8"/>
        <v>0.71356094725663621</v>
      </c>
    </row>
    <row r="204" spans="1:4">
      <c r="A204">
        <v>203</v>
      </c>
      <c r="B204">
        <v>23.175000000000001</v>
      </c>
      <c r="C204">
        <f t="shared" si="7"/>
        <v>0.67500000000000004</v>
      </c>
      <c r="D204">
        <f t="shared" si="8"/>
        <v>0.72009872927498697</v>
      </c>
    </row>
    <row r="205" spans="1:4">
      <c r="A205">
        <v>204</v>
      </c>
      <c r="B205">
        <v>23.294</v>
      </c>
      <c r="C205">
        <f t="shared" si="7"/>
        <v>0.67833333333333334</v>
      </c>
      <c r="D205">
        <f t="shared" si="8"/>
        <v>0.72670391229578479</v>
      </c>
    </row>
    <row r="206" spans="1:4">
      <c r="A206">
        <v>205</v>
      </c>
      <c r="B206">
        <v>23.742999999999999</v>
      </c>
      <c r="C206">
        <f t="shared" si="7"/>
        <v>0.68166666666666664</v>
      </c>
      <c r="D206">
        <f t="shared" si="8"/>
        <v>0.73337790054428265</v>
      </c>
    </row>
    <row r="207" spans="1:4">
      <c r="A207">
        <v>206</v>
      </c>
      <c r="B207">
        <v>23.818999999999999</v>
      </c>
      <c r="C207">
        <f t="shared" si="7"/>
        <v>0.68500000000000005</v>
      </c>
      <c r="D207">
        <f t="shared" si="8"/>
        <v>0.74012214259130205</v>
      </c>
    </row>
    <row r="208" spans="1:4">
      <c r="A208">
        <v>207</v>
      </c>
      <c r="B208">
        <v>23.827999999999999</v>
      </c>
      <c r="C208">
        <f t="shared" si="7"/>
        <v>0.68833333333333335</v>
      </c>
      <c r="D208">
        <f t="shared" si="8"/>
        <v>0.74693813324036373</v>
      </c>
    </row>
    <row r="209" spans="1:4">
      <c r="A209">
        <v>208</v>
      </c>
      <c r="B209">
        <v>24.11</v>
      </c>
      <c r="C209">
        <f t="shared" si="7"/>
        <v>0.69166666666666665</v>
      </c>
      <c r="D209">
        <f t="shared" si="8"/>
        <v>0.7538274155162874</v>
      </c>
    </row>
    <row r="210" spans="1:4">
      <c r="A210">
        <v>209</v>
      </c>
      <c r="B210">
        <v>24.111000000000001</v>
      </c>
      <c r="C210">
        <f t="shared" si="7"/>
        <v>0.69499999999999995</v>
      </c>
      <c r="D210">
        <f t="shared" si="8"/>
        <v>0.76079158276186898</v>
      </c>
    </row>
    <row r="211" spans="1:4">
      <c r="A211">
        <v>210</v>
      </c>
      <c r="B211">
        <v>24.17</v>
      </c>
      <c r="C211">
        <f t="shared" si="7"/>
        <v>0.69833333333333336</v>
      </c>
      <c r="D211">
        <f t="shared" si="8"/>
        <v>0.76783228084976973</v>
      </c>
    </row>
    <row r="212" spans="1:4">
      <c r="A212">
        <v>211</v>
      </c>
      <c r="B212">
        <v>24.632000000000001</v>
      </c>
      <c r="C212">
        <f t="shared" si="7"/>
        <v>0.70166666666666666</v>
      </c>
      <c r="D212">
        <f t="shared" si="8"/>
        <v>0.77495121051729332</v>
      </c>
    </row>
    <row r="213" spans="1:4">
      <c r="A213">
        <v>212</v>
      </c>
      <c r="B213">
        <v>24.684999999999999</v>
      </c>
      <c r="C213">
        <f t="shared" si="7"/>
        <v>0.70499999999999996</v>
      </c>
      <c r="D213">
        <f t="shared" si="8"/>
        <v>0.78215012983234045</v>
      </c>
    </row>
    <row r="214" spans="1:4">
      <c r="A214">
        <v>213</v>
      </c>
      <c r="B214">
        <v>25.303000000000001</v>
      </c>
      <c r="C214">
        <f t="shared" si="7"/>
        <v>0.70833333333333337</v>
      </c>
      <c r="D214">
        <f t="shared" si="8"/>
        <v>0.78943085679948266</v>
      </c>
    </row>
    <row r="215" spans="1:4">
      <c r="A215">
        <v>214</v>
      </c>
      <c r="B215">
        <v>25.382999999999999</v>
      </c>
      <c r="C215">
        <f t="shared" si="7"/>
        <v>0.71166666666666667</v>
      </c>
      <c r="D215">
        <f t="shared" si="8"/>
        <v>0.79679527211581713</v>
      </c>
    </row>
    <row r="216" spans="1:4">
      <c r="A216">
        <v>215</v>
      </c>
      <c r="B216">
        <v>25.398</v>
      </c>
      <c r="C216">
        <f t="shared" si="7"/>
        <v>0.71499999999999997</v>
      </c>
      <c r="D216">
        <f t="shared" si="8"/>
        <v>0.80424532208706212</v>
      </c>
    </row>
    <row r="217" spans="1:4">
      <c r="A217">
        <v>216</v>
      </c>
      <c r="B217">
        <v>25.754000000000001</v>
      </c>
      <c r="C217">
        <f t="shared" si="7"/>
        <v>0.71833333333333338</v>
      </c>
      <c r="D217">
        <f t="shared" si="8"/>
        <v>0.8117830217151929</v>
      </c>
    </row>
    <row r="218" spans="1:4">
      <c r="A218">
        <v>217</v>
      </c>
      <c r="B218">
        <v>25.965</v>
      </c>
      <c r="C218">
        <f t="shared" si="7"/>
        <v>0.72166666666666668</v>
      </c>
      <c r="D218">
        <f t="shared" si="8"/>
        <v>0.81941045796988166</v>
      </c>
    </row>
    <row r="219" spans="1:4">
      <c r="A219">
        <v>218</v>
      </c>
      <c r="B219">
        <v>26.128</v>
      </c>
      <c r="C219">
        <f t="shared" si="7"/>
        <v>0.72499999999999998</v>
      </c>
      <c r="D219">
        <f t="shared" si="8"/>
        <v>0.82712979325702563</v>
      </c>
    </row>
    <row r="220" spans="1:4">
      <c r="A220">
        <v>219</v>
      </c>
      <c r="B220">
        <v>26.52</v>
      </c>
      <c r="C220">
        <f t="shared" si="7"/>
        <v>0.72833333333333339</v>
      </c>
      <c r="D220">
        <f t="shared" si="8"/>
        <v>0.83494326909878536</v>
      </c>
    </row>
    <row r="221" spans="1:4">
      <c r="A221">
        <v>220</v>
      </c>
      <c r="B221">
        <v>26.638999999999999</v>
      </c>
      <c r="C221">
        <f t="shared" si="7"/>
        <v>0.73166666666666669</v>
      </c>
      <c r="D221">
        <f t="shared" si="8"/>
        <v>0.84285321004080183</v>
      </c>
    </row>
    <row r="222" spans="1:4">
      <c r="A222">
        <v>221</v>
      </c>
      <c r="B222">
        <v>27.942</v>
      </c>
      <c r="C222">
        <f t="shared" si="7"/>
        <v>0.73499999999999999</v>
      </c>
      <c r="D222">
        <f t="shared" si="8"/>
        <v>0.85086202780363585</v>
      </c>
    </row>
    <row r="223" spans="1:4">
      <c r="A223">
        <v>222</v>
      </c>
      <c r="B223">
        <v>28.6</v>
      </c>
      <c r="C223">
        <f t="shared" si="7"/>
        <v>0.73833333333333329</v>
      </c>
      <c r="D223">
        <f t="shared" si="8"/>
        <v>0.85897222569697473</v>
      </c>
    </row>
    <row r="224" spans="1:4">
      <c r="A224">
        <v>223</v>
      </c>
      <c r="B224">
        <v>28.748000000000001</v>
      </c>
      <c r="C224">
        <f t="shared" si="7"/>
        <v>0.7416666666666667</v>
      </c>
      <c r="D224">
        <f t="shared" si="8"/>
        <v>0.86718640331682451</v>
      </c>
    </row>
    <row r="225" spans="1:4">
      <c r="A225">
        <v>224</v>
      </c>
      <c r="B225">
        <v>28.82</v>
      </c>
      <c r="C225">
        <f t="shared" si="7"/>
        <v>0.745</v>
      </c>
      <c r="D225">
        <f t="shared" si="8"/>
        <v>0.87550726154773884</v>
      </c>
    </row>
    <row r="226" spans="1:4">
      <c r="A226">
        <v>225</v>
      </c>
      <c r="B226">
        <v>28.846</v>
      </c>
      <c r="C226">
        <f t="shared" si="7"/>
        <v>0.74833333333333329</v>
      </c>
      <c r="D226">
        <f t="shared" si="8"/>
        <v>0.88393760789417086</v>
      </c>
    </row>
    <row r="227" spans="1:4">
      <c r="A227">
        <v>226</v>
      </c>
      <c r="B227">
        <v>28.901</v>
      </c>
      <c r="C227">
        <f t="shared" si="7"/>
        <v>0.75166666666666671</v>
      </c>
      <c r="D227">
        <f t="shared" si="8"/>
        <v>0.89248036216727789</v>
      </c>
    </row>
    <row r="228" spans="1:4">
      <c r="A228">
        <v>227</v>
      </c>
      <c r="B228">
        <v>29.055</v>
      </c>
      <c r="C228">
        <f t="shared" si="7"/>
        <v>0.755</v>
      </c>
      <c r="D228">
        <f t="shared" si="8"/>
        <v>0.90113856255600333</v>
      </c>
    </row>
    <row r="229" spans="1:4">
      <c r="A229">
        <v>228</v>
      </c>
      <c r="B229">
        <v>29.082999999999998</v>
      </c>
      <c r="C229">
        <f t="shared" si="7"/>
        <v>0.7583333333333333</v>
      </c>
      <c r="D229">
        <f t="shared" si="8"/>
        <v>0.90991537211402607</v>
      </c>
    </row>
    <row r="230" spans="1:4">
      <c r="A230">
        <v>229</v>
      </c>
      <c r="B230">
        <v>29.097999999999999</v>
      </c>
      <c r="C230">
        <f t="shared" si="7"/>
        <v>0.76166666666666671</v>
      </c>
      <c r="D230">
        <f t="shared" si="8"/>
        <v>0.91881408569723177</v>
      </c>
    </row>
    <row r="231" spans="1:4">
      <c r="A231">
        <v>230</v>
      </c>
      <c r="B231">
        <v>29.259</v>
      </c>
      <c r="C231">
        <f t="shared" si="7"/>
        <v>0.76500000000000001</v>
      </c>
      <c r="D231">
        <f t="shared" si="8"/>
        <v>0.92783813738978604</v>
      </c>
    </row>
    <row r="232" spans="1:4">
      <c r="A232">
        <v>231</v>
      </c>
      <c r="B232">
        <v>29.565000000000001</v>
      </c>
      <c r="C232">
        <f t="shared" si="7"/>
        <v>0.76833333333333331</v>
      </c>
      <c r="D232">
        <f t="shared" si="8"/>
        <v>0.93699110846069622</v>
      </c>
    </row>
    <row r="233" spans="1:4">
      <c r="A233">
        <v>232</v>
      </c>
      <c r="B233">
        <v>29.602</v>
      </c>
      <c r="C233">
        <f t="shared" si="7"/>
        <v>0.77166666666666661</v>
      </c>
      <c r="D233">
        <f t="shared" si="8"/>
        <v>0.94627673589698946</v>
      </c>
    </row>
    <row r="234" spans="1:4">
      <c r="A234">
        <v>233</v>
      </c>
      <c r="B234">
        <v>30.408999999999999</v>
      </c>
      <c r="C234">
        <f t="shared" si="7"/>
        <v>0.77500000000000002</v>
      </c>
      <c r="D234">
        <f t="shared" si="8"/>
        <v>0.95569892156440084</v>
      </c>
    </row>
    <row r="235" spans="1:4">
      <c r="A235">
        <v>234</v>
      </c>
      <c r="B235">
        <v>30.442</v>
      </c>
      <c r="C235">
        <f t="shared" si="7"/>
        <v>0.77833333333333332</v>
      </c>
      <c r="D235">
        <f t="shared" si="8"/>
        <v>0.96526174205176363</v>
      </c>
    </row>
    <row r="236" spans="1:4">
      <c r="A236">
        <v>235</v>
      </c>
      <c r="B236">
        <v>30.481999999999999</v>
      </c>
      <c r="C236">
        <f t="shared" si="7"/>
        <v>0.78166666666666662</v>
      </c>
      <c r="D236">
        <f t="shared" si="8"/>
        <v>0.97496945926127287</v>
      </c>
    </row>
    <row r="237" spans="1:4">
      <c r="A237">
        <v>236</v>
      </c>
      <c r="B237">
        <v>30.82</v>
      </c>
      <c r="C237">
        <f t="shared" si="7"/>
        <v>0.78500000000000003</v>
      </c>
      <c r="D237">
        <f t="shared" si="8"/>
        <v>0.98482653181347668</v>
      </c>
    </row>
    <row r="238" spans="1:4">
      <c r="A238">
        <v>237</v>
      </c>
      <c r="B238">
        <v>30.954000000000001</v>
      </c>
      <c r="C238">
        <f t="shared" si="7"/>
        <v>0.78833333333333333</v>
      </c>
      <c r="D238">
        <f t="shared" si="8"/>
        <v>0.99483762734338488</v>
      </c>
    </row>
    <row r="239" spans="1:4">
      <c r="A239">
        <v>238</v>
      </c>
      <c r="B239">
        <v>31.457999999999998</v>
      </c>
      <c r="C239">
        <f t="shared" si="7"/>
        <v>0.79166666666666663</v>
      </c>
      <c r="D239">
        <f t="shared" si="8"/>
        <v>1.0050076357725815</v>
      </c>
    </row>
    <row r="240" spans="1:4">
      <c r="A240">
        <v>239</v>
      </c>
      <c r="B240">
        <v>32.335999999999999</v>
      </c>
      <c r="C240">
        <f t="shared" si="7"/>
        <v>0.79500000000000004</v>
      </c>
      <c r="D240">
        <f t="shared" si="8"/>
        <v>1.0153416836517997</v>
      </c>
    </row>
    <row r="241" spans="1:4">
      <c r="A241">
        <v>240</v>
      </c>
      <c r="B241">
        <v>32.426000000000002</v>
      </c>
      <c r="C241">
        <f t="shared" si="7"/>
        <v>0.79833333333333334</v>
      </c>
      <c r="D241">
        <f t="shared" si="8"/>
        <v>1.0258451496792704</v>
      </c>
    </row>
    <row r="242" spans="1:4">
      <c r="A242">
        <v>241</v>
      </c>
      <c r="B242">
        <v>32.438000000000002</v>
      </c>
      <c r="C242">
        <f t="shared" si="7"/>
        <v>0.80166666666666664</v>
      </c>
      <c r="D242">
        <f t="shared" si="8"/>
        <v>1.0365236815124403</v>
      </c>
    </row>
    <row r="243" spans="1:4">
      <c r="A243">
        <v>242</v>
      </c>
      <c r="B243">
        <v>33.043999999999997</v>
      </c>
      <c r="C243">
        <f t="shared" si="7"/>
        <v>0.80500000000000005</v>
      </c>
      <c r="D243">
        <f t="shared" si="8"/>
        <v>1.0473832140046069</v>
      </c>
    </row>
    <row r="244" spans="1:4">
      <c r="A244">
        <v>243</v>
      </c>
      <c r="B244">
        <v>33.305999999999997</v>
      </c>
      <c r="C244">
        <f t="shared" si="7"/>
        <v>0.80833333333333335</v>
      </c>
      <c r="D244">
        <f t="shared" si="8"/>
        <v>1.0584299890139008</v>
      </c>
    </row>
    <row r="245" spans="1:4">
      <c r="A245">
        <v>244</v>
      </c>
      <c r="B245">
        <v>34.494</v>
      </c>
      <c r="C245">
        <f t="shared" si="7"/>
        <v>0.81166666666666665</v>
      </c>
      <c r="D245">
        <f t="shared" si="8"/>
        <v>1.0696705769501573</v>
      </c>
    </row>
    <row r="246" spans="1:4">
      <c r="A246">
        <v>245</v>
      </c>
      <c r="B246">
        <v>34.526000000000003</v>
      </c>
      <c r="C246">
        <f t="shared" si="7"/>
        <v>0.81499999999999995</v>
      </c>
      <c r="D246">
        <f t="shared" si="8"/>
        <v>1.0811119002459073</v>
      </c>
    </row>
    <row r="247" spans="1:4">
      <c r="A247">
        <v>246</v>
      </c>
      <c r="B247">
        <v>34.534999999999997</v>
      </c>
      <c r="C247">
        <f t="shared" si="7"/>
        <v>0.81833333333333336</v>
      </c>
      <c r="D247">
        <f t="shared" si="8"/>
        <v>1.0927612589614319</v>
      </c>
    </row>
    <row r="248" spans="1:4">
      <c r="A248">
        <v>247</v>
      </c>
      <c r="B248">
        <v>34.840000000000003</v>
      </c>
      <c r="C248">
        <f t="shared" si="7"/>
        <v>0.82166666666666666</v>
      </c>
      <c r="D248">
        <f t="shared" si="8"/>
        <v>1.1046263587610456</v>
      </c>
    </row>
    <row r="249" spans="1:4">
      <c r="A249">
        <v>248</v>
      </c>
      <c r="B249">
        <v>35.529000000000003</v>
      </c>
      <c r="C249">
        <f t="shared" si="7"/>
        <v>0.82499999999999996</v>
      </c>
      <c r="D249">
        <f t="shared" si="8"/>
        <v>1.1167153415291022</v>
      </c>
    </row>
    <row r="250" spans="1:4">
      <c r="A250">
        <v>249</v>
      </c>
      <c r="B250">
        <v>35.57</v>
      </c>
      <c r="C250">
        <f t="shared" si="7"/>
        <v>0.82833333333333337</v>
      </c>
      <c r="D250">
        <f t="shared" si="8"/>
        <v>1.129036818930363</v>
      </c>
    </row>
    <row r="251" spans="1:4">
      <c r="A251">
        <v>250</v>
      </c>
      <c r="B251">
        <v>35.654000000000003</v>
      </c>
      <c r="C251">
        <f t="shared" si="7"/>
        <v>0.83166666666666667</v>
      </c>
      <c r="D251">
        <f t="shared" si="8"/>
        <v>1.1415999092612037</v>
      </c>
    </row>
    <row r="252" spans="1:4">
      <c r="A252">
        <v>251</v>
      </c>
      <c r="B252">
        <v>36.020000000000003</v>
      </c>
      <c r="C252">
        <f t="shared" si="7"/>
        <v>0.83499999999999996</v>
      </c>
      <c r="D252">
        <f t="shared" si="8"/>
        <v>1.1544142779866455</v>
      </c>
    </row>
    <row r="253" spans="1:4">
      <c r="A253">
        <v>252</v>
      </c>
      <c r="B253">
        <v>36.347999999999999</v>
      </c>
      <c r="C253">
        <f t="shared" si="7"/>
        <v>0.83833333333333337</v>
      </c>
      <c r="D253">
        <f t="shared" si="8"/>
        <v>1.167490182414636</v>
      </c>
    </row>
    <row r="254" spans="1:4">
      <c r="A254">
        <v>253</v>
      </c>
      <c r="B254">
        <v>36.393999999999998</v>
      </c>
      <c r="C254">
        <f t="shared" si="7"/>
        <v>0.84166666666666667</v>
      </c>
      <c r="D254">
        <f t="shared" si="8"/>
        <v>1.1808385210248626</v>
      </c>
    </row>
    <row r="255" spans="1:4">
      <c r="A255">
        <v>254</v>
      </c>
      <c r="B255">
        <v>37.201999999999998</v>
      </c>
      <c r="C255">
        <f t="shared" si="7"/>
        <v>0.84499999999999997</v>
      </c>
      <c r="D255">
        <f t="shared" si="8"/>
        <v>1.1944708880464443</v>
      </c>
    </row>
    <row r="256" spans="1:4">
      <c r="A256">
        <v>255</v>
      </c>
      <c r="B256">
        <v>37.688000000000002</v>
      </c>
      <c r="C256">
        <f t="shared" si="7"/>
        <v>0.84833333333333338</v>
      </c>
      <c r="D256">
        <f t="shared" si="8"/>
        <v>1.2083996339693084</v>
      </c>
    </row>
    <row r="257" spans="1:4">
      <c r="A257">
        <v>256</v>
      </c>
      <c r="B257">
        <v>37.814999999999998</v>
      </c>
      <c r="C257">
        <f t="shared" si="7"/>
        <v>0.85166666666666668</v>
      </c>
      <c r="D257">
        <f t="shared" si="8"/>
        <v>1.2226379327806296</v>
      </c>
    </row>
    <row r="258" spans="1:4">
      <c r="A258">
        <v>257</v>
      </c>
      <c r="B258">
        <v>38.119999999999997</v>
      </c>
      <c r="C258">
        <f t="shared" si="7"/>
        <v>0.85499999999999998</v>
      </c>
      <c r="D258">
        <f t="shared" si="8"/>
        <v>1.237199856843646</v>
      </c>
    </row>
    <row r="259" spans="1:4">
      <c r="A259">
        <v>258</v>
      </c>
      <c r="B259">
        <v>39.179000000000002</v>
      </c>
      <c r="C259">
        <f t="shared" ref="C259:C301" si="9">(A259-0.5)/300</f>
        <v>0.85833333333333328</v>
      </c>
      <c r="D259">
        <f t="shared" ref="D259:D301" si="10">_xlfn.GAMMA.INV(C259,1,1/1.5608)</f>
        <v>1.2521004604855392</v>
      </c>
    </row>
    <row r="260" spans="1:4">
      <c r="A260">
        <v>259</v>
      </c>
      <c r="B260">
        <v>39.430999999999997</v>
      </c>
      <c r="C260">
        <f t="shared" si="9"/>
        <v>0.86166666666666669</v>
      </c>
      <c r="D260">
        <f t="shared" si="10"/>
        <v>1.2673558735389214</v>
      </c>
    </row>
    <row r="261" spans="1:4">
      <c r="A261">
        <v>260</v>
      </c>
      <c r="B261">
        <v>39.722999999999999</v>
      </c>
      <c r="C261">
        <f t="shared" si="9"/>
        <v>0.86499999999999999</v>
      </c>
      <c r="D261">
        <f t="shared" si="10"/>
        <v>1.2829834062940209</v>
      </c>
    </row>
    <row r="262" spans="1:4">
      <c r="A262">
        <v>261</v>
      </c>
      <c r="B262">
        <v>40.393999999999998</v>
      </c>
      <c r="C262">
        <f t="shared" si="9"/>
        <v>0.86833333333333329</v>
      </c>
      <c r="D262">
        <f t="shared" si="10"/>
        <v>1.2990016675737599</v>
      </c>
    </row>
    <row r="263" spans="1:4">
      <c r="A263">
        <v>262</v>
      </c>
      <c r="B263">
        <v>40.540999999999997</v>
      </c>
      <c r="C263">
        <f t="shared" si="9"/>
        <v>0.8716666666666667</v>
      </c>
      <c r="D263">
        <f t="shared" si="10"/>
        <v>1.315430697951347</v>
      </c>
    </row>
    <row r="264" spans="1:4">
      <c r="A264">
        <v>263</v>
      </c>
      <c r="B264">
        <v>41.307000000000002</v>
      </c>
      <c r="C264">
        <f t="shared" si="9"/>
        <v>0.875</v>
      </c>
      <c r="D264">
        <f t="shared" si="10"/>
        <v>1.3322921205022014</v>
      </c>
    </row>
    <row r="265" spans="1:4">
      <c r="A265">
        <v>264</v>
      </c>
      <c r="B265">
        <v>43.01</v>
      </c>
      <c r="C265">
        <f t="shared" si="9"/>
        <v>0.8783333333333333</v>
      </c>
      <c r="D265">
        <f t="shared" si="10"/>
        <v>1.3496093119347481</v>
      </c>
    </row>
    <row r="266" spans="1:4">
      <c r="A266">
        <v>265</v>
      </c>
      <c r="B266">
        <v>43.325000000000003</v>
      </c>
      <c r="C266">
        <f t="shared" si="9"/>
        <v>0.88166666666666671</v>
      </c>
      <c r="D266">
        <f t="shared" si="10"/>
        <v>1.3674075974979698</v>
      </c>
    </row>
    <row r="267" spans="1:4">
      <c r="A267">
        <v>266</v>
      </c>
      <c r="B267">
        <v>43.444000000000003</v>
      </c>
      <c r="C267">
        <f t="shared" si="9"/>
        <v>0.88500000000000001</v>
      </c>
      <c r="D267">
        <f t="shared" si="10"/>
        <v>1.3857144737435207</v>
      </c>
    </row>
    <row r="268" spans="1:4">
      <c r="A268">
        <v>267</v>
      </c>
      <c r="B268">
        <v>45.268999999999998</v>
      </c>
      <c r="C268">
        <f t="shared" si="9"/>
        <v>0.88833333333333331</v>
      </c>
      <c r="D268">
        <f t="shared" si="10"/>
        <v>1.4045598640602128</v>
      </c>
    </row>
    <row r="269" spans="1:4">
      <c r="A269">
        <v>268</v>
      </c>
      <c r="B269">
        <v>45.981000000000002</v>
      </c>
      <c r="C269">
        <f t="shared" si="9"/>
        <v>0.89166666666666672</v>
      </c>
      <c r="D269">
        <f t="shared" si="10"/>
        <v>1.4239764129424075</v>
      </c>
    </row>
    <row r="270" spans="1:4">
      <c r="A270">
        <v>269</v>
      </c>
      <c r="B270">
        <v>46.646999999999998</v>
      </c>
      <c r="C270">
        <f t="shared" si="9"/>
        <v>0.89500000000000002</v>
      </c>
      <c r="D270">
        <f t="shared" si="10"/>
        <v>1.4439998262587224</v>
      </c>
    </row>
    <row r="271" spans="1:4">
      <c r="A271">
        <v>270</v>
      </c>
      <c r="B271">
        <v>46.984000000000002</v>
      </c>
      <c r="C271">
        <f t="shared" si="9"/>
        <v>0.89833333333333332</v>
      </c>
      <c r="D271">
        <f t="shared" si="10"/>
        <v>1.4646692664292895</v>
      </c>
    </row>
    <row r="272" spans="1:4">
      <c r="A272">
        <v>271</v>
      </c>
      <c r="B272">
        <v>47.314999999999998</v>
      </c>
      <c r="C272">
        <f t="shared" si="9"/>
        <v>0.90166666666666662</v>
      </c>
      <c r="D272">
        <f t="shared" si="10"/>
        <v>1.4860278134997609</v>
      </c>
    </row>
    <row r="273" spans="1:4">
      <c r="A273">
        <v>272</v>
      </c>
      <c r="B273">
        <v>48.002000000000002</v>
      </c>
      <c r="C273">
        <f t="shared" si="9"/>
        <v>0.90500000000000003</v>
      </c>
      <c r="D273">
        <f t="shared" si="10"/>
        <v>1.5081230057544825</v>
      </c>
    </row>
    <row r="274" spans="1:4">
      <c r="A274">
        <v>273</v>
      </c>
      <c r="B274">
        <v>48.183999999999997</v>
      </c>
      <c r="C274">
        <f t="shared" si="9"/>
        <v>0.90833333333333333</v>
      </c>
      <c r="D274">
        <f t="shared" si="10"/>
        <v>1.5310074769244462</v>
      </c>
    </row>
    <row r="275" spans="1:4">
      <c r="A275">
        <v>274</v>
      </c>
      <c r="B275">
        <v>48.46</v>
      </c>
      <c r="C275">
        <f t="shared" si="9"/>
        <v>0.91166666666666663</v>
      </c>
      <c r="D275">
        <f t="shared" si="10"/>
        <v>1.5547397114710557</v>
      </c>
    </row>
    <row r="276" spans="1:4">
      <c r="A276">
        <v>275</v>
      </c>
      <c r="B276">
        <v>48.552</v>
      </c>
      <c r="C276">
        <f t="shared" si="9"/>
        <v>0.91500000000000004</v>
      </c>
      <c r="D276">
        <f t="shared" si="10"/>
        <v>1.5793849452151596</v>
      </c>
    </row>
    <row r="277" spans="1:4">
      <c r="A277">
        <v>276</v>
      </c>
      <c r="B277">
        <v>49.280999999999999</v>
      </c>
      <c r="C277">
        <f t="shared" si="9"/>
        <v>0.91833333333333333</v>
      </c>
      <c r="D277">
        <f t="shared" si="10"/>
        <v>1.6050162462234239</v>
      </c>
    </row>
    <row r="278" spans="1:4">
      <c r="A278">
        <v>277</v>
      </c>
      <c r="B278">
        <v>49.728999999999999</v>
      </c>
      <c r="C278">
        <f t="shared" si="9"/>
        <v>0.92166666666666663</v>
      </c>
      <c r="D278">
        <f t="shared" si="10"/>
        <v>1.6317158210572063</v>
      </c>
    </row>
    <row r="279" spans="1:4">
      <c r="A279">
        <v>278</v>
      </c>
      <c r="B279">
        <v>51.817999999999998</v>
      </c>
      <c r="C279">
        <f t="shared" si="9"/>
        <v>0.92500000000000004</v>
      </c>
      <c r="D279">
        <f t="shared" si="10"/>
        <v>1.6595766052318215</v>
      </c>
    </row>
    <row r="280" spans="1:4">
      <c r="A280">
        <v>279</v>
      </c>
      <c r="B280">
        <v>52.122</v>
      </c>
      <c r="C280">
        <f t="shared" si="9"/>
        <v>0.92833333333333334</v>
      </c>
      <c r="D280">
        <f t="shared" si="10"/>
        <v>1.6887042154808969</v>
      </c>
    </row>
    <row r="281" spans="1:4">
      <c r="A281">
        <v>280</v>
      </c>
      <c r="B281">
        <v>52.816000000000003</v>
      </c>
      <c r="C281">
        <f t="shared" si="9"/>
        <v>0.93166666666666664</v>
      </c>
      <c r="D281">
        <f t="shared" si="10"/>
        <v>1.7192193673192198</v>
      </c>
    </row>
    <row r="282" spans="1:4">
      <c r="A282">
        <v>281</v>
      </c>
      <c r="B282">
        <v>53.823999999999998</v>
      </c>
      <c r="C282">
        <f t="shared" si="9"/>
        <v>0.93500000000000005</v>
      </c>
      <c r="D282">
        <f t="shared" si="10"/>
        <v>1.7512608976720276</v>
      </c>
    </row>
    <row r="283" spans="1:4">
      <c r="A283">
        <v>282</v>
      </c>
      <c r="B283">
        <v>54.195</v>
      </c>
      <c r="C283">
        <f t="shared" si="9"/>
        <v>0.93833333333333335</v>
      </c>
      <c r="D283">
        <f t="shared" si="10"/>
        <v>1.7849895839133281</v>
      </c>
    </row>
    <row r="284" spans="1:4">
      <c r="A284">
        <v>283</v>
      </c>
      <c r="B284">
        <v>57.424999999999997</v>
      </c>
      <c r="C284">
        <f t="shared" si="9"/>
        <v>0.94166666666666665</v>
      </c>
      <c r="D284">
        <f t="shared" si="10"/>
        <v>1.8205930251965226</v>
      </c>
    </row>
    <row r="285" spans="1:4">
      <c r="A285">
        <v>284</v>
      </c>
      <c r="B285">
        <v>58.456000000000003</v>
      </c>
      <c r="C285">
        <f t="shared" si="9"/>
        <v>0.94499999999999995</v>
      </c>
      <c r="D285">
        <f t="shared" si="10"/>
        <v>1.8582919616540654</v>
      </c>
    </row>
    <row r="286" spans="1:4">
      <c r="A286">
        <v>285</v>
      </c>
      <c r="B286">
        <v>60.780999999999999</v>
      </c>
      <c r="C286">
        <f t="shared" si="9"/>
        <v>0.94833333333333336</v>
      </c>
      <c r="D286">
        <f t="shared" si="10"/>
        <v>1.8983485717138651</v>
      </c>
    </row>
    <row r="287" spans="1:4">
      <c r="A287">
        <v>286</v>
      </c>
      <c r="B287">
        <v>62.322000000000003</v>
      </c>
      <c r="C287">
        <f t="shared" si="9"/>
        <v>0.95166666666666666</v>
      </c>
      <c r="D287">
        <f t="shared" si="10"/>
        <v>1.9410775405110663</v>
      </c>
    </row>
    <row r="288" spans="1:4">
      <c r="A288">
        <v>287</v>
      </c>
      <c r="B288">
        <v>67.927999999999997</v>
      </c>
      <c r="C288">
        <f t="shared" si="9"/>
        <v>0.95499999999999996</v>
      </c>
      <c r="D288">
        <f t="shared" si="10"/>
        <v>1.9868610899614405</v>
      </c>
    </row>
    <row r="289" spans="1:4">
      <c r="A289">
        <v>288</v>
      </c>
      <c r="B289">
        <v>68.786000000000001</v>
      </c>
      <c r="C289">
        <f t="shared" si="9"/>
        <v>0.95833333333333337</v>
      </c>
      <c r="D289">
        <f t="shared" si="10"/>
        <v>2.0361698041696226</v>
      </c>
    </row>
    <row r="290" spans="1:4">
      <c r="A290">
        <v>289</v>
      </c>
      <c r="B290">
        <v>69.159000000000006</v>
      </c>
      <c r="C290">
        <f t="shared" si="9"/>
        <v>0.96166666666666667</v>
      </c>
      <c r="D290">
        <f t="shared" si="10"/>
        <v>2.0895921574109408</v>
      </c>
    </row>
    <row r="291" spans="1:4">
      <c r="A291">
        <v>290</v>
      </c>
      <c r="B291">
        <v>70.617000000000004</v>
      </c>
      <c r="C291">
        <f t="shared" si="9"/>
        <v>0.96499999999999997</v>
      </c>
      <c r="D291">
        <f t="shared" si="10"/>
        <v>2.147877509926142</v>
      </c>
    </row>
    <row r="292" spans="1:4">
      <c r="A292">
        <v>291</v>
      </c>
      <c r="B292">
        <v>72.037999999999997</v>
      </c>
      <c r="C292">
        <f t="shared" si="9"/>
        <v>0.96833333333333338</v>
      </c>
      <c r="D292">
        <f t="shared" si="10"/>
        <v>2.2120006894219038</v>
      </c>
    </row>
    <row r="293" spans="1:4">
      <c r="A293">
        <v>292</v>
      </c>
      <c r="B293">
        <v>75.712000000000003</v>
      </c>
      <c r="C293">
        <f t="shared" si="9"/>
        <v>0.97166666666666668</v>
      </c>
      <c r="D293">
        <f t="shared" si="10"/>
        <v>2.2832626288825799</v>
      </c>
    </row>
    <row r="294" spans="1:4">
      <c r="A294">
        <v>293</v>
      </c>
      <c r="B294">
        <v>76.846999999999994</v>
      </c>
      <c r="C294">
        <f t="shared" si="9"/>
        <v>0.97499999999999998</v>
      </c>
      <c r="D294">
        <f t="shared" si="10"/>
        <v>2.3634542888992409</v>
      </c>
    </row>
    <row r="295" spans="1:4">
      <c r="A295">
        <v>294</v>
      </c>
      <c r="B295">
        <v>80.814999999999998</v>
      </c>
      <c r="C295">
        <f t="shared" si="9"/>
        <v>0.97833333333333339</v>
      </c>
      <c r="D295">
        <f t="shared" si="10"/>
        <v>2.4551385813394493</v>
      </c>
    </row>
    <row r="296" spans="1:4">
      <c r="A296">
        <v>295</v>
      </c>
      <c r="B296">
        <v>83.198999999999998</v>
      </c>
      <c r="C296">
        <f t="shared" si="9"/>
        <v>0.98166666666666669</v>
      </c>
      <c r="D296">
        <f t="shared" si="10"/>
        <v>2.5621696453214868</v>
      </c>
    </row>
    <row r="297" spans="1:4">
      <c r="A297">
        <v>296</v>
      </c>
      <c r="B297">
        <v>85.453999999999994</v>
      </c>
      <c r="C297">
        <f t="shared" si="9"/>
        <v>0.98499999999999999</v>
      </c>
      <c r="D297">
        <f t="shared" si="10"/>
        <v>2.690738773628861</v>
      </c>
    </row>
    <row r="298" spans="1:4">
      <c r="A298">
        <v>297</v>
      </c>
      <c r="B298">
        <v>99.447999999999993</v>
      </c>
      <c r="C298">
        <f t="shared" si="9"/>
        <v>0.98833333333333329</v>
      </c>
      <c r="D298">
        <f t="shared" si="10"/>
        <v>2.8517551935935606</v>
      </c>
    </row>
    <row r="299" spans="1:4">
      <c r="A299">
        <v>298</v>
      </c>
      <c r="B299">
        <v>102.108</v>
      </c>
      <c r="C299">
        <f t="shared" si="9"/>
        <v>0.9916666666666667</v>
      </c>
      <c r="D299">
        <f t="shared" si="10"/>
        <v>3.0673319725666639</v>
      </c>
    </row>
    <row r="300" spans="1:4">
      <c r="A300">
        <v>299</v>
      </c>
      <c r="B300">
        <v>103.123</v>
      </c>
      <c r="C300">
        <f t="shared" si="9"/>
        <v>0.995</v>
      </c>
      <c r="D300">
        <f t="shared" si="10"/>
        <v>3.3946164572962809</v>
      </c>
    </row>
    <row r="301" spans="1:4">
      <c r="A301">
        <v>300</v>
      </c>
      <c r="B301">
        <v>104.01900000000001</v>
      </c>
      <c r="C301">
        <f t="shared" si="9"/>
        <v>0.99833333333333329</v>
      </c>
      <c r="D301">
        <f t="shared" si="10"/>
        <v>4.0984941409636875</v>
      </c>
    </row>
  </sheetData>
  <sortState xmlns:xlrd2="http://schemas.microsoft.com/office/spreadsheetml/2017/richdata2" ref="B2:B301">
    <sortCondition ref="B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9A0B-2A23-4346-A330-2B67F4F59FCF}">
  <dimension ref="A1:M301"/>
  <sheetViews>
    <sheetView topLeftCell="A10" zoomScale="130" zoomScaleNormal="130" workbookViewId="0">
      <selection activeCell="J25" sqref="J25"/>
    </sheetView>
  </sheetViews>
  <sheetFormatPr defaultColWidth="8.85546875" defaultRowHeight="15"/>
  <cols>
    <col min="8" max="8" width="11.28515625" customWidth="1"/>
  </cols>
  <sheetData>
    <row r="1" spans="1:4">
      <c r="A1" t="s">
        <v>0</v>
      </c>
      <c r="B1" t="s">
        <v>1</v>
      </c>
      <c r="C1" t="s">
        <v>11</v>
      </c>
      <c r="D1" t="s">
        <v>12</v>
      </c>
    </row>
    <row r="2" spans="1:4">
      <c r="A2">
        <v>1</v>
      </c>
      <c r="B2">
        <v>7.0000000000000001E-3</v>
      </c>
      <c r="C2">
        <f>(A2-0.5)/300</f>
        <v>1.6666666666666668E-3</v>
      </c>
      <c r="D2">
        <f>_xlfn.GAMMA.INV(C2,1,1/0.4044)</f>
        <v>4.1247702786771021E-3</v>
      </c>
    </row>
    <row r="3" spans="1:4">
      <c r="A3">
        <v>2</v>
      </c>
      <c r="B3">
        <v>6.9000000000000006E-2</v>
      </c>
      <c r="C3">
        <f t="shared" ref="C3:C66" si="0">(A3-0.5)/300</f>
        <v>5.0000000000000001E-3</v>
      </c>
      <c r="D3">
        <f t="shared" ref="D3:D66" si="1">_xlfn.GAMMA.INV(C3,1,1/0.4044)</f>
        <v>1.2395009454857275E-2</v>
      </c>
    </row>
    <row r="4" spans="1:4">
      <c r="A4">
        <v>3</v>
      </c>
      <c r="B4">
        <v>7.0999999999999994E-2</v>
      </c>
      <c r="C4">
        <f t="shared" si="0"/>
        <v>8.3333333333333332E-3</v>
      </c>
      <c r="D4">
        <f t="shared" si="1"/>
        <v>2.0693001163493097E-2</v>
      </c>
    </row>
    <row r="5" spans="1:4">
      <c r="A5">
        <v>4</v>
      </c>
      <c r="B5">
        <v>0.11</v>
      </c>
      <c r="C5">
        <f t="shared" si="0"/>
        <v>1.1666666666666667E-2</v>
      </c>
      <c r="D5">
        <f t="shared" si="1"/>
        <v>2.9018932290852908E-2</v>
      </c>
    </row>
    <row r="6" spans="1:4">
      <c r="A6">
        <v>5</v>
      </c>
      <c r="B6">
        <v>0.19700000000000001</v>
      </c>
      <c r="C6">
        <f t="shared" si="0"/>
        <v>1.4999999999999999E-2</v>
      </c>
      <c r="D6">
        <f t="shared" si="1"/>
        <v>3.7372991617329793E-2</v>
      </c>
    </row>
    <row r="7" spans="1:4">
      <c r="A7">
        <v>6</v>
      </c>
      <c r="B7">
        <v>0.216</v>
      </c>
      <c r="C7">
        <f t="shared" si="0"/>
        <v>1.8333333333333333E-2</v>
      </c>
      <c r="D7">
        <f t="shared" si="1"/>
        <v>4.5755369843124775E-2</v>
      </c>
    </row>
    <row r="8" spans="1:4">
      <c r="A8">
        <v>7</v>
      </c>
      <c r="B8">
        <v>0.24199999999999999</v>
      </c>
      <c r="C8">
        <f t="shared" si="0"/>
        <v>2.1666666666666667E-2</v>
      </c>
      <c r="D8">
        <f t="shared" si="1"/>
        <v>5.4166259614366767E-2</v>
      </c>
    </row>
    <row r="9" spans="1:4">
      <c r="A9">
        <v>8</v>
      </c>
      <c r="B9">
        <v>0.25</v>
      </c>
      <c r="C9">
        <f t="shared" si="0"/>
        <v>2.5000000000000001E-2</v>
      </c>
      <c r="D9">
        <f t="shared" si="1"/>
        <v>6.2605855549678235E-2</v>
      </c>
    </row>
    <row r="10" spans="1:4">
      <c r="A10">
        <v>9</v>
      </c>
      <c r="B10">
        <v>0.255</v>
      </c>
      <c r="C10">
        <f t="shared" si="0"/>
        <v>2.8333333333333332E-2</v>
      </c>
      <c r="D10">
        <f t="shared" si="1"/>
        <v>7.1074354267195813E-2</v>
      </c>
    </row>
    <row r="11" spans="1:4">
      <c r="A11">
        <v>10</v>
      </c>
      <c r="B11">
        <v>0.28199999999999997</v>
      </c>
      <c r="C11">
        <f t="shared" si="0"/>
        <v>3.1666666666666669E-2</v>
      </c>
      <c r="D11">
        <f t="shared" si="1"/>
        <v>7.9571954412055251E-2</v>
      </c>
    </row>
    <row r="12" spans="1:4">
      <c r="A12">
        <v>11</v>
      </c>
      <c r="B12">
        <v>0.28799999999999998</v>
      </c>
      <c r="C12">
        <f t="shared" si="0"/>
        <v>3.5000000000000003E-2</v>
      </c>
      <c r="D12">
        <f t="shared" si="1"/>
        <v>8.8098856684349969E-2</v>
      </c>
    </row>
    <row r="13" spans="1:4">
      <c r="A13">
        <v>12</v>
      </c>
      <c r="B13">
        <v>0.28899999999999998</v>
      </c>
      <c r="C13">
        <f t="shared" si="0"/>
        <v>3.833333333333333E-2</v>
      </c>
      <c r="D13">
        <f t="shared" si="1"/>
        <v>9.6655263867573699E-2</v>
      </c>
    </row>
    <row r="14" spans="1:4">
      <c r="A14">
        <v>13</v>
      </c>
      <c r="B14">
        <v>0.33</v>
      </c>
      <c r="C14">
        <f t="shared" si="0"/>
        <v>4.1666666666666664E-2</v>
      </c>
      <c r="D14">
        <f t="shared" si="1"/>
        <v>0.1052413808575567</v>
      </c>
    </row>
    <row r="15" spans="1:4">
      <c r="A15">
        <v>14</v>
      </c>
      <c r="B15">
        <v>0.39400000000000002</v>
      </c>
      <c r="C15">
        <f t="shared" si="0"/>
        <v>4.4999999999999998E-2</v>
      </c>
      <c r="D15">
        <f t="shared" si="1"/>
        <v>0.11385741469190602</v>
      </c>
    </row>
    <row r="16" spans="1:4">
      <c r="A16">
        <v>15</v>
      </c>
      <c r="B16">
        <v>0.44400000000000001</v>
      </c>
      <c r="C16">
        <f t="shared" si="0"/>
        <v>4.8333333333333332E-2</v>
      </c>
      <c r="D16">
        <f t="shared" si="1"/>
        <v>0.12250357457996081</v>
      </c>
    </row>
    <row r="17" spans="1:11">
      <c r="A17">
        <v>16</v>
      </c>
      <c r="B17">
        <v>0.45300000000000001</v>
      </c>
      <c r="C17">
        <f t="shared" si="0"/>
        <v>5.1666666666666666E-2</v>
      </c>
      <c r="D17">
        <f t="shared" si="1"/>
        <v>0.13118007193327261</v>
      </c>
    </row>
    <row r="18" spans="1:11">
      <c r="A18">
        <v>17</v>
      </c>
      <c r="B18">
        <v>0.47599999999999998</v>
      </c>
      <c r="C18">
        <f t="shared" si="0"/>
        <v>5.5E-2</v>
      </c>
      <c r="D18">
        <f t="shared" si="1"/>
        <v>0.13988712039662288</v>
      </c>
    </row>
    <row r="19" spans="1:11">
      <c r="A19">
        <v>18</v>
      </c>
      <c r="B19">
        <v>0.47899999999999998</v>
      </c>
      <c r="C19">
        <f t="shared" si="0"/>
        <v>5.8333333333333334E-2</v>
      </c>
      <c r="D19">
        <f t="shared" si="1"/>
        <v>0.14862493587958808</v>
      </c>
      <c r="H19">
        <f>1/AVERAGE(B2:B301)</f>
        <v>0.21718277740575173</v>
      </c>
    </row>
    <row r="20" spans="1:11">
      <c r="A20">
        <v>19</v>
      </c>
      <c r="B20">
        <v>0.48599999999999999</v>
      </c>
      <c r="C20">
        <f t="shared" si="0"/>
        <v>6.1666666666666668E-2</v>
      </c>
      <c r="D20">
        <f t="shared" si="1"/>
        <v>0.15739373658866468</v>
      </c>
    </row>
    <row r="21" spans="1:11">
      <c r="A21">
        <v>20</v>
      </c>
      <c r="B21">
        <v>0.497</v>
      </c>
      <c r="C21">
        <f t="shared" si="0"/>
        <v>6.5000000000000002E-2</v>
      </c>
      <c r="D21">
        <f t="shared" si="1"/>
        <v>0.16619374305996554</v>
      </c>
    </row>
    <row r="22" spans="1:11">
      <c r="A22">
        <v>21</v>
      </c>
      <c r="B22">
        <v>0.51800000000000002</v>
      </c>
      <c r="C22">
        <f t="shared" si="0"/>
        <v>6.8333333333333329E-2</v>
      </c>
      <c r="D22">
        <f t="shared" si="1"/>
        <v>0.17502517819250052</v>
      </c>
      <c r="H22" t="s">
        <v>17</v>
      </c>
      <c r="I22" t="s">
        <v>18</v>
      </c>
      <c r="J22" t="s">
        <v>13</v>
      </c>
      <c r="K22" t="s">
        <v>14</v>
      </c>
    </row>
    <row r="23" spans="1:11">
      <c r="A23">
        <v>22</v>
      </c>
      <c r="B23">
        <v>0.55000000000000004</v>
      </c>
      <c r="C23">
        <f t="shared" si="0"/>
        <v>7.166666666666667E-2</v>
      </c>
      <c r="D23">
        <f t="shared" si="1"/>
        <v>0.18388826728205332</v>
      </c>
      <c r="H23" t="s">
        <v>41</v>
      </c>
      <c r="I23">
        <v>131</v>
      </c>
      <c r="J23">
        <f>(_xlfn.EXPON.DIST(2.507,H19, TRUE)-(_xlfn.EXPON.DIST(0.007,H19,TRUE))) * 300</f>
        <v>125.50076551090964</v>
      </c>
      <c r="K23">
        <f>((I23-J23)^2)/J23</f>
        <v>0.24096729484388676</v>
      </c>
    </row>
    <row r="24" spans="1:11">
      <c r="A24">
        <v>23</v>
      </c>
      <c r="B24">
        <v>0.57199999999999995</v>
      </c>
      <c r="C24">
        <f t="shared" si="0"/>
        <v>7.4999999999999997E-2</v>
      </c>
      <c r="D24">
        <f t="shared" si="1"/>
        <v>0.1927832380556673</v>
      </c>
      <c r="H24" t="s">
        <v>42</v>
      </c>
      <c r="I24">
        <f>203-131</f>
        <v>72</v>
      </c>
      <c r="J24">
        <f>(_xlfn.EXPON.DIST(5.007,H19, TRUE)-(_xlfn.EXPON.DIST(2.507,H19,TRUE))) * 300</f>
        <v>72.919414084095564</v>
      </c>
      <c r="K24">
        <f t="shared" ref="K24:K29" si="2">((I24-J24)^2)/J24</f>
        <v>1.1592554172999833E-2</v>
      </c>
    </row>
    <row r="25" spans="1:11">
      <c r="A25">
        <v>24</v>
      </c>
      <c r="B25">
        <v>0.58099999999999996</v>
      </c>
      <c r="C25">
        <f t="shared" si="0"/>
        <v>7.8333333333333338E-2</v>
      </c>
      <c r="D25">
        <f t="shared" si="1"/>
        <v>0.20171032070675463</v>
      </c>
      <c r="H25" t="s">
        <v>43</v>
      </c>
      <c r="I25">
        <f>244-201</f>
        <v>43</v>
      </c>
      <c r="J25">
        <f>(_xlfn.EXPON.DIST(7.507,H19, TRUE)-(_xlfn.EXPON.DIST(5.007,H19,TRUE))) * 300</f>
        <v>42.368195354996196</v>
      </c>
      <c r="K25">
        <f t="shared" si="2"/>
        <v>9.421621716566941E-3</v>
      </c>
    </row>
    <row r="26" spans="1:11">
      <c r="A26">
        <v>25</v>
      </c>
      <c r="B26">
        <v>0.58199999999999996</v>
      </c>
      <c r="C26">
        <f t="shared" si="0"/>
        <v>8.1666666666666665E-2</v>
      </c>
      <c r="D26">
        <f t="shared" si="1"/>
        <v>0.21066974793084042</v>
      </c>
      <c r="H26" t="s">
        <v>44</v>
      </c>
      <c r="I26">
        <f>266-245</f>
        <v>21</v>
      </c>
      <c r="J26">
        <f>(_xlfn.EXPON.DIST(10.007,H19, TRUE)-(_xlfn.EXPON.DIST(7.507,H19,TRUE))) * 300</f>
        <v>24.617092720587909</v>
      </c>
      <c r="K26">
        <f t="shared" si="2"/>
        <v>0.53147460985058115</v>
      </c>
    </row>
    <row r="27" spans="1:11">
      <c r="A27">
        <v>26</v>
      </c>
      <c r="B27">
        <v>0.58199999999999996</v>
      </c>
      <c r="C27">
        <f t="shared" si="0"/>
        <v>8.5000000000000006E-2</v>
      </c>
      <c r="D27">
        <f t="shared" si="1"/>
        <v>0.21966175496195778</v>
      </c>
      <c r="H27" t="s">
        <v>45</v>
      </c>
      <c r="I27">
        <f>277-267</f>
        <v>10</v>
      </c>
      <c r="J27">
        <f>(_xlfn.EXPON.DIST(12.507,H19, TRUE)-(_xlfn.EXPON.DIST(10.007,H19,TRUE))) * 300</f>
        <v>14.30321138147227</v>
      </c>
      <c r="K27">
        <f t="shared" si="2"/>
        <v>1.294648292593884</v>
      </c>
    </row>
    <row r="28" spans="1:11">
      <c r="A28">
        <v>27</v>
      </c>
      <c r="B28">
        <v>0.58699999999999997</v>
      </c>
      <c r="C28">
        <f t="shared" si="0"/>
        <v>8.8333333333333333E-2</v>
      </c>
      <c r="D28">
        <f t="shared" si="1"/>
        <v>0.22868657960970615</v>
      </c>
      <c r="H28" t="s">
        <v>46</v>
      </c>
      <c r="I28">
        <f>285-277</f>
        <v>8</v>
      </c>
      <c r="J28">
        <f>(_xlfn.EXPON.DIST(15.007,H19, TRUE)-(_xlfn.EXPON.DIST(12.507,H19,TRUE))) * 300</f>
        <v>8.3105612082282736</v>
      </c>
      <c r="K28">
        <f t="shared" si="2"/>
        <v>1.1605505529603927E-2</v>
      </c>
    </row>
    <row r="29" spans="1:11">
      <c r="A29">
        <v>28</v>
      </c>
      <c r="B29">
        <v>0.58899999999999997</v>
      </c>
      <c r="C29">
        <f t="shared" si="0"/>
        <v>9.166666666666666E-2</v>
      </c>
      <c r="D29">
        <f t="shared" si="1"/>
        <v>0.23774446229698881</v>
      </c>
      <c r="H29" t="s">
        <v>47</v>
      </c>
      <c r="I29">
        <f>293-285</f>
        <v>8</v>
      </c>
      <c r="J29">
        <f>(_xlfn.EXPON.DIST(17.507,H19, TRUE)-(_xlfn.EXPON.DIST(15.007,H19,TRUE))) * 300</f>
        <v>4.8286657977504195</v>
      </c>
      <c r="K29">
        <f t="shared" si="2"/>
        <v>2.0828446290574738</v>
      </c>
    </row>
    <row r="30" spans="1:11">
      <c r="A30">
        <v>29</v>
      </c>
      <c r="B30">
        <v>0.61899999999999999</v>
      </c>
      <c r="C30">
        <f t="shared" si="0"/>
        <v>9.5000000000000001E-2</v>
      </c>
      <c r="D30">
        <f t="shared" si="1"/>
        <v>0.24683564609844444</v>
      </c>
      <c r="H30" t="s">
        <v>48</v>
      </c>
      <c r="I30">
        <f>295-293</f>
        <v>2</v>
      </c>
      <c r="J30">
        <f>(_xlfn.EXPON.DIST(30.007,H19, TRUE)-(_xlfn.EXPON.DIST(17.507,H19,TRUE))) * 300</f>
        <v>6.2529291939392495</v>
      </c>
      <c r="K30">
        <f>((SUM(I30:I34)-J30)^2)/J30</f>
        <v>8.9256534331017393E-2</v>
      </c>
    </row>
    <row r="31" spans="1:11">
      <c r="A31">
        <v>30</v>
      </c>
      <c r="B31">
        <v>0.62</v>
      </c>
      <c r="C31">
        <f t="shared" si="0"/>
        <v>9.8333333333333328E-2</v>
      </c>
      <c r="D31">
        <f t="shared" si="1"/>
        <v>0.25596037677958666</v>
      </c>
      <c r="H31" t="s">
        <v>49</v>
      </c>
      <c r="I31">
        <f>296-295</f>
        <v>1</v>
      </c>
    </row>
    <row r="32" spans="1:11">
      <c r="A32">
        <v>31</v>
      </c>
      <c r="B32">
        <v>0.63600000000000001</v>
      </c>
      <c r="C32">
        <f t="shared" si="0"/>
        <v>0.10166666666666667</v>
      </c>
      <c r="D32">
        <f t="shared" si="1"/>
        <v>0.26511890283666967</v>
      </c>
      <c r="H32" t="s">
        <v>50</v>
      </c>
      <c r="I32">
        <v>2</v>
      </c>
    </row>
    <row r="33" spans="1:13">
      <c r="A33">
        <v>32</v>
      </c>
      <c r="B33">
        <v>0.64300000000000002</v>
      </c>
      <c r="C33">
        <f t="shared" si="0"/>
        <v>0.105</v>
      </c>
      <c r="D33">
        <f t="shared" si="1"/>
        <v>0.27431147553729396</v>
      </c>
      <c r="H33" t="s">
        <v>51</v>
      </c>
      <c r="I33">
        <v>1</v>
      </c>
    </row>
    <row r="34" spans="1:13">
      <c r="A34">
        <v>33</v>
      </c>
      <c r="B34">
        <v>0.68799999999999994</v>
      </c>
      <c r="C34">
        <f t="shared" si="0"/>
        <v>0.10833333333333334</v>
      </c>
      <c r="D34">
        <f t="shared" si="1"/>
        <v>0.2835383489617701</v>
      </c>
      <c r="H34" t="s">
        <v>52</v>
      </c>
      <c r="I34">
        <v>1</v>
      </c>
    </row>
    <row r="35" spans="1:13">
      <c r="A35">
        <v>34</v>
      </c>
      <c r="B35">
        <v>0.71699999999999997</v>
      </c>
      <c r="C35">
        <f t="shared" si="0"/>
        <v>0.11166666666666666</v>
      </c>
      <c r="D35">
        <f t="shared" si="1"/>
        <v>0.2927997800452567</v>
      </c>
      <c r="I35">
        <f>SUM(I23:I34)</f>
        <v>300</v>
      </c>
      <c r="K35" t="s">
        <v>89</v>
      </c>
      <c r="L35" t="s">
        <v>91</v>
      </c>
    </row>
    <row r="36" spans="1:13">
      <c r="A36">
        <v>35</v>
      </c>
      <c r="B36">
        <v>0.72599999999999998</v>
      </c>
      <c r="C36">
        <f t="shared" si="0"/>
        <v>0.115</v>
      </c>
      <c r="D36">
        <f t="shared" si="1"/>
        <v>0.30209602862069124</v>
      </c>
      <c r="K36">
        <f>SUM(K23:K30)</f>
        <v>4.2718110420960134</v>
      </c>
      <c r="L36">
        <v>12.592000000000001</v>
      </c>
      <c r="M36" t="s">
        <v>88</v>
      </c>
    </row>
    <row r="37" spans="1:13">
      <c r="A37">
        <v>36</v>
      </c>
      <c r="B37">
        <v>0.73199999999999998</v>
      </c>
      <c r="C37">
        <f t="shared" si="0"/>
        <v>0.11833333333333333</v>
      </c>
      <c r="D37">
        <f t="shared" si="1"/>
        <v>0.31142735746252964</v>
      </c>
    </row>
    <row r="38" spans="1:13">
      <c r="A38">
        <v>37</v>
      </c>
      <c r="B38">
        <v>0.76600000000000001</v>
      </c>
      <c r="C38">
        <f t="shared" si="0"/>
        <v>0.12166666666666667</v>
      </c>
      <c r="D38">
        <f t="shared" si="1"/>
        <v>0.32079403233131565</v>
      </c>
    </row>
    <row r="39" spans="1:13">
      <c r="A39">
        <v>38</v>
      </c>
      <c r="B39">
        <v>0.78900000000000003</v>
      </c>
      <c r="C39">
        <f t="shared" si="0"/>
        <v>0.125</v>
      </c>
      <c r="D39">
        <f t="shared" si="1"/>
        <v>0.33019632201909649</v>
      </c>
    </row>
    <row r="40" spans="1:13">
      <c r="A40">
        <v>39</v>
      </c>
      <c r="B40">
        <v>0.78900000000000003</v>
      </c>
      <c r="C40">
        <f t="shared" si="0"/>
        <v>0.12833333333333333</v>
      </c>
      <c r="D40">
        <f t="shared" si="1"/>
        <v>0.33963449839570592</v>
      </c>
    </row>
    <row r="41" spans="1:13">
      <c r="A41">
        <v>40</v>
      </c>
      <c r="B41">
        <v>0.80700000000000005</v>
      </c>
      <c r="C41">
        <f t="shared" si="0"/>
        <v>0.13166666666666665</v>
      </c>
      <c r="D41">
        <f t="shared" si="1"/>
        <v>0.34910883645593332</v>
      </c>
    </row>
    <row r="42" spans="1:13">
      <c r="A42">
        <v>41</v>
      </c>
      <c r="B42">
        <v>0.83299999999999996</v>
      </c>
      <c r="C42">
        <f t="shared" si="0"/>
        <v>0.13500000000000001</v>
      </c>
      <c r="D42">
        <f t="shared" si="1"/>
        <v>0.35861961436760076</v>
      </c>
    </row>
    <row r="43" spans="1:13">
      <c r="A43">
        <v>42</v>
      </c>
      <c r="B43">
        <v>0.84499999999999997</v>
      </c>
      <c r="C43">
        <f t="shared" si="0"/>
        <v>0.13833333333333334</v>
      </c>
      <c r="D43">
        <f t="shared" si="1"/>
        <v>0.36816711352056686</v>
      </c>
    </row>
    <row r="44" spans="1:13">
      <c r="A44">
        <v>43</v>
      </c>
      <c r="B44">
        <v>0.84899999999999998</v>
      </c>
      <c r="C44">
        <f t="shared" si="0"/>
        <v>0.14166666666666666</v>
      </c>
      <c r="D44">
        <f t="shared" si="1"/>
        <v>0.37775161857668205</v>
      </c>
    </row>
    <row r="45" spans="1:13">
      <c r="A45">
        <v>44</v>
      </c>
      <c r="B45">
        <v>0.85</v>
      </c>
      <c r="C45">
        <f t="shared" si="0"/>
        <v>0.14499999999999999</v>
      </c>
      <c r="D45">
        <f t="shared" si="1"/>
        <v>0.38737341752071419</v>
      </c>
    </row>
    <row r="46" spans="1:13">
      <c r="A46">
        <v>45</v>
      </c>
      <c r="B46">
        <v>0.85</v>
      </c>
      <c r="C46">
        <f t="shared" si="0"/>
        <v>0.14833333333333334</v>
      </c>
      <c r="D46">
        <f t="shared" si="1"/>
        <v>0.39703280171226984</v>
      </c>
    </row>
    <row r="47" spans="1:13">
      <c r="A47">
        <v>46</v>
      </c>
      <c r="B47">
        <v>0.85599999999999998</v>
      </c>
      <c r="C47">
        <f t="shared" si="0"/>
        <v>0.15166666666666667</v>
      </c>
      <c r="D47">
        <f t="shared" si="1"/>
        <v>0.40673006593873301</v>
      </c>
    </row>
    <row r="48" spans="1:13">
      <c r="A48">
        <v>47</v>
      </c>
      <c r="B48">
        <v>0.90600000000000003</v>
      </c>
      <c r="C48">
        <f t="shared" si="0"/>
        <v>0.155</v>
      </c>
      <c r="D48">
        <f t="shared" si="1"/>
        <v>0.41646550846924629</v>
      </c>
    </row>
    <row r="49" spans="1:4">
      <c r="A49">
        <v>48</v>
      </c>
      <c r="B49">
        <v>0.93100000000000005</v>
      </c>
      <c r="C49">
        <f t="shared" si="0"/>
        <v>0.15833333333333333</v>
      </c>
      <c r="D49">
        <f t="shared" si="1"/>
        <v>0.42623943110975893</v>
      </c>
    </row>
    <row r="50" spans="1:4">
      <c r="A50">
        <v>49</v>
      </c>
      <c r="B50">
        <v>0.94</v>
      </c>
      <c r="C50">
        <f t="shared" si="0"/>
        <v>0.16166666666666665</v>
      </c>
      <c r="D50">
        <f t="shared" si="1"/>
        <v>0.43605213925916703</v>
      </c>
    </row>
    <row r="51" spans="1:4">
      <c r="A51">
        <v>50</v>
      </c>
      <c r="B51">
        <v>0.95099999999999996</v>
      </c>
      <c r="C51">
        <f t="shared" si="0"/>
        <v>0.16500000000000001</v>
      </c>
      <c r="D51">
        <f t="shared" si="1"/>
        <v>0.44590394196657168</v>
      </c>
    </row>
    <row r="52" spans="1:4">
      <c r="A52">
        <v>51</v>
      </c>
      <c r="B52">
        <v>0.95099999999999996</v>
      </c>
      <c r="C52">
        <f t="shared" si="0"/>
        <v>0.16833333333333333</v>
      </c>
      <c r="D52">
        <f t="shared" si="1"/>
        <v>0.45579515198968279</v>
      </c>
    </row>
    <row r="53" spans="1:4">
      <c r="A53">
        <v>52</v>
      </c>
      <c r="B53">
        <v>0.95599999999999996</v>
      </c>
      <c r="C53">
        <f t="shared" si="0"/>
        <v>0.17166666666666666</v>
      </c>
      <c r="D53">
        <f t="shared" si="1"/>
        <v>0.46572608585439573</v>
      </c>
    </row>
    <row r="54" spans="1:4">
      <c r="A54">
        <v>53</v>
      </c>
      <c r="B54">
        <v>0.98699999999999999</v>
      </c>
      <c r="C54">
        <f t="shared" si="0"/>
        <v>0.17499999999999999</v>
      </c>
      <c r="D54">
        <f t="shared" si="1"/>
        <v>0.47569706391556887</v>
      </c>
    </row>
    <row r="55" spans="1:4">
      <c r="A55">
        <v>54</v>
      </c>
      <c r="B55">
        <v>0.999</v>
      </c>
      <c r="C55">
        <f t="shared" si="0"/>
        <v>0.17833333333333334</v>
      </c>
      <c r="D55">
        <f t="shared" si="1"/>
        <v>0.48570841041903129</v>
      </c>
    </row>
    <row r="56" spans="1:4">
      <c r="A56">
        <v>55</v>
      </c>
      <c r="B56">
        <v>1.0009999999999999</v>
      </c>
      <c r="C56">
        <f t="shared" si="0"/>
        <v>0.18166666666666667</v>
      </c>
      <c r="D56">
        <f t="shared" si="1"/>
        <v>0.4957604535648511</v>
      </c>
    </row>
    <row r="57" spans="1:4">
      <c r="A57">
        <v>56</v>
      </c>
      <c r="B57">
        <v>1.012</v>
      </c>
      <c r="C57">
        <f t="shared" si="0"/>
        <v>0.185</v>
      </c>
      <c r="D57">
        <f t="shared" si="1"/>
        <v>0.505853525571895</v>
      </c>
    </row>
    <row r="58" spans="1:4">
      <c r="A58">
        <v>57</v>
      </c>
      <c r="B58">
        <v>1.0229999999999999</v>
      </c>
      <c r="C58">
        <f t="shared" si="0"/>
        <v>0.18833333333333332</v>
      </c>
      <c r="D58">
        <f t="shared" si="1"/>
        <v>0.51598796274371062</v>
      </c>
    </row>
    <row r="59" spans="1:4">
      <c r="A59">
        <v>58</v>
      </c>
      <c r="B59">
        <v>1.0329999999999999</v>
      </c>
      <c r="C59">
        <f t="shared" si="0"/>
        <v>0.19166666666666668</v>
      </c>
      <c r="D59">
        <f t="shared" si="1"/>
        <v>0.52616410553576454</v>
      </c>
    </row>
    <row r="60" spans="1:4">
      <c r="A60">
        <v>59</v>
      </c>
      <c r="B60">
        <v>1.0349999999999999</v>
      </c>
      <c r="C60">
        <f t="shared" si="0"/>
        <v>0.19500000000000001</v>
      </c>
      <c r="D60">
        <f t="shared" si="1"/>
        <v>0.5363822986240695</v>
      </c>
    </row>
    <row r="61" spans="1:4">
      <c r="A61">
        <v>60</v>
      </c>
      <c r="B61">
        <v>1.038</v>
      </c>
      <c r="C61">
        <f t="shared" si="0"/>
        <v>0.19833333333333333</v>
      </c>
      <c r="D61">
        <f t="shared" si="1"/>
        <v>0.54664289097523544</v>
      </c>
    </row>
    <row r="62" spans="1:4">
      <c r="A62">
        <v>61</v>
      </c>
      <c r="B62">
        <v>1.056</v>
      </c>
      <c r="C62">
        <f t="shared" si="0"/>
        <v>0.20166666666666666</v>
      </c>
      <c r="D62">
        <f t="shared" si="1"/>
        <v>0.55694623591797998</v>
      </c>
    </row>
    <row r="63" spans="1:4">
      <c r="A63">
        <v>62</v>
      </c>
      <c r="B63">
        <v>1.075</v>
      </c>
      <c r="C63">
        <f t="shared" si="0"/>
        <v>0.20499999999999999</v>
      </c>
      <c r="D63">
        <f t="shared" si="1"/>
        <v>0.56729269121613535</v>
      </c>
    </row>
    <row r="64" spans="1:4">
      <c r="A64">
        <v>63</v>
      </c>
      <c r="B64">
        <v>1.0780000000000001</v>
      </c>
      <c r="C64">
        <f t="shared" si="0"/>
        <v>0.20833333333333334</v>
      </c>
      <c r="D64">
        <f t="shared" si="1"/>
        <v>0.57768261914318786</v>
      </c>
    </row>
    <row r="65" spans="1:4">
      <c r="A65">
        <v>64</v>
      </c>
      <c r="B65">
        <v>1.079</v>
      </c>
      <c r="C65">
        <f t="shared" si="0"/>
        <v>0.21166666666666667</v>
      </c>
      <c r="D65">
        <f t="shared" si="1"/>
        <v>0.58811638655839127</v>
      </c>
    </row>
    <row r="66" spans="1:4">
      <c r="A66">
        <v>65</v>
      </c>
      <c r="B66">
        <v>1.0940000000000001</v>
      </c>
      <c r="C66">
        <f t="shared" si="0"/>
        <v>0.215</v>
      </c>
      <c r="D66">
        <f t="shared" si="1"/>
        <v>0.59859436498449214</v>
      </c>
    </row>
    <row r="67" spans="1:4">
      <c r="A67">
        <v>66</v>
      </c>
      <c r="B67">
        <v>1.1060000000000001</v>
      </c>
      <c r="C67">
        <f t="shared" ref="C67:C130" si="3">(A67-0.5)/300</f>
        <v>0.21833333333333332</v>
      </c>
      <c r="D67">
        <f t="shared" ref="D67:D130" si="4">_xlfn.GAMMA.INV(C67,1,1/0.4044)</f>
        <v>0.60911693068710926</v>
      </c>
    </row>
    <row r="68" spans="1:4">
      <c r="A68">
        <v>67</v>
      </c>
      <c r="B68">
        <v>1.1299999999999999</v>
      </c>
      <c r="C68">
        <f t="shared" si="3"/>
        <v>0.22166666666666668</v>
      </c>
      <c r="D68">
        <f t="shared" si="4"/>
        <v>0.61968446475580874</v>
      </c>
    </row>
    <row r="69" spans="1:4">
      <c r="A69">
        <v>68</v>
      </c>
      <c r="B69">
        <v>1.151</v>
      </c>
      <c r="C69">
        <f t="shared" si="3"/>
        <v>0.22500000000000001</v>
      </c>
      <c r="D69">
        <f t="shared" si="4"/>
        <v>0.63029735318691893</v>
      </c>
    </row>
    <row r="70" spans="1:4">
      <c r="A70">
        <v>69</v>
      </c>
      <c r="B70">
        <v>1.1930000000000001</v>
      </c>
      <c r="C70">
        <f t="shared" si="3"/>
        <v>0.22833333333333333</v>
      </c>
      <c r="D70">
        <f t="shared" si="4"/>
        <v>0.64095598696813127</v>
      </c>
    </row>
    <row r="71" spans="1:4">
      <c r="A71">
        <v>70</v>
      </c>
      <c r="B71">
        <v>1.212</v>
      </c>
      <c r="C71">
        <f t="shared" si="3"/>
        <v>0.23166666666666666</v>
      </c>
      <c r="D71">
        <f t="shared" si="4"/>
        <v>0.6516607621649303</v>
      </c>
    </row>
    <row r="72" spans="1:4">
      <c r="A72">
        <v>71</v>
      </c>
      <c r="B72">
        <v>1.222</v>
      </c>
      <c r="C72">
        <f t="shared" si="3"/>
        <v>0.23499999999999999</v>
      </c>
      <c r="D72">
        <f t="shared" si="4"/>
        <v>0.66241208000890506</v>
      </c>
    </row>
    <row r="73" spans="1:4">
      <c r="A73">
        <v>72</v>
      </c>
      <c r="B73">
        <v>1.234</v>
      </c>
      <c r="C73">
        <f t="shared" si="3"/>
        <v>0.23833333333333334</v>
      </c>
      <c r="D73">
        <f t="shared" si="4"/>
        <v>0.67321034698798643</v>
      </c>
    </row>
    <row r="74" spans="1:4">
      <c r="A74">
        <v>73</v>
      </c>
      <c r="B74">
        <v>1.2789999999999999</v>
      </c>
      <c r="C74">
        <f t="shared" si="3"/>
        <v>0.24166666666666667</v>
      </c>
      <c r="D74">
        <f t="shared" si="4"/>
        <v>0.68405597493866455</v>
      </c>
    </row>
    <row r="75" spans="1:4">
      <c r="A75">
        <v>74</v>
      </c>
      <c r="B75">
        <v>1.2989999999999999</v>
      </c>
      <c r="C75">
        <f t="shared" si="3"/>
        <v>0.245</v>
      </c>
      <c r="D75">
        <f t="shared" si="4"/>
        <v>0.6949493811402383</v>
      </c>
    </row>
    <row r="76" spans="1:4">
      <c r="A76">
        <v>75</v>
      </c>
      <c r="B76">
        <v>1.32</v>
      </c>
      <c r="C76">
        <f t="shared" si="3"/>
        <v>0.24833333333333332</v>
      </c>
      <c r="D76">
        <f t="shared" si="4"/>
        <v>0.70589098841114728</v>
      </c>
    </row>
    <row r="77" spans="1:4">
      <c r="A77">
        <v>76</v>
      </c>
      <c r="B77">
        <v>1.335</v>
      </c>
      <c r="C77">
        <f t="shared" si="3"/>
        <v>0.25166666666666665</v>
      </c>
      <c r="D77">
        <f t="shared" si="4"/>
        <v>0.71688122520744813</v>
      </c>
    </row>
    <row r="78" spans="1:4">
      <c r="A78">
        <v>77</v>
      </c>
      <c r="B78">
        <v>1.341</v>
      </c>
      <c r="C78">
        <f t="shared" si="3"/>
        <v>0.255</v>
      </c>
      <c r="D78">
        <f t="shared" si="4"/>
        <v>0.72792052572348542</v>
      </c>
    </row>
    <row r="79" spans="1:4">
      <c r="A79">
        <v>78</v>
      </c>
      <c r="B79">
        <v>1.351</v>
      </c>
      <c r="C79">
        <f t="shared" si="3"/>
        <v>0.25833333333333336</v>
      </c>
      <c r="D79">
        <f t="shared" si="4"/>
        <v>0.73900932999482249</v>
      </c>
    </row>
    <row r="80" spans="1:4">
      <c r="A80">
        <v>79</v>
      </c>
      <c r="B80">
        <v>1.3959999999999999</v>
      </c>
      <c r="C80">
        <f t="shared" si="3"/>
        <v>0.26166666666666666</v>
      </c>
      <c r="D80">
        <f t="shared" si="4"/>
        <v>0.75014808400348842</v>
      </c>
    </row>
    <row r="81" spans="1:4">
      <c r="A81">
        <v>80</v>
      </c>
      <c r="B81">
        <v>1.4019999999999999</v>
      </c>
      <c r="C81">
        <f t="shared" si="3"/>
        <v>0.26500000000000001</v>
      </c>
      <c r="D81">
        <f t="shared" si="4"/>
        <v>0.7613372397856093</v>
      </c>
    </row>
    <row r="82" spans="1:4">
      <c r="A82">
        <v>81</v>
      </c>
      <c r="B82">
        <v>1.403</v>
      </c>
      <c r="C82">
        <f t="shared" si="3"/>
        <v>0.26833333333333331</v>
      </c>
      <c r="D82">
        <f t="shared" si="4"/>
        <v>0.77257725554148116</v>
      </c>
    </row>
    <row r="83" spans="1:4">
      <c r="A83">
        <v>82</v>
      </c>
      <c r="B83">
        <v>1.421</v>
      </c>
      <c r="C83">
        <f t="shared" si="3"/>
        <v>0.27166666666666667</v>
      </c>
      <c r="D83">
        <f t="shared" si="4"/>
        <v>0.78386859574816092</v>
      </c>
    </row>
    <row r="84" spans="1:4">
      <c r="A84">
        <v>83</v>
      </c>
      <c r="B84">
        <v>1.44</v>
      </c>
      <c r="C84">
        <f t="shared" si="3"/>
        <v>0.27500000000000002</v>
      </c>
      <c r="D84">
        <f t="shared" si="4"/>
        <v>0.79521173127463485</v>
      </c>
    </row>
    <row r="85" spans="1:4">
      <c r="A85">
        <v>84</v>
      </c>
      <c r="B85">
        <v>1.5189999999999999</v>
      </c>
      <c r="C85">
        <f t="shared" si="3"/>
        <v>0.27833333333333332</v>
      </c>
      <c r="D85">
        <f t="shared" si="4"/>
        <v>0.80660713949964524</v>
      </c>
    </row>
    <row r="86" spans="1:4">
      <c r="A86">
        <v>85</v>
      </c>
      <c r="B86">
        <v>1.5349999999999999</v>
      </c>
      <c r="C86">
        <f t="shared" si="3"/>
        <v>0.28166666666666668</v>
      </c>
      <c r="D86">
        <f t="shared" si="4"/>
        <v>0.81805530443224173</v>
      </c>
    </row>
    <row r="87" spans="1:4">
      <c r="A87">
        <v>86</v>
      </c>
      <c r="B87">
        <v>1.54</v>
      </c>
      <c r="C87">
        <f t="shared" si="3"/>
        <v>0.28499999999999998</v>
      </c>
      <c r="D87">
        <f t="shared" si="4"/>
        <v>0.82955671683513688</v>
      </c>
    </row>
    <row r="88" spans="1:4">
      <c r="A88">
        <v>87</v>
      </c>
      <c r="B88">
        <v>1.5940000000000001</v>
      </c>
      <c r="C88">
        <f t="shared" si="3"/>
        <v>0.28833333333333333</v>
      </c>
      <c r="D88">
        <f t="shared" si="4"/>
        <v>0.84111187435094403</v>
      </c>
    </row>
    <row r="89" spans="1:4">
      <c r="A89">
        <v>88</v>
      </c>
      <c r="B89">
        <v>1.621</v>
      </c>
      <c r="C89">
        <f t="shared" si="3"/>
        <v>0.29166666666666669</v>
      </c>
      <c r="D89">
        <f t="shared" si="4"/>
        <v>0.85272128163137884</v>
      </c>
    </row>
    <row r="90" spans="1:4">
      <c r="A90">
        <v>89</v>
      </c>
      <c r="B90">
        <v>1.6259999999999999</v>
      </c>
      <c r="C90">
        <f t="shared" si="3"/>
        <v>0.29499999999999998</v>
      </c>
      <c r="D90">
        <f t="shared" si="4"/>
        <v>0.86438545046950632</v>
      </c>
    </row>
    <row r="91" spans="1:4">
      <c r="A91">
        <v>90</v>
      </c>
      <c r="B91">
        <v>1.627</v>
      </c>
      <c r="C91">
        <f t="shared" si="3"/>
        <v>0.29833333333333334</v>
      </c>
      <c r="D91">
        <f t="shared" si="4"/>
        <v>0.87610489993512597</v>
      </c>
    </row>
    <row r="92" spans="1:4">
      <c r="A92">
        <v>91</v>
      </c>
      <c r="B92">
        <v>1.6319999999999999</v>
      </c>
      <c r="C92">
        <f t="shared" si="3"/>
        <v>0.30166666666666669</v>
      </c>
      <c r="D92">
        <f t="shared" si="4"/>
        <v>0.88788015651337449</v>
      </c>
    </row>
    <row r="93" spans="1:4">
      <c r="A93">
        <v>92</v>
      </c>
      <c r="B93">
        <v>1.6339999999999999</v>
      </c>
      <c r="C93">
        <f t="shared" si="3"/>
        <v>0.30499999999999999</v>
      </c>
      <c r="D93">
        <f t="shared" si="4"/>
        <v>0.89971175424664906</v>
      </c>
    </row>
    <row r="94" spans="1:4">
      <c r="A94">
        <v>93</v>
      </c>
      <c r="B94">
        <v>1.649</v>
      </c>
      <c r="C94">
        <f t="shared" si="3"/>
        <v>0.30833333333333335</v>
      </c>
      <c r="D94">
        <f t="shared" si="4"/>
        <v>0.9116002348799408</v>
      </c>
    </row>
    <row r="95" spans="1:4">
      <c r="A95">
        <v>94</v>
      </c>
      <c r="B95">
        <v>1.6850000000000001</v>
      </c>
      <c r="C95">
        <f t="shared" si="3"/>
        <v>0.31166666666666665</v>
      </c>
      <c r="D95">
        <f t="shared" si="4"/>
        <v>0.92354614800967749</v>
      </c>
    </row>
    <row r="96" spans="1:4">
      <c r="A96">
        <v>95</v>
      </c>
      <c r="B96">
        <v>1.7010000000000001</v>
      </c>
      <c r="C96">
        <f t="shared" si="3"/>
        <v>0.315</v>
      </c>
      <c r="D96">
        <f t="shared" si="4"/>
        <v>0.93555005123618129</v>
      </c>
    </row>
    <row r="97" spans="1:4">
      <c r="A97">
        <v>96</v>
      </c>
      <c r="B97">
        <v>1.73</v>
      </c>
      <c r="C97">
        <f t="shared" si="3"/>
        <v>0.31833333333333336</v>
      </c>
      <c r="D97">
        <f t="shared" si="4"/>
        <v>0.94761251031984317</v>
      </c>
    </row>
    <row r="98" spans="1:4">
      <c r="A98">
        <v>97</v>
      </c>
      <c r="B98">
        <v>1.738</v>
      </c>
      <c r="C98">
        <f t="shared" si="3"/>
        <v>0.32166666666666666</v>
      </c>
      <c r="D98">
        <f t="shared" si="4"/>
        <v>0.95973409934112597</v>
      </c>
    </row>
    <row r="99" spans="1:4">
      <c r="A99">
        <v>98</v>
      </c>
      <c r="B99">
        <v>1.746</v>
      </c>
      <c r="C99">
        <f t="shared" si="3"/>
        <v>0.32500000000000001</v>
      </c>
      <c r="D99">
        <f t="shared" si="4"/>
        <v>0.97191540086450845</v>
      </c>
    </row>
    <row r="100" spans="1:4">
      <c r="A100">
        <v>99</v>
      </c>
      <c r="B100">
        <v>1.772</v>
      </c>
      <c r="C100">
        <f t="shared" si="3"/>
        <v>0.32833333333333331</v>
      </c>
      <c r="D100">
        <f t="shared" si="4"/>
        <v>0.98415700610648704</v>
      </c>
    </row>
    <row r="101" spans="1:4">
      <c r="A101">
        <v>100</v>
      </c>
      <c r="B101">
        <v>1.7749999999999999</v>
      </c>
      <c r="C101">
        <f t="shared" si="3"/>
        <v>0.33166666666666667</v>
      </c>
      <c r="D101">
        <f t="shared" si="4"/>
        <v>0.99645951510775754</v>
      </c>
    </row>
    <row r="102" spans="1:4">
      <c r="A102">
        <v>101</v>
      </c>
      <c r="B102">
        <v>1.8069999999999999</v>
      </c>
      <c r="C102">
        <f t="shared" si="3"/>
        <v>0.33500000000000002</v>
      </c>
      <c r="D102">
        <f t="shared" si="4"/>
        <v>1.0088235369097005</v>
      </c>
    </row>
    <row r="103" spans="1:4">
      <c r="A103">
        <v>102</v>
      </c>
      <c r="B103">
        <v>1.823</v>
      </c>
      <c r="C103">
        <f t="shared" si="3"/>
        <v>0.33833333333333332</v>
      </c>
      <c r="D103">
        <f t="shared" si="4"/>
        <v>1.0212496897353016</v>
      </c>
    </row>
    <row r="104" spans="1:4">
      <c r="A104">
        <v>103</v>
      </c>
      <c r="B104">
        <v>1.8440000000000001</v>
      </c>
      <c r="C104">
        <f t="shared" si="3"/>
        <v>0.34166666666666667</v>
      </c>
      <c r="D104">
        <f t="shared" si="4"/>
        <v>1.0337386011746403</v>
      </c>
    </row>
    <row r="105" spans="1:4">
      <c r="A105">
        <v>104</v>
      </c>
      <c r="B105">
        <v>1.8759999999999999</v>
      </c>
      <c r="C105">
        <f t="shared" si="3"/>
        <v>0.34499999999999997</v>
      </c>
      <c r="D105">
        <f t="shared" si="4"/>
        <v>1.0462909083750866</v>
      </c>
    </row>
    <row r="106" spans="1:4">
      <c r="A106">
        <v>105</v>
      </c>
      <c r="B106">
        <v>1.8759999999999999</v>
      </c>
      <c r="C106">
        <f t="shared" si="3"/>
        <v>0.34833333333333333</v>
      </c>
      <c r="D106">
        <f t="shared" si="4"/>
        <v>1.0589072582363517</v>
      </c>
    </row>
    <row r="107" spans="1:4">
      <c r="A107">
        <v>106</v>
      </c>
      <c r="B107">
        <v>1.885</v>
      </c>
      <c r="C107">
        <f t="shared" si="3"/>
        <v>0.35166666666666668</v>
      </c>
      <c r="D107">
        <f t="shared" si="4"/>
        <v>1.0715883076105344</v>
      </c>
    </row>
    <row r="108" spans="1:4">
      <c r="A108">
        <v>107</v>
      </c>
      <c r="B108">
        <v>1.893</v>
      </c>
      <c r="C108">
        <f t="shared" si="3"/>
        <v>0.35499999999999998</v>
      </c>
      <c r="D108">
        <f t="shared" si="4"/>
        <v>1.0843347235073306</v>
      </c>
    </row>
    <row r="109" spans="1:4">
      <c r="A109">
        <v>108</v>
      </c>
      <c r="B109">
        <v>1.9339999999999999</v>
      </c>
      <c r="C109">
        <f t="shared" si="3"/>
        <v>0.35833333333333334</v>
      </c>
      <c r="D109">
        <f t="shared" si="4"/>
        <v>1.0971471833045554</v>
      </c>
    </row>
    <row r="110" spans="1:4">
      <c r="A110">
        <v>109</v>
      </c>
      <c r="B110">
        <v>1.9610000000000001</v>
      </c>
      <c r="C110">
        <f t="shared" si="3"/>
        <v>0.36166666666666669</v>
      </c>
      <c r="D110">
        <f t="shared" si="4"/>
        <v>1.1100263749641457</v>
      </c>
    </row>
    <row r="111" spans="1:4">
      <c r="A111">
        <v>110</v>
      </c>
      <c r="B111">
        <v>1.972</v>
      </c>
      <c r="C111">
        <f t="shared" si="3"/>
        <v>0.36499999999999999</v>
      </c>
      <c r="D111">
        <f t="shared" si="4"/>
        <v>1.1229729972538214</v>
      </c>
    </row>
    <row r="112" spans="1:4">
      <c r="A112">
        <v>111</v>
      </c>
      <c r="B112">
        <v>1.976</v>
      </c>
      <c r="C112">
        <f t="shared" si="3"/>
        <v>0.36833333333333335</v>
      </c>
      <c r="D112">
        <f t="shared" si="4"/>
        <v>1.1359877599745798</v>
      </c>
    </row>
    <row r="113" spans="1:4">
      <c r="A113">
        <v>112</v>
      </c>
      <c r="B113">
        <v>1.9910000000000001</v>
      </c>
      <c r="C113">
        <f t="shared" si="3"/>
        <v>0.37166666666666665</v>
      </c>
      <c r="D113">
        <f t="shared" si="4"/>
        <v>1.1490713841942026</v>
      </c>
    </row>
    <row r="114" spans="1:4">
      <c r="A114">
        <v>113</v>
      </c>
      <c r="B114">
        <v>2.012</v>
      </c>
      <c r="C114">
        <f t="shared" si="3"/>
        <v>0.375</v>
      </c>
      <c r="D114">
        <f t="shared" si="4"/>
        <v>1.1622246024869822</v>
      </c>
    </row>
    <row r="115" spans="1:4">
      <c r="A115">
        <v>114</v>
      </c>
      <c r="B115">
        <v>2.0169999999999999</v>
      </c>
      <c r="C115">
        <f t="shared" si="3"/>
        <v>0.37833333333333335</v>
      </c>
      <c r="D115">
        <f t="shared" si="4"/>
        <v>1.1754481591798489</v>
      </c>
    </row>
    <row r="116" spans="1:4">
      <c r="A116">
        <v>115</v>
      </c>
      <c r="B116">
        <v>2.0430000000000001</v>
      </c>
      <c r="C116">
        <f t="shared" si="3"/>
        <v>0.38166666666666665</v>
      </c>
      <c r="D116">
        <f t="shared" si="4"/>
        <v>1.1887428106051214</v>
      </c>
    </row>
    <row r="117" spans="1:4">
      <c r="A117">
        <v>116</v>
      </c>
      <c r="B117">
        <v>2.1259999999999999</v>
      </c>
      <c r="C117">
        <f t="shared" si="3"/>
        <v>0.38500000000000001</v>
      </c>
      <c r="D117">
        <f t="shared" si="4"/>
        <v>1.202109325360087</v>
      </c>
    </row>
    <row r="118" spans="1:4">
      <c r="A118">
        <v>117</v>
      </c>
      <c r="B118">
        <v>2.1339999999999999</v>
      </c>
      <c r="C118">
        <f t="shared" si="3"/>
        <v>0.38833333333333331</v>
      </c>
      <c r="D118">
        <f t="shared" si="4"/>
        <v>1.2155484845736302</v>
      </c>
    </row>
    <row r="119" spans="1:4">
      <c r="A119">
        <v>118</v>
      </c>
      <c r="B119">
        <v>2.1669999999999998</v>
      </c>
      <c r="C119">
        <f t="shared" si="3"/>
        <v>0.39166666666666666</v>
      </c>
      <c r="D119">
        <f t="shared" si="4"/>
        <v>1.2290610821801551</v>
      </c>
    </row>
    <row r="120" spans="1:4">
      <c r="A120">
        <v>119</v>
      </c>
      <c r="B120">
        <v>2.1739999999999999</v>
      </c>
      <c r="C120">
        <f t="shared" si="3"/>
        <v>0.39500000000000002</v>
      </c>
      <c r="D120">
        <f t="shared" si="4"/>
        <v>1.2426479252010278</v>
      </c>
    </row>
    <row r="121" spans="1:4">
      <c r="A121">
        <v>120</v>
      </c>
      <c r="B121">
        <v>2.1739999999999999</v>
      </c>
      <c r="C121">
        <f t="shared" si="3"/>
        <v>0.39833333333333332</v>
      </c>
      <c r="D121">
        <f t="shared" si="4"/>
        <v>1.2563098340337919</v>
      </c>
    </row>
    <row r="122" spans="1:4">
      <c r="A122">
        <v>121</v>
      </c>
      <c r="B122">
        <v>2.1880000000000002</v>
      </c>
      <c r="C122">
        <f t="shared" si="3"/>
        <v>0.40166666666666667</v>
      </c>
      <c r="D122">
        <f t="shared" si="4"/>
        <v>1.2700476427494247</v>
      </c>
    </row>
    <row r="123" spans="1:4">
      <c r="A123">
        <v>122</v>
      </c>
      <c r="B123">
        <v>2.23</v>
      </c>
      <c r="C123">
        <f t="shared" si="3"/>
        <v>0.40500000000000003</v>
      </c>
      <c r="D123">
        <f t="shared" si="4"/>
        <v>1.2838621993978916</v>
      </c>
    </row>
    <row r="124" spans="1:4">
      <c r="A124">
        <v>123</v>
      </c>
      <c r="B124">
        <v>2.2719999999999998</v>
      </c>
      <c r="C124">
        <f t="shared" si="3"/>
        <v>0.40833333333333333</v>
      </c>
      <c r="D124">
        <f t="shared" si="4"/>
        <v>1.2977543663222812</v>
      </c>
    </row>
    <row r="125" spans="1:4">
      <c r="A125">
        <v>124</v>
      </c>
      <c r="B125">
        <v>2.2909999999999999</v>
      </c>
      <c r="C125">
        <f t="shared" si="3"/>
        <v>0.41166666666666668</v>
      </c>
      <c r="D125">
        <f t="shared" si="4"/>
        <v>1.3117250204818238</v>
      </c>
    </row>
    <row r="126" spans="1:4">
      <c r="A126">
        <v>125</v>
      </c>
      <c r="B126">
        <v>2.302</v>
      </c>
      <c r="C126">
        <f t="shared" si="3"/>
        <v>0.41499999999999998</v>
      </c>
      <c r="D126">
        <f t="shared" si="4"/>
        <v>1.3257750537840769</v>
      </c>
    </row>
    <row r="127" spans="1:4">
      <c r="A127">
        <v>126</v>
      </c>
      <c r="B127">
        <v>2.306</v>
      </c>
      <c r="C127">
        <f t="shared" si="3"/>
        <v>0.41833333333333333</v>
      </c>
      <c r="D127">
        <f t="shared" si="4"/>
        <v>1.3399053734266053</v>
      </c>
    </row>
    <row r="128" spans="1:4">
      <c r="A128">
        <v>127</v>
      </c>
      <c r="B128">
        <v>2.306</v>
      </c>
      <c r="C128">
        <f t="shared" si="3"/>
        <v>0.42166666666666669</v>
      </c>
      <c r="D128">
        <f t="shared" si="4"/>
        <v>1.3541169022484845</v>
      </c>
    </row>
    <row r="129" spans="1:4">
      <c r="A129">
        <v>128</v>
      </c>
      <c r="B129">
        <v>2.37</v>
      </c>
      <c r="C129">
        <f t="shared" si="3"/>
        <v>0.42499999999999999</v>
      </c>
      <c r="D129">
        <f t="shared" si="4"/>
        <v>1.3684105790919552</v>
      </c>
    </row>
    <row r="130" spans="1:4">
      <c r="A130">
        <v>129</v>
      </c>
      <c r="B130">
        <v>2.3780000000000001</v>
      </c>
      <c r="C130">
        <f t="shared" si="3"/>
        <v>0.42833333333333334</v>
      </c>
      <c r="D130">
        <f t="shared" si="4"/>
        <v>1.3827873591745956</v>
      </c>
    </row>
    <row r="131" spans="1:4">
      <c r="A131">
        <v>130</v>
      </c>
      <c r="B131">
        <v>2.4910000000000001</v>
      </c>
      <c r="C131">
        <f t="shared" ref="C131:C194" si="5">(A131-0.5)/300</f>
        <v>0.43166666666666664</v>
      </c>
      <c r="D131">
        <f t="shared" ref="D131:D194" si="6">_xlfn.GAMMA.INV(C131,1,1/0.4044)</f>
        <v>1.3972482144723775</v>
      </c>
    </row>
    <row r="132" spans="1:4">
      <c r="A132">
        <v>131</v>
      </c>
      <c r="B132">
        <v>2.4950000000000001</v>
      </c>
      <c r="C132">
        <f t="shared" si="5"/>
        <v>0.435</v>
      </c>
      <c r="D132">
        <f t="shared" si="6"/>
        <v>1.4117941341139866</v>
      </c>
    </row>
    <row r="133" spans="1:4">
      <c r="A133">
        <v>132</v>
      </c>
      <c r="B133">
        <v>2.528</v>
      </c>
      <c r="C133">
        <f t="shared" si="5"/>
        <v>0.43833333333333335</v>
      </c>
      <c r="D133">
        <f t="shared" si="6"/>
        <v>1.4264261247868066</v>
      </c>
    </row>
    <row r="134" spans="1:4">
      <c r="A134">
        <v>133</v>
      </c>
      <c r="B134">
        <v>2.528</v>
      </c>
      <c r="C134">
        <f t="shared" si="5"/>
        <v>0.44166666666666665</v>
      </c>
      <c r="D134">
        <f t="shared" si="6"/>
        <v>1.4411452111549947</v>
      </c>
    </row>
    <row r="135" spans="1:4">
      <c r="A135">
        <v>134</v>
      </c>
      <c r="B135">
        <v>2.5569999999999999</v>
      </c>
      <c r="C135">
        <f t="shared" si="5"/>
        <v>0.44500000000000001</v>
      </c>
      <c r="D135">
        <f t="shared" si="6"/>
        <v>1.4559524362900658</v>
      </c>
    </row>
    <row r="136" spans="1:4">
      <c r="A136">
        <v>135</v>
      </c>
      <c r="B136">
        <v>2.5830000000000002</v>
      </c>
      <c r="C136">
        <f t="shared" si="5"/>
        <v>0.44833333333333331</v>
      </c>
      <c r="D136">
        <f t="shared" si="6"/>
        <v>1.4708488621144493</v>
      </c>
    </row>
    <row r="137" spans="1:4">
      <c r="A137">
        <v>136</v>
      </c>
      <c r="B137">
        <v>2.589</v>
      </c>
      <c r="C137">
        <f t="shared" si="5"/>
        <v>0.45166666666666666</v>
      </c>
      <c r="D137">
        <f t="shared" si="6"/>
        <v>1.4858355698584926</v>
      </c>
    </row>
    <row r="138" spans="1:4">
      <c r="A138">
        <v>137</v>
      </c>
      <c r="B138">
        <v>2.621</v>
      </c>
      <c r="C138">
        <f t="shared" si="5"/>
        <v>0.45500000000000002</v>
      </c>
      <c r="D138">
        <f t="shared" si="6"/>
        <v>1.5009136605313875</v>
      </c>
    </row>
    <row r="139" spans="1:4">
      <c r="A139">
        <v>138</v>
      </c>
      <c r="B139">
        <v>2.7040000000000002</v>
      </c>
      <c r="C139">
        <f t="shared" si="5"/>
        <v>0.45833333333333331</v>
      </c>
      <c r="D139">
        <f t="shared" si="6"/>
        <v>1.5160842554065499</v>
      </c>
    </row>
    <row r="140" spans="1:4">
      <c r="A140">
        <v>139</v>
      </c>
      <c r="B140">
        <v>2.75</v>
      </c>
      <c r="C140">
        <f t="shared" si="5"/>
        <v>0.46166666666666667</v>
      </c>
      <c r="D140">
        <f t="shared" si="6"/>
        <v>1.5313484965219828</v>
      </c>
    </row>
    <row r="141" spans="1:4">
      <c r="A141">
        <v>140</v>
      </c>
      <c r="B141">
        <v>2.7519999999999998</v>
      </c>
      <c r="C141">
        <f t="shared" si="5"/>
        <v>0.46500000000000002</v>
      </c>
      <c r="D141">
        <f t="shared" si="6"/>
        <v>1.5467075471961687</v>
      </c>
    </row>
    <row r="142" spans="1:4">
      <c r="A142">
        <v>141</v>
      </c>
      <c r="B142">
        <v>2.8010000000000002</v>
      </c>
      <c r="C142">
        <f t="shared" si="5"/>
        <v>0.46833333333333332</v>
      </c>
      <c r="D142">
        <f t="shared" si="6"/>
        <v>1.5621625925600933</v>
      </c>
    </row>
    <row r="143" spans="1:4">
      <c r="A143">
        <v>142</v>
      </c>
      <c r="B143">
        <v>2.8069999999999999</v>
      </c>
      <c r="C143">
        <f t="shared" si="5"/>
        <v>0.47166666666666668</v>
      </c>
      <c r="D143">
        <f t="shared" si="6"/>
        <v>1.5777148401059984</v>
      </c>
    </row>
    <row r="144" spans="1:4">
      <c r="A144">
        <v>143</v>
      </c>
      <c r="B144">
        <v>2.8410000000000002</v>
      </c>
      <c r="C144">
        <f t="shared" si="5"/>
        <v>0.47499999999999998</v>
      </c>
      <c r="D144">
        <f t="shared" si="6"/>
        <v>1.5933655202534946</v>
      </c>
    </row>
    <row r="145" spans="1:4">
      <c r="A145">
        <v>144</v>
      </c>
      <c r="B145">
        <v>2.8780000000000001</v>
      </c>
      <c r="C145">
        <f t="shared" si="5"/>
        <v>0.47833333333333333</v>
      </c>
      <c r="D145">
        <f t="shared" si="6"/>
        <v>1.6091158869337117</v>
      </c>
    </row>
    <row r="146" spans="1:4">
      <c r="A146">
        <v>145</v>
      </c>
      <c r="B146">
        <v>2.8969999999999998</v>
      </c>
      <c r="C146">
        <f t="shared" si="5"/>
        <v>0.48166666666666669</v>
      </c>
      <c r="D146">
        <f t="shared" si="6"/>
        <v>1.6249672181921668</v>
      </c>
    </row>
    <row r="147" spans="1:4">
      <c r="A147">
        <v>146</v>
      </c>
      <c r="B147">
        <v>2.907</v>
      </c>
      <c r="C147">
        <f t="shared" si="5"/>
        <v>0.48499999999999999</v>
      </c>
      <c r="D147">
        <f t="shared" si="6"/>
        <v>1.6409208168110803</v>
      </c>
    </row>
    <row r="148" spans="1:4">
      <c r="A148">
        <v>147</v>
      </c>
      <c r="B148">
        <v>2.9079999999999999</v>
      </c>
      <c r="C148">
        <f t="shared" si="5"/>
        <v>0.48833333333333334</v>
      </c>
      <c r="D148">
        <f t="shared" si="6"/>
        <v>1.6569780109519019</v>
      </c>
    </row>
    <row r="149" spans="1:4">
      <c r="A149">
        <v>148</v>
      </c>
      <c r="B149">
        <v>2.9470000000000001</v>
      </c>
      <c r="C149">
        <f t="shared" si="5"/>
        <v>0.49166666666666664</v>
      </c>
      <c r="D149">
        <f t="shared" si="6"/>
        <v>1.6731401548188298</v>
      </c>
    </row>
    <row r="150" spans="1:4">
      <c r="A150">
        <v>149</v>
      </c>
      <c r="B150">
        <v>3.0129999999999999</v>
      </c>
      <c r="C150">
        <f t="shared" si="5"/>
        <v>0.495</v>
      </c>
      <c r="D150">
        <f t="shared" si="6"/>
        <v>1.6894086293441573</v>
      </c>
    </row>
    <row r="151" spans="1:4">
      <c r="A151">
        <v>150</v>
      </c>
      <c r="B151">
        <v>3.016</v>
      </c>
      <c r="C151">
        <f t="shared" si="5"/>
        <v>0.49833333333333335</v>
      </c>
      <c r="D151">
        <f t="shared" si="6"/>
        <v>1.7057848428963169</v>
      </c>
    </row>
    <row r="152" spans="1:4">
      <c r="A152">
        <v>151</v>
      </c>
      <c r="B152">
        <v>3.044</v>
      </c>
      <c r="C152">
        <f t="shared" si="5"/>
        <v>0.50166666666666671</v>
      </c>
      <c r="D152">
        <f t="shared" si="6"/>
        <v>1.7222702320115233</v>
      </c>
    </row>
    <row r="153" spans="1:4">
      <c r="A153">
        <v>152</v>
      </c>
      <c r="B153">
        <v>3.0489999999999999</v>
      </c>
      <c r="C153">
        <f t="shared" si="5"/>
        <v>0.505</v>
      </c>
      <c r="D153">
        <f t="shared" si="6"/>
        <v>1.7388662621499671</v>
      </c>
    </row>
    <row r="154" spans="1:4">
      <c r="A154">
        <v>153</v>
      </c>
      <c r="B154">
        <v>3.0529999999999999</v>
      </c>
      <c r="C154">
        <f t="shared" si="5"/>
        <v>0.5083333333333333</v>
      </c>
      <c r="D154">
        <f t="shared" si="6"/>
        <v>1.755574428477563</v>
      </c>
    </row>
    <row r="155" spans="1:4">
      <c r="A155">
        <v>154</v>
      </c>
      <c r="B155">
        <v>3.0720000000000001</v>
      </c>
      <c r="C155">
        <f t="shared" si="5"/>
        <v>0.51166666666666671</v>
      </c>
      <c r="D155">
        <f t="shared" si="6"/>
        <v>1.7723962566742808</v>
      </c>
    </row>
    <row r="156" spans="1:4">
      <c r="A156">
        <v>155</v>
      </c>
      <c r="B156">
        <v>3.1709999999999998</v>
      </c>
      <c r="C156">
        <f t="shared" si="5"/>
        <v>0.51500000000000001</v>
      </c>
      <c r="D156">
        <f t="shared" si="6"/>
        <v>1.7893333037701631</v>
      </c>
    </row>
    <row r="157" spans="1:4">
      <c r="A157">
        <v>156</v>
      </c>
      <c r="B157">
        <v>3.2040000000000002</v>
      </c>
      <c r="C157">
        <f t="shared" si="5"/>
        <v>0.51833333333333331</v>
      </c>
      <c r="D157">
        <f t="shared" si="6"/>
        <v>1.8063871590101737</v>
      </c>
    </row>
    <row r="158" spans="1:4">
      <c r="A158">
        <v>157</v>
      </c>
      <c r="B158">
        <v>3.214</v>
      </c>
      <c r="C158">
        <f t="shared" si="5"/>
        <v>0.52166666666666661</v>
      </c>
      <c r="D158">
        <f t="shared" si="6"/>
        <v>1.8235594447490731</v>
      </c>
    </row>
    <row r="159" spans="1:4">
      <c r="A159">
        <v>158</v>
      </c>
      <c r="B159">
        <v>3.226</v>
      </c>
      <c r="C159">
        <f t="shared" si="5"/>
        <v>0.52500000000000002</v>
      </c>
      <c r="D159">
        <f t="shared" si="6"/>
        <v>1.8408518173775863</v>
      </c>
    </row>
    <row r="160" spans="1:4">
      <c r="A160">
        <v>159</v>
      </c>
      <c r="B160">
        <v>3.2309999999999999</v>
      </c>
      <c r="C160">
        <f t="shared" si="5"/>
        <v>0.52833333333333332</v>
      </c>
      <c r="D160">
        <f t="shared" si="6"/>
        <v>1.8582659682811788</v>
      </c>
    </row>
    <row r="161" spans="1:4">
      <c r="A161">
        <v>160</v>
      </c>
      <c r="B161">
        <v>3.2370000000000001</v>
      </c>
      <c r="C161">
        <f t="shared" si="5"/>
        <v>0.53166666666666662</v>
      </c>
      <c r="D161">
        <f t="shared" si="6"/>
        <v>1.8758036248328398</v>
      </c>
    </row>
    <row r="162" spans="1:4">
      <c r="A162">
        <v>161</v>
      </c>
      <c r="B162">
        <v>3.2589999999999999</v>
      </c>
      <c r="C162">
        <f t="shared" si="5"/>
        <v>0.53500000000000003</v>
      </c>
      <c r="D162">
        <f t="shared" si="6"/>
        <v>1.8934665514213176</v>
      </c>
    </row>
    <row r="163" spans="1:4">
      <c r="A163">
        <v>162</v>
      </c>
      <c r="B163">
        <v>3.2690000000000001</v>
      </c>
      <c r="C163">
        <f t="shared" si="5"/>
        <v>0.53833333333333333</v>
      </c>
      <c r="D163">
        <f t="shared" si="6"/>
        <v>1.9112565505163399</v>
      </c>
    </row>
    <row r="164" spans="1:4">
      <c r="A164">
        <v>163</v>
      </c>
      <c r="B164">
        <v>3.2890000000000001</v>
      </c>
      <c r="C164">
        <f t="shared" si="5"/>
        <v>0.54166666666666663</v>
      </c>
      <c r="D164">
        <f t="shared" si="6"/>
        <v>1.9291754637724405</v>
      </c>
    </row>
    <row r="165" spans="1:4">
      <c r="A165">
        <v>164</v>
      </c>
      <c r="B165">
        <v>3.319</v>
      </c>
      <c r="C165">
        <f t="shared" si="5"/>
        <v>0.54500000000000004</v>
      </c>
      <c r="D165">
        <f t="shared" si="6"/>
        <v>1.947225173173063</v>
      </c>
    </row>
    <row r="166" spans="1:4">
      <c r="A166">
        <v>165</v>
      </c>
      <c r="B166">
        <v>3.3420000000000001</v>
      </c>
      <c r="C166">
        <f t="shared" si="5"/>
        <v>0.54833333333333334</v>
      </c>
      <c r="D166">
        <f t="shared" si="6"/>
        <v>1.9654076022167297</v>
      </c>
    </row>
    <row r="167" spans="1:4">
      <c r="A167">
        <v>166</v>
      </c>
      <c r="B167">
        <v>3.363</v>
      </c>
      <c r="C167">
        <f t="shared" si="5"/>
        <v>0.55166666666666664</v>
      </c>
      <c r="D167">
        <f t="shared" si="6"/>
        <v>1.9837247171471495</v>
      </c>
    </row>
    <row r="168" spans="1:4">
      <c r="A168">
        <v>167</v>
      </c>
      <c r="B168">
        <v>3.3759999999999999</v>
      </c>
      <c r="C168">
        <f t="shared" si="5"/>
        <v>0.55500000000000005</v>
      </c>
      <c r="D168">
        <f t="shared" si="6"/>
        <v>2.002178528229221</v>
      </c>
    </row>
    <row r="169" spans="1:4">
      <c r="A169">
        <v>168</v>
      </c>
      <c r="B169">
        <v>3.3849999999999998</v>
      </c>
      <c r="C169">
        <f t="shared" si="5"/>
        <v>0.55833333333333335</v>
      </c>
      <c r="D169">
        <f t="shared" si="6"/>
        <v>2.0207710910730072</v>
      </c>
    </row>
    <row r="170" spans="1:4">
      <c r="A170">
        <v>169</v>
      </c>
      <c r="B170">
        <v>3.3879999999999999</v>
      </c>
      <c r="C170">
        <f t="shared" si="5"/>
        <v>0.56166666666666665</v>
      </c>
      <c r="D170">
        <f t="shared" si="6"/>
        <v>2.0395045080078678</v>
      </c>
    </row>
    <row r="171" spans="1:4">
      <c r="A171">
        <v>170</v>
      </c>
      <c r="B171">
        <v>3.4169999999999998</v>
      </c>
      <c r="C171">
        <f t="shared" si="5"/>
        <v>0.56499999999999995</v>
      </c>
      <c r="D171">
        <f t="shared" si="6"/>
        <v>2.0583809295090325</v>
      </c>
    </row>
    <row r="172" spans="1:4">
      <c r="A172">
        <v>171</v>
      </c>
      <c r="B172">
        <v>3.419</v>
      </c>
      <c r="C172">
        <f t="shared" si="5"/>
        <v>0.56833333333333336</v>
      </c>
      <c r="D172">
        <f t="shared" si="6"/>
        <v>2.0774025556790519</v>
      </c>
    </row>
    <row r="173" spans="1:4">
      <c r="A173">
        <v>172</v>
      </c>
      <c r="B173">
        <v>3.4249999999999998</v>
      </c>
      <c r="C173">
        <f t="shared" si="5"/>
        <v>0.57166666666666666</v>
      </c>
      <c r="D173">
        <f t="shared" si="6"/>
        <v>2.096571637786663</v>
      </c>
    </row>
    <row r="174" spans="1:4">
      <c r="A174">
        <v>173</v>
      </c>
      <c r="B174">
        <v>3.5139999999999998</v>
      </c>
      <c r="C174">
        <f t="shared" si="5"/>
        <v>0.57499999999999996</v>
      </c>
      <c r="D174">
        <f t="shared" si="6"/>
        <v>2.1158904798657767</v>
      </c>
    </row>
    <row r="175" spans="1:4">
      <c r="A175">
        <v>174</v>
      </c>
      <c r="B175">
        <v>3.5169999999999999</v>
      </c>
      <c r="C175">
        <f t="shared" si="5"/>
        <v>0.57833333333333337</v>
      </c>
      <c r="D175">
        <f t="shared" si="6"/>
        <v>2.1353614403774137</v>
      </c>
    </row>
    <row r="176" spans="1:4">
      <c r="A176">
        <v>175</v>
      </c>
      <c r="B176">
        <v>3.5529999999999999</v>
      </c>
      <c r="C176">
        <f t="shared" si="5"/>
        <v>0.58166666666666667</v>
      </c>
      <c r="D176">
        <f t="shared" si="6"/>
        <v>2.1549869339375927</v>
      </c>
    </row>
    <row r="177" spans="1:4">
      <c r="A177">
        <v>176</v>
      </c>
      <c r="B177">
        <v>3.5569999999999999</v>
      </c>
      <c r="C177">
        <f t="shared" si="5"/>
        <v>0.58499999999999996</v>
      </c>
      <c r="D177">
        <f t="shared" si="6"/>
        <v>2.174769433114339</v>
      </c>
    </row>
    <row r="178" spans="1:4">
      <c r="A178">
        <v>177</v>
      </c>
      <c r="B178">
        <v>3.56</v>
      </c>
      <c r="C178">
        <f t="shared" si="5"/>
        <v>0.58833333333333337</v>
      </c>
      <c r="D178">
        <f t="shared" si="6"/>
        <v>2.1947114702971544</v>
      </c>
    </row>
    <row r="179" spans="1:4">
      <c r="A179">
        <v>178</v>
      </c>
      <c r="B179">
        <v>3.65</v>
      </c>
      <c r="C179">
        <f t="shared" si="5"/>
        <v>0.59166666666666667</v>
      </c>
      <c r="D179">
        <f t="shared" si="6"/>
        <v>2.214815639642481</v>
      </c>
    </row>
    <row r="180" spans="1:4">
      <c r="A180">
        <v>179</v>
      </c>
      <c r="B180">
        <v>3.6880000000000002</v>
      </c>
      <c r="C180">
        <f t="shared" si="5"/>
        <v>0.59499999999999997</v>
      </c>
      <c r="D180">
        <f t="shared" si="6"/>
        <v>2.2350845990989066</v>
      </c>
    </row>
    <row r="181" spans="1:4">
      <c r="A181">
        <v>180</v>
      </c>
      <c r="B181">
        <v>3.6920000000000002</v>
      </c>
      <c r="C181">
        <f t="shared" si="5"/>
        <v>0.59833333333333338</v>
      </c>
      <c r="D181">
        <f t="shared" si="6"/>
        <v>2.2555210725160522</v>
      </c>
    </row>
    <row r="182" spans="1:4">
      <c r="A182">
        <v>181</v>
      </c>
      <c r="B182">
        <v>3.8559999999999999</v>
      </c>
      <c r="C182">
        <f t="shared" si="5"/>
        <v>0.60166666666666668</v>
      </c>
      <c r="D182">
        <f t="shared" si="6"/>
        <v>2.2761278518413346</v>
      </c>
    </row>
    <row r="183" spans="1:4">
      <c r="A183">
        <v>182</v>
      </c>
      <c r="B183">
        <v>3.9239999999999999</v>
      </c>
      <c r="C183">
        <f t="shared" si="5"/>
        <v>0.60499999999999998</v>
      </c>
      <c r="D183">
        <f t="shared" si="6"/>
        <v>2.2969077994090386</v>
      </c>
    </row>
    <row r="184" spans="1:4">
      <c r="A184">
        <v>183</v>
      </c>
      <c r="B184">
        <v>3.9470000000000001</v>
      </c>
      <c r="C184">
        <f t="shared" si="5"/>
        <v>0.60833333333333328</v>
      </c>
      <c r="D184">
        <f t="shared" si="6"/>
        <v>2.3178638503263782</v>
      </c>
    </row>
    <row r="185" spans="1:4">
      <c r="A185">
        <v>184</v>
      </c>
      <c r="B185">
        <v>4.0590000000000002</v>
      </c>
      <c r="C185">
        <f t="shared" si="5"/>
        <v>0.61166666666666669</v>
      </c>
      <c r="D185">
        <f t="shared" si="6"/>
        <v>2.3389990149615376</v>
      </c>
    </row>
    <row r="186" spans="1:4">
      <c r="A186">
        <v>185</v>
      </c>
      <c r="B186">
        <v>4.101</v>
      </c>
      <c r="C186">
        <f t="shared" si="5"/>
        <v>0.61499999999999999</v>
      </c>
      <c r="D186">
        <f t="shared" si="6"/>
        <v>2.3603163815389534</v>
      </c>
    </row>
    <row r="187" spans="1:4">
      <c r="A187">
        <v>186</v>
      </c>
      <c r="B187">
        <v>4.1020000000000003</v>
      </c>
      <c r="C187">
        <f t="shared" si="5"/>
        <v>0.61833333333333329</v>
      </c>
      <c r="D187">
        <f t="shared" si="6"/>
        <v>2.3818191188474445</v>
      </c>
    </row>
    <row r="188" spans="1:4">
      <c r="A188">
        <v>187</v>
      </c>
      <c r="B188">
        <v>4.1189999999999998</v>
      </c>
      <c r="C188">
        <f t="shared" si="5"/>
        <v>0.6216666666666667</v>
      </c>
      <c r="D188">
        <f t="shared" si="6"/>
        <v>2.4035104790671213</v>
      </c>
    </row>
    <row r="189" spans="1:4">
      <c r="A189">
        <v>188</v>
      </c>
      <c r="B189">
        <v>4.1849999999999996</v>
      </c>
      <c r="C189">
        <f t="shared" si="5"/>
        <v>0.625</v>
      </c>
      <c r="D189">
        <f t="shared" si="6"/>
        <v>2.4253938007213804</v>
      </c>
    </row>
    <row r="190" spans="1:4">
      <c r="A190">
        <v>189</v>
      </c>
      <c r="B190">
        <v>4.1970000000000001</v>
      </c>
      <c r="C190">
        <f t="shared" si="5"/>
        <v>0.6283333333333333</v>
      </c>
      <c r="D190">
        <f t="shared" si="6"/>
        <v>2.4474725117607008</v>
      </c>
    </row>
    <row r="191" spans="1:4">
      <c r="A191">
        <v>190</v>
      </c>
      <c r="B191">
        <v>4.2389999999999999</v>
      </c>
      <c r="C191">
        <f t="shared" si="5"/>
        <v>0.63166666666666671</v>
      </c>
      <c r="D191">
        <f t="shared" si="6"/>
        <v>2.4697501327853453</v>
      </c>
    </row>
    <row r="192" spans="1:4">
      <c r="A192">
        <v>191</v>
      </c>
      <c r="B192">
        <v>4.2930000000000001</v>
      </c>
      <c r="C192">
        <f t="shared" si="5"/>
        <v>0.63500000000000001</v>
      </c>
      <c r="D192">
        <f t="shared" si="6"/>
        <v>2.492230280414554</v>
      </c>
    </row>
    <row r="193" spans="1:4">
      <c r="A193">
        <v>192</v>
      </c>
      <c r="B193">
        <v>4.3730000000000002</v>
      </c>
      <c r="C193">
        <f t="shared" si="5"/>
        <v>0.63833333333333331</v>
      </c>
      <c r="D193">
        <f t="shared" si="6"/>
        <v>2.5149166708103037</v>
      </c>
    </row>
    <row r="194" spans="1:4">
      <c r="A194">
        <v>193</v>
      </c>
      <c r="B194">
        <v>4.3780000000000001</v>
      </c>
      <c r="C194">
        <f t="shared" si="5"/>
        <v>0.64166666666666672</v>
      </c>
      <c r="D194">
        <f t="shared" si="6"/>
        <v>2.5378131233642027</v>
      </c>
    </row>
    <row r="195" spans="1:4">
      <c r="A195">
        <v>194</v>
      </c>
      <c r="B195">
        <v>4.3840000000000003</v>
      </c>
      <c r="C195">
        <f t="shared" ref="C195:C258" si="7">(A195-0.5)/300</f>
        <v>0.64500000000000002</v>
      </c>
      <c r="D195">
        <f t="shared" ref="D195:D258" si="8">_xlfn.GAMMA.INV(C195,1,1/0.4044)</f>
        <v>2.5609235645566799</v>
      </c>
    </row>
    <row r="196" spans="1:4">
      <c r="A196">
        <v>195</v>
      </c>
      <c r="B196">
        <v>4.4029999999999996</v>
      </c>
      <c r="C196">
        <f t="shared" si="7"/>
        <v>0.64833333333333332</v>
      </c>
      <c r="D196">
        <f t="shared" si="8"/>
        <v>2.5842520319982194</v>
      </c>
    </row>
    <row r="197" spans="1:4">
      <c r="A197">
        <v>196</v>
      </c>
      <c r="B197">
        <v>4.4619999999999997</v>
      </c>
      <c r="C197">
        <f t="shared" si="7"/>
        <v>0.65166666666666662</v>
      </c>
      <c r="D197">
        <f t="shared" si="8"/>
        <v>2.6078026786630444</v>
      </c>
    </row>
    <row r="198" spans="1:4">
      <c r="A198">
        <v>197</v>
      </c>
      <c r="B198">
        <v>4.4850000000000003</v>
      </c>
      <c r="C198">
        <f t="shared" si="7"/>
        <v>0.65500000000000003</v>
      </c>
      <c r="D198">
        <f t="shared" si="8"/>
        <v>2.6315797773263534</v>
      </c>
    </row>
    <row r="199" spans="1:4">
      <c r="A199">
        <v>198</v>
      </c>
      <c r="B199">
        <v>4.5819999999999999</v>
      </c>
      <c r="C199">
        <f t="shared" si="7"/>
        <v>0.65833333333333333</v>
      </c>
      <c r="D199">
        <f t="shared" si="8"/>
        <v>2.6555877252169586</v>
      </c>
    </row>
    <row r="200" spans="1:4">
      <c r="A200">
        <v>199</v>
      </c>
      <c r="B200">
        <v>4.6100000000000003</v>
      </c>
      <c r="C200">
        <f t="shared" si="7"/>
        <v>0.66166666666666663</v>
      </c>
      <c r="D200">
        <f t="shared" si="8"/>
        <v>2.679831048898019</v>
      </c>
    </row>
    <row r="201" spans="1:4">
      <c r="A201">
        <v>200</v>
      </c>
      <c r="B201">
        <v>4.6159999999999997</v>
      </c>
      <c r="C201">
        <f t="shared" si="7"/>
        <v>0.66500000000000004</v>
      </c>
      <c r="D201">
        <f t="shared" si="8"/>
        <v>2.7043144093893936</v>
      </c>
    </row>
    <row r="202" spans="1:4">
      <c r="A202">
        <v>201</v>
      </c>
      <c r="B202">
        <v>4.6639999999999997</v>
      </c>
      <c r="C202">
        <f t="shared" si="7"/>
        <v>0.66833333333333333</v>
      </c>
      <c r="D202">
        <f t="shared" si="8"/>
        <v>2.7290426075461278</v>
      </c>
    </row>
    <row r="203" spans="1:4">
      <c r="A203">
        <v>202</v>
      </c>
      <c r="B203">
        <v>4.8079999999999998</v>
      </c>
      <c r="C203">
        <f t="shared" si="7"/>
        <v>0.67166666666666663</v>
      </c>
      <c r="D203">
        <f t="shared" si="8"/>
        <v>2.7540205897085999</v>
      </c>
    </row>
    <row r="204" spans="1:4">
      <c r="A204">
        <v>203</v>
      </c>
      <c r="B204">
        <v>4.8449999999999998</v>
      </c>
      <c r="C204">
        <f t="shared" si="7"/>
        <v>0.67500000000000004</v>
      </c>
      <c r="D204">
        <f t="shared" si="8"/>
        <v>2.779253453640949</v>
      </c>
    </row>
    <row r="205" spans="1:4">
      <c r="A205">
        <v>204</v>
      </c>
      <c r="B205">
        <v>5.0919999999999996</v>
      </c>
      <c r="C205">
        <f t="shared" si="7"/>
        <v>0.67833333333333334</v>
      </c>
      <c r="D205">
        <f t="shared" si="8"/>
        <v>2.8047464547756205</v>
      </c>
    </row>
    <row r="206" spans="1:4">
      <c r="A206">
        <v>205</v>
      </c>
      <c r="B206">
        <v>5.125</v>
      </c>
      <c r="C206">
        <f t="shared" si="7"/>
        <v>0.68166666666666664</v>
      </c>
      <c r="D206">
        <f t="shared" si="8"/>
        <v>2.8305050127831759</v>
      </c>
    </row>
    <row r="207" spans="1:4">
      <c r="A207">
        <v>206</v>
      </c>
      <c r="B207">
        <v>5.1840000000000002</v>
      </c>
      <c r="C207">
        <f t="shared" si="7"/>
        <v>0.68500000000000005</v>
      </c>
      <c r="D207">
        <f t="shared" si="8"/>
        <v>2.8565347184878935</v>
      </c>
    </row>
    <row r="208" spans="1:4">
      <c r="A208">
        <v>207</v>
      </c>
      <c r="B208">
        <v>5.2060000000000004</v>
      </c>
      <c r="C208">
        <f t="shared" si="7"/>
        <v>0.68833333333333335</v>
      </c>
      <c r="D208">
        <f t="shared" si="8"/>
        <v>2.8828413411512357</v>
      </c>
    </row>
    <row r="209" spans="1:4">
      <c r="A209">
        <v>208</v>
      </c>
      <c r="B209">
        <v>5.23</v>
      </c>
      <c r="C209">
        <f t="shared" si="7"/>
        <v>0.69166666666666665</v>
      </c>
      <c r="D209">
        <f t="shared" si="8"/>
        <v>2.9094308361469374</v>
      </c>
    </row>
    <row r="210" spans="1:4">
      <c r="A210">
        <v>209</v>
      </c>
      <c r="B210">
        <v>5.2590000000000003</v>
      </c>
      <c r="C210">
        <f t="shared" si="7"/>
        <v>0.69499999999999995</v>
      </c>
      <c r="D210">
        <f t="shared" si="8"/>
        <v>2.9363093530532276</v>
      </c>
    </row>
    <row r="211" spans="1:4">
      <c r="A211">
        <v>210</v>
      </c>
      <c r="B211">
        <v>5.36</v>
      </c>
      <c r="C211">
        <f t="shared" si="7"/>
        <v>0.69833333333333336</v>
      </c>
      <c r="D211">
        <f t="shared" si="8"/>
        <v>2.9634832441897148</v>
      </c>
    </row>
    <row r="212" spans="1:4">
      <c r="A212">
        <v>211</v>
      </c>
      <c r="B212">
        <v>5.3680000000000003</v>
      </c>
      <c r="C212">
        <f t="shared" si="7"/>
        <v>0.70166666666666666</v>
      </c>
      <c r="D212">
        <f t="shared" si="8"/>
        <v>2.9909590736285643</v>
      </c>
    </row>
    <row r="213" spans="1:4">
      <c r="A213">
        <v>212</v>
      </c>
      <c r="B213">
        <v>5.37</v>
      </c>
      <c r="C213">
        <f t="shared" si="7"/>
        <v>0.70499999999999996</v>
      </c>
      <c r="D213">
        <f t="shared" si="8"/>
        <v>3.0187436267119612</v>
      </c>
    </row>
    <row r="214" spans="1:4">
      <c r="A214">
        <v>213</v>
      </c>
      <c r="B214">
        <v>5.5339999999999998</v>
      </c>
      <c r="C214">
        <f t="shared" si="7"/>
        <v>0.70833333333333337</v>
      </c>
      <c r="D214">
        <f t="shared" si="8"/>
        <v>3.0468439201103674</v>
      </c>
    </row>
    <row r="215" spans="1:4">
      <c r="A215">
        <v>214</v>
      </c>
      <c r="B215">
        <v>5.569</v>
      </c>
      <c r="C215">
        <f t="shared" si="7"/>
        <v>0.71166666666666667</v>
      </c>
      <c r="D215">
        <f t="shared" si="8"/>
        <v>3.0752672124588711</v>
      </c>
    </row>
    <row r="216" spans="1:4">
      <c r="A216">
        <v>215</v>
      </c>
      <c r="B216">
        <v>5.6040000000000001</v>
      </c>
      <c r="C216">
        <f t="shared" si="7"/>
        <v>0.71499999999999997</v>
      </c>
      <c r="D216">
        <f t="shared" si="8"/>
        <v>3.1040210156119845</v>
      </c>
    </row>
    <row r="217" spans="1:4">
      <c r="A217">
        <v>216</v>
      </c>
      <c r="B217">
        <v>5.665</v>
      </c>
      <c r="C217">
        <f t="shared" si="7"/>
        <v>0.71833333333333338</v>
      </c>
      <c r="D217">
        <f t="shared" si="8"/>
        <v>3.1331131065605171</v>
      </c>
    </row>
    <row r="218" spans="1:4">
      <c r="A218">
        <v>217</v>
      </c>
      <c r="B218">
        <v>5.8109999999999999</v>
      </c>
      <c r="C218">
        <f t="shared" si="7"/>
        <v>0.72166666666666668</v>
      </c>
      <c r="D218">
        <f t="shared" si="8"/>
        <v>3.1625515400578421</v>
      </c>
    </row>
    <row r="219" spans="1:4">
      <c r="A219">
        <v>218</v>
      </c>
      <c r="B219">
        <v>5.891</v>
      </c>
      <c r="C219">
        <f t="shared" si="7"/>
        <v>0.72499999999999998</v>
      </c>
      <c r="D219">
        <f t="shared" si="8"/>
        <v>3.1923446620068385</v>
      </c>
    </row>
    <row r="220" spans="1:4">
      <c r="A220">
        <v>219</v>
      </c>
      <c r="B220">
        <v>6.0670000000000002</v>
      </c>
      <c r="C220">
        <f t="shared" si="7"/>
        <v>0.72833333333333339</v>
      </c>
      <c r="D220">
        <f t="shared" si="8"/>
        <v>3.2225011236631658</v>
      </c>
    </row>
    <row r="221" spans="1:4">
      <c r="A221">
        <v>220</v>
      </c>
      <c r="B221">
        <v>6.069</v>
      </c>
      <c r="C221">
        <f t="shared" si="7"/>
        <v>0.73166666666666669</v>
      </c>
      <c r="D221">
        <f t="shared" si="8"/>
        <v>3.2530298967153399</v>
      </c>
    </row>
    <row r="222" spans="1:4">
      <c r="A222">
        <v>221</v>
      </c>
      <c r="B222">
        <v>6.1070000000000002</v>
      </c>
      <c r="C222">
        <f t="shared" si="7"/>
        <v>0.73499999999999999</v>
      </c>
      <c r="D222">
        <f t="shared" si="8"/>
        <v>3.2839402893074054</v>
      </c>
    </row>
    <row r="223" spans="1:4">
      <c r="A223">
        <v>222</v>
      </c>
      <c r="B223">
        <v>6.2030000000000003</v>
      </c>
      <c r="C223">
        <f t="shared" si="7"/>
        <v>0.73833333333333329</v>
      </c>
      <c r="D223">
        <f t="shared" si="8"/>
        <v>3.3152419630757621</v>
      </c>
    </row>
    <row r="224" spans="1:4">
      <c r="A224">
        <v>223</v>
      </c>
      <c r="B224">
        <v>6.3769999999999998</v>
      </c>
      <c r="C224">
        <f t="shared" si="7"/>
        <v>0.7416666666666667</v>
      </c>
      <c r="D224">
        <f t="shared" si="8"/>
        <v>3.3469449512781893</v>
      </c>
    </row>
    <row r="225" spans="1:4">
      <c r="A225">
        <v>224</v>
      </c>
      <c r="B225">
        <v>6.415</v>
      </c>
      <c r="C225">
        <f t="shared" si="7"/>
        <v>0.745</v>
      </c>
      <c r="D225">
        <f t="shared" si="8"/>
        <v>3.3790596781001749</v>
      </c>
    </row>
    <row r="226" spans="1:4">
      <c r="A226">
        <v>225</v>
      </c>
      <c r="B226">
        <v>6.5460000000000003</v>
      </c>
      <c r="C226">
        <f t="shared" si="7"/>
        <v>0.74833333333333329</v>
      </c>
      <c r="D226">
        <f t="shared" si="8"/>
        <v>3.4115969792315077</v>
      </c>
    </row>
    <row r="227" spans="1:4">
      <c r="A227">
        <v>226</v>
      </c>
      <c r="B227">
        <v>6.62</v>
      </c>
      <c r="C227">
        <f t="shared" si="7"/>
        <v>0.75166666666666671</v>
      </c>
      <c r="D227">
        <f t="shared" si="8"/>
        <v>3.4445681238147561</v>
      </c>
    </row>
    <row r="228" spans="1:4">
      <c r="A228">
        <v>227</v>
      </c>
      <c r="B228">
        <v>6.66</v>
      </c>
      <c r="C228">
        <f t="shared" si="7"/>
        <v>0.755</v>
      </c>
      <c r="D228">
        <f t="shared" si="8"/>
        <v>3.4779848378768796</v>
      </c>
    </row>
    <row r="229" spans="1:4">
      <c r="A229">
        <v>228</v>
      </c>
      <c r="B229">
        <v>6.7190000000000003</v>
      </c>
      <c r="C229">
        <f t="shared" si="7"/>
        <v>0.7583333333333333</v>
      </c>
      <c r="D229">
        <f t="shared" si="8"/>
        <v>3.5118593293659046</v>
      </c>
    </row>
    <row r="230" spans="1:4">
      <c r="A230">
        <v>229</v>
      </c>
      <c r="B230">
        <v>6.7380000000000004</v>
      </c>
      <c r="C230">
        <f t="shared" si="7"/>
        <v>0.76166666666666671</v>
      </c>
      <c r="D230">
        <f t="shared" si="8"/>
        <v>3.546204314926408</v>
      </c>
    </row>
    <row r="231" spans="1:4">
      <c r="A231">
        <v>230</v>
      </c>
      <c r="B231">
        <v>6.766</v>
      </c>
      <c r="C231">
        <f t="shared" si="7"/>
        <v>0.76500000000000001</v>
      </c>
      <c r="D231">
        <f t="shared" si="8"/>
        <v>3.5810330485607769</v>
      </c>
    </row>
    <row r="232" spans="1:4">
      <c r="A232">
        <v>231</v>
      </c>
      <c r="B232">
        <v>6.78</v>
      </c>
      <c r="C232">
        <f t="shared" si="7"/>
        <v>0.76833333333333331</v>
      </c>
      <c r="D232">
        <f t="shared" si="8"/>
        <v>3.6163593523379194</v>
      </c>
    </row>
    <row r="233" spans="1:4">
      <c r="A233">
        <v>232</v>
      </c>
      <c r="B233">
        <v>6.806</v>
      </c>
      <c r="C233">
        <f t="shared" si="7"/>
        <v>0.77166666666666661</v>
      </c>
      <c r="D233">
        <f t="shared" si="8"/>
        <v>3.6521976493274511</v>
      </c>
    </row>
    <row r="234" spans="1:4">
      <c r="A234">
        <v>233</v>
      </c>
      <c r="B234">
        <v>6.8319999999999999</v>
      </c>
      <c r="C234">
        <f t="shared" si="7"/>
        <v>0.77500000000000002</v>
      </c>
      <c r="D234">
        <f t="shared" si="8"/>
        <v>3.6885629989557787</v>
      </c>
    </row>
    <row r="235" spans="1:4">
      <c r="A235">
        <v>234</v>
      </c>
      <c r="B235">
        <v>6.8369999999999997</v>
      </c>
      <c r="C235">
        <f t="shared" si="7"/>
        <v>0.77833333333333332</v>
      </c>
      <c r="D235">
        <f t="shared" si="8"/>
        <v>3.7254711350009706</v>
      </c>
    </row>
    <row r="236" spans="1:4">
      <c r="A236">
        <v>235</v>
      </c>
      <c r="B236">
        <v>6.8609999999999998</v>
      </c>
      <c r="C236">
        <f t="shared" si="7"/>
        <v>0.78166666666666662</v>
      </c>
      <c r="D236">
        <f t="shared" si="8"/>
        <v>3.762938506466357</v>
      </c>
    </row>
    <row r="237" spans="1:4">
      <c r="A237">
        <v>236</v>
      </c>
      <c r="B237">
        <v>6.8940000000000001</v>
      </c>
      <c r="C237">
        <f t="shared" si="7"/>
        <v>0.78500000000000003</v>
      </c>
      <c r="D237">
        <f t="shared" si="8"/>
        <v>3.8009823215986014</v>
      </c>
    </row>
    <row r="238" spans="1:4">
      <c r="A238">
        <v>237</v>
      </c>
      <c r="B238">
        <v>7.0019999999999998</v>
      </c>
      <c r="C238">
        <f t="shared" si="7"/>
        <v>0.78833333333333333</v>
      </c>
      <c r="D238">
        <f t="shared" si="8"/>
        <v>3.8396205953450919</v>
      </c>
    </row>
    <row r="239" spans="1:4">
      <c r="A239">
        <v>238</v>
      </c>
      <c r="B239">
        <v>7.085</v>
      </c>
      <c r="C239">
        <f t="shared" si="7"/>
        <v>0.79166666666666663</v>
      </c>
      <c r="D239">
        <f t="shared" si="8"/>
        <v>3.8788722005782517</v>
      </c>
    </row>
    <row r="240" spans="1:4">
      <c r="A240">
        <v>239</v>
      </c>
      <c r="B240">
        <v>7.1040000000000001</v>
      </c>
      <c r="C240">
        <f t="shared" si="7"/>
        <v>0.79500000000000004</v>
      </c>
      <c r="D240">
        <f t="shared" si="8"/>
        <v>3.9187569234513577</v>
      </c>
    </row>
    <row r="241" spans="1:4">
      <c r="A241">
        <v>240</v>
      </c>
      <c r="B241">
        <v>7.1479999999999997</v>
      </c>
      <c r="C241">
        <f t="shared" si="7"/>
        <v>0.79833333333333334</v>
      </c>
      <c r="D241">
        <f t="shared" si="8"/>
        <v>3.9592955232922984</v>
      </c>
    </row>
    <row r="242" spans="1:4">
      <c r="A242">
        <v>241</v>
      </c>
      <c r="B242">
        <v>7.1539999999999999</v>
      </c>
      <c r="C242">
        <f t="shared" si="7"/>
        <v>0.80166666666666664</v>
      </c>
      <c r="D242">
        <f t="shared" si="8"/>
        <v>4.000509797489161</v>
      </c>
    </row>
    <row r="243" spans="1:4">
      <c r="A243">
        <v>242</v>
      </c>
      <c r="B243">
        <v>7.33</v>
      </c>
      <c r="C243">
        <f t="shared" si="7"/>
        <v>0.80500000000000005</v>
      </c>
      <c r="D243">
        <f t="shared" si="8"/>
        <v>4.0424226518753477</v>
      </c>
    </row>
    <row r="244" spans="1:4">
      <c r="A244">
        <v>243</v>
      </c>
      <c r="B244">
        <v>7.3330000000000002</v>
      </c>
      <c r="C244">
        <f t="shared" si="7"/>
        <v>0.80833333333333335</v>
      </c>
      <c r="D244">
        <f t="shared" si="8"/>
        <v>4.0850581771832255</v>
      </c>
    </row>
    <row r="245" spans="1:4">
      <c r="A245">
        <v>244</v>
      </c>
      <c r="B245">
        <v>7.4690000000000003</v>
      </c>
      <c r="C245">
        <f t="shared" si="7"/>
        <v>0.81166666666666665</v>
      </c>
      <c r="D245">
        <f t="shared" si="8"/>
        <v>4.128441732205256</v>
      </c>
    </row>
    <row r="246" spans="1:4">
      <c r="A246">
        <v>245</v>
      </c>
      <c r="B246">
        <v>7.6870000000000003</v>
      </c>
      <c r="C246">
        <f t="shared" si="7"/>
        <v>0.81499999999999995</v>
      </c>
      <c r="D246">
        <f t="shared" si="8"/>
        <v>4.1726000343813352</v>
      </c>
    </row>
    <row r="247" spans="1:4">
      <c r="A247">
        <v>246</v>
      </c>
      <c r="B247">
        <v>7.72</v>
      </c>
      <c r="C247">
        <f t="shared" si="7"/>
        <v>0.81833333333333336</v>
      </c>
      <c r="D247">
        <f t="shared" si="8"/>
        <v>4.2175612586226583</v>
      </c>
    </row>
    <row r="248" spans="1:4">
      <c r="A248">
        <v>247</v>
      </c>
      <c r="B248">
        <v>7.875</v>
      </c>
      <c r="C248">
        <f t="shared" si="7"/>
        <v>0.82166666666666666</v>
      </c>
      <c r="D248">
        <f t="shared" si="8"/>
        <v>4.2633551452874388</v>
      </c>
    </row>
    <row r="249" spans="1:4">
      <c r="A249">
        <v>248</v>
      </c>
      <c r="B249">
        <v>8.2270000000000003</v>
      </c>
      <c r="C249">
        <f t="shared" si="7"/>
        <v>0.82499999999999996</v>
      </c>
      <c r="D249">
        <f t="shared" si="8"/>
        <v>4.3100131183447647</v>
      </c>
    </row>
    <row r="250" spans="1:4">
      <c r="A250">
        <v>249</v>
      </c>
      <c r="B250">
        <v>8.4359999999999999</v>
      </c>
      <c r="C250">
        <f t="shared" si="7"/>
        <v>0.82833333333333337</v>
      </c>
      <c r="D250">
        <f t="shared" si="8"/>
        <v>4.3575684149023504</v>
      </c>
    </row>
    <row r="251" spans="1:4">
      <c r="A251">
        <v>250</v>
      </c>
      <c r="B251">
        <v>8.5239999999999991</v>
      </c>
      <c r="C251">
        <f t="shared" si="7"/>
        <v>0.83166666666666667</v>
      </c>
      <c r="D251">
        <f t="shared" si="8"/>
        <v>4.4060562274354274</v>
      </c>
    </row>
    <row r="252" spans="1:4">
      <c r="A252">
        <v>251</v>
      </c>
      <c r="B252">
        <v>8.5630000000000006</v>
      </c>
      <c r="C252">
        <f t="shared" si="7"/>
        <v>0.83499999999999996</v>
      </c>
      <c r="D252">
        <f t="shared" si="8"/>
        <v>4.4555138602412372</v>
      </c>
    </row>
    <row r="253" spans="1:4">
      <c r="A253">
        <v>252</v>
      </c>
      <c r="B253">
        <v>8.5990000000000002</v>
      </c>
      <c r="C253">
        <f t="shared" si="7"/>
        <v>0.83833333333333337</v>
      </c>
      <c r="D253">
        <f t="shared" si="8"/>
        <v>4.5059809018614336</v>
      </c>
    </row>
    <row r="254" spans="1:4">
      <c r="A254">
        <v>253</v>
      </c>
      <c r="B254">
        <v>8.8030000000000008</v>
      </c>
      <c r="C254">
        <f t="shared" si="7"/>
        <v>0.84166666666666667</v>
      </c>
      <c r="D254">
        <f t="shared" si="8"/>
        <v>4.5574994154688566</v>
      </c>
    </row>
    <row r="255" spans="1:4">
      <c r="A255">
        <v>254</v>
      </c>
      <c r="B255">
        <v>8.8279999999999994</v>
      </c>
      <c r="C255">
        <f t="shared" si="7"/>
        <v>0.84499999999999997</v>
      </c>
      <c r="D255">
        <f t="shared" si="8"/>
        <v>4.6101141495125875</v>
      </c>
    </row>
    <row r="256" spans="1:4">
      <c r="A256">
        <v>255</v>
      </c>
      <c r="B256">
        <v>8.8729999999999993</v>
      </c>
      <c r="C256">
        <f t="shared" si="7"/>
        <v>0.84833333333333338</v>
      </c>
      <c r="D256">
        <f t="shared" si="8"/>
        <v>4.6638727712643337</v>
      </c>
    </row>
    <row r="257" spans="1:4">
      <c r="A257">
        <v>256</v>
      </c>
      <c r="B257">
        <v>8.8879999999999999</v>
      </c>
      <c r="C257">
        <f t="shared" si="7"/>
        <v>0.85166666666666668</v>
      </c>
      <c r="D257">
        <f t="shared" si="8"/>
        <v>4.7188261263204909</v>
      </c>
    </row>
    <row r="258" spans="1:4">
      <c r="A258">
        <v>257</v>
      </c>
      <c r="B258">
        <v>8.8940000000000001</v>
      </c>
      <c r="C258">
        <f t="shared" si="7"/>
        <v>0.85499999999999998</v>
      </c>
      <c r="D258">
        <f t="shared" si="8"/>
        <v>4.7750285276003028</v>
      </c>
    </row>
    <row r="259" spans="1:4">
      <c r="A259">
        <v>258</v>
      </c>
      <c r="B259">
        <v>9.2260000000000009</v>
      </c>
      <c r="C259">
        <f t="shared" ref="C259:C301" si="9">(A259-0.5)/300</f>
        <v>0.85833333333333328</v>
      </c>
      <c r="D259">
        <f t="shared" ref="D259:D301" si="10">_xlfn.GAMMA.INV(C259,1,1/0.4044)</f>
        <v>4.8325380779570466</v>
      </c>
    </row>
    <row r="260" spans="1:4">
      <c r="A260">
        <v>259</v>
      </c>
      <c r="B260">
        <v>9.2609999999999992</v>
      </c>
      <c r="C260">
        <f t="shared" si="9"/>
        <v>0.86166666666666669</v>
      </c>
      <c r="D260">
        <f t="shared" si="10"/>
        <v>4.8914170312056102</v>
      </c>
    </row>
    <row r="261" spans="1:4">
      <c r="A261">
        <v>260</v>
      </c>
      <c r="B261">
        <v>9.4079999999999995</v>
      </c>
      <c r="C261">
        <f t="shared" si="9"/>
        <v>0.86499999999999999</v>
      </c>
      <c r="D261">
        <f t="shared" si="10"/>
        <v>4.9517321971901769</v>
      </c>
    </row>
    <row r="262" spans="1:4">
      <c r="A262">
        <v>261</v>
      </c>
      <c r="B262">
        <v>9.4849999999999994</v>
      </c>
      <c r="C262">
        <f t="shared" si="9"/>
        <v>0.86833333333333329</v>
      </c>
      <c r="D262">
        <f t="shared" si="10"/>
        <v>5.0135553975003075</v>
      </c>
    </row>
    <row r="263" spans="1:4">
      <c r="A263">
        <v>262</v>
      </c>
      <c r="B263">
        <v>9.7629999999999999</v>
      </c>
      <c r="C263">
        <f t="shared" si="9"/>
        <v>0.8716666666666667</v>
      </c>
      <c r="D263">
        <f t="shared" si="10"/>
        <v>5.0769639796302242</v>
      </c>
    </row>
    <row r="264" spans="1:4">
      <c r="A264">
        <v>263</v>
      </c>
      <c r="B264">
        <v>9.7710000000000008</v>
      </c>
      <c r="C264">
        <f t="shared" si="9"/>
        <v>0.875</v>
      </c>
      <c r="D264">
        <f t="shared" si="10"/>
        <v>5.1420413988126503</v>
      </c>
    </row>
    <row r="265" spans="1:4">
      <c r="A265">
        <v>264</v>
      </c>
      <c r="B265">
        <v>9.86</v>
      </c>
      <c r="C265">
        <f t="shared" si="9"/>
        <v>0.8783333333333333</v>
      </c>
      <c r="D265">
        <f t="shared" si="10"/>
        <v>5.208877878505823</v>
      </c>
    </row>
    <row r="266" spans="1:4">
      <c r="A266">
        <v>265</v>
      </c>
      <c r="B266">
        <v>9.8819999999999997</v>
      </c>
      <c r="C266">
        <f t="shared" si="9"/>
        <v>0.88166666666666671</v>
      </c>
      <c r="D266">
        <f t="shared" si="10"/>
        <v>5.2775711626479511</v>
      </c>
    </row>
    <row r="267" spans="1:4">
      <c r="A267">
        <v>266</v>
      </c>
      <c r="B267">
        <v>9.9269999999999996</v>
      </c>
      <c r="C267">
        <f t="shared" si="9"/>
        <v>0.88500000000000001</v>
      </c>
      <c r="D267">
        <f t="shared" si="10"/>
        <v>5.3482273754176237</v>
      </c>
    </row>
    <row r="268" spans="1:4">
      <c r="A268">
        <v>267</v>
      </c>
      <c r="B268">
        <v>10.089</v>
      </c>
      <c r="C268">
        <f t="shared" si="9"/>
        <v>0.88833333333333331</v>
      </c>
      <c r="D268">
        <f t="shared" si="10"/>
        <v>5.4209620074806626</v>
      </c>
    </row>
    <row r="269" spans="1:4">
      <c r="A269">
        <v>268</v>
      </c>
      <c r="B269">
        <v>10.273</v>
      </c>
      <c r="C269">
        <f t="shared" si="9"/>
        <v>0.89166666666666672</v>
      </c>
      <c r="D269">
        <f t="shared" si="10"/>
        <v>5.4959010517322193</v>
      </c>
    </row>
    <row r="270" spans="1:4">
      <c r="A270">
        <v>269</v>
      </c>
      <c r="B270">
        <v>10.388999999999999</v>
      </c>
      <c r="C270">
        <f t="shared" si="9"/>
        <v>0.89500000000000002</v>
      </c>
      <c r="D270">
        <f t="shared" si="10"/>
        <v>5.5731823165791639</v>
      </c>
    </row>
    <row r="271" spans="1:4">
      <c r="A271">
        <v>270</v>
      </c>
      <c r="B271">
        <v>10.744</v>
      </c>
      <c r="C271">
        <f t="shared" si="9"/>
        <v>0.89833333333333332</v>
      </c>
      <c r="D271">
        <f t="shared" si="10"/>
        <v>5.6529569511444979</v>
      </c>
    </row>
    <row r="272" spans="1:4">
      <c r="A272">
        <v>271</v>
      </c>
      <c r="B272">
        <v>10.824999999999999</v>
      </c>
      <c r="C272">
        <f t="shared" si="9"/>
        <v>0.90166666666666662</v>
      </c>
      <c r="D272">
        <f t="shared" si="10"/>
        <v>5.735391224803231</v>
      </c>
    </row>
    <row r="273" spans="1:4">
      <c r="A273">
        <v>272</v>
      </c>
      <c r="B273">
        <v>10.837999999999999</v>
      </c>
      <c r="C273">
        <f t="shared" si="9"/>
        <v>0.90500000000000003</v>
      </c>
      <c r="D273">
        <f t="shared" si="10"/>
        <v>5.8206686137032557</v>
      </c>
    </row>
    <row r="274" spans="1:4">
      <c r="A274">
        <v>273</v>
      </c>
      <c r="B274">
        <v>10.919</v>
      </c>
      <c r="C274">
        <f t="shared" si="9"/>
        <v>0.90833333333333333</v>
      </c>
      <c r="D274">
        <f t="shared" si="10"/>
        <v>5.9089922600981097</v>
      </c>
    </row>
    <row r="275" spans="1:4">
      <c r="A275">
        <v>274</v>
      </c>
      <c r="B275">
        <v>10.956</v>
      </c>
      <c r="C275">
        <f t="shared" si="9"/>
        <v>0.91166666666666663</v>
      </c>
      <c r="D275">
        <f t="shared" si="10"/>
        <v>6.000587887398674</v>
      </c>
    </row>
    <row r="276" spans="1:4">
      <c r="A276">
        <v>275</v>
      </c>
      <c r="B276">
        <v>10.994999999999999</v>
      </c>
      <c r="C276">
        <f t="shared" si="9"/>
        <v>0.91500000000000004</v>
      </c>
      <c r="D276">
        <f t="shared" si="10"/>
        <v>6.0957072761914466</v>
      </c>
    </row>
    <row r="277" spans="1:4">
      <c r="A277">
        <v>276</v>
      </c>
      <c r="B277">
        <v>11.125</v>
      </c>
      <c r="C277">
        <f t="shared" si="9"/>
        <v>0.91833333333333333</v>
      </c>
      <c r="D277">
        <f t="shared" si="10"/>
        <v>6.1946324359681499</v>
      </c>
    </row>
    <row r="278" spans="1:4">
      <c r="A278">
        <v>277</v>
      </c>
      <c r="B278">
        <v>12.246</v>
      </c>
      <c r="C278">
        <f t="shared" si="9"/>
        <v>0.92166666666666663</v>
      </c>
      <c r="D278">
        <f t="shared" si="10"/>
        <v>6.2976806466520463</v>
      </c>
    </row>
    <row r="279" spans="1:4">
      <c r="A279">
        <v>278</v>
      </c>
      <c r="B279">
        <v>12.599</v>
      </c>
      <c r="C279">
        <f t="shared" si="9"/>
        <v>0.92500000000000004</v>
      </c>
      <c r="D279">
        <f t="shared" si="10"/>
        <v>6.4052105970470503</v>
      </c>
    </row>
    <row r="280" spans="1:4">
      <c r="A280">
        <v>279</v>
      </c>
      <c r="B280">
        <v>12.69</v>
      </c>
      <c r="C280">
        <f t="shared" si="9"/>
        <v>0.92833333333333334</v>
      </c>
      <c r="D280">
        <f t="shared" si="10"/>
        <v>6.5176299196898713</v>
      </c>
    </row>
    <row r="281" spans="1:4">
      <c r="A281">
        <v>280</v>
      </c>
      <c r="B281">
        <v>12.888999999999999</v>
      </c>
      <c r="C281">
        <f t="shared" si="9"/>
        <v>0.93166666666666664</v>
      </c>
      <c r="D281">
        <f t="shared" si="10"/>
        <v>6.6354045215426272</v>
      </c>
    </row>
    <row r="282" spans="1:4">
      <c r="A282">
        <v>281</v>
      </c>
      <c r="B282">
        <v>13.089</v>
      </c>
      <c r="C282">
        <f t="shared" si="9"/>
        <v>0.93500000000000005</v>
      </c>
      <c r="D282">
        <f t="shared" si="10"/>
        <v>6.7590702499666193</v>
      </c>
    </row>
    <row r="283" spans="1:4">
      <c r="A283">
        <v>282</v>
      </c>
      <c r="B283">
        <v>13.661</v>
      </c>
      <c r="C283">
        <f t="shared" si="9"/>
        <v>0.93833333333333335</v>
      </c>
      <c r="D283">
        <f t="shared" si="10"/>
        <v>6.8892476324726069</v>
      </c>
    </row>
    <row r="284" spans="1:4">
      <c r="A284">
        <v>283</v>
      </c>
      <c r="B284">
        <v>14.138</v>
      </c>
      <c r="C284">
        <f t="shared" si="9"/>
        <v>0.94166666666666665</v>
      </c>
      <c r="D284">
        <f t="shared" si="10"/>
        <v>7.0266607164360346</v>
      </c>
    </row>
    <row r="285" spans="1:4">
      <c r="A285">
        <v>284</v>
      </c>
      <c r="B285">
        <v>14.343999999999999</v>
      </c>
      <c r="C285">
        <f t="shared" si="9"/>
        <v>0.94499999999999995</v>
      </c>
      <c r="D285">
        <f t="shared" si="10"/>
        <v>7.1721614583325053</v>
      </c>
    </row>
    <row r="286" spans="1:4">
      <c r="A286">
        <v>285</v>
      </c>
      <c r="B286">
        <v>14.579000000000001</v>
      </c>
      <c r="C286">
        <f t="shared" si="9"/>
        <v>0.94833333333333336</v>
      </c>
      <c r="D286">
        <f t="shared" si="10"/>
        <v>7.3267617476038591</v>
      </c>
    </row>
    <row r="287" spans="1:4">
      <c r="A287">
        <v>286</v>
      </c>
      <c r="B287">
        <v>15.016999999999999</v>
      </c>
      <c r="C287">
        <f t="shared" si="9"/>
        <v>0.95166666666666666</v>
      </c>
      <c r="D287">
        <f t="shared" si="10"/>
        <v>7.4916761256915727</v>
      </c>
    </row>
    <row r="288" spans="1:4">
      <c r="A288">
        <v>287</v>
      </c>
      <c r="B288">
        <v>15.196</v>
      </c>
      <c r="C288">
        <f t="shared" si="9"/>
        <v>0.95499999999999996</v>
      </c>
      <c r="D288">
        <f t="shared" si="10"/>
        <v>7.668379795281445</v>
      </c>
    </row>
    <row r="289" spans="1:4">
      <c r="A289">
        <v>288</v>
      </c>
      <c r="B289">
        <v>15.429</v>
      </c>
      <c r="C289">
        <f t="shared" si="9"/>
        <v>0.95833333333333337</v>
      </c>
      <c r="D289">
        <f t="shared" si="10"/>
        <v>7.8586889969039238</v>
      </c>
    </row>
    <row r="290" spans="1:4">
      <c r="A290">
        <v>289</v>
      </c>
      <c r="B290">
        <v>16.167999999999999</v>
      </c>
      <c r="C290">
        <f t="shared" si="9"/>
        <v>0.96166666666666667</v>
      </c>
      <c r="D290">
        <f t="shared" si="10"/>
        <v>8.0648749735088945</v>
      </c>
    </row>
    <row r="291" spans="1:4">
      <c r="A291">
        <v>290</v>
      </c>
      <c r="B291">
        <v>16.311</v>
      </c>
      <c r="C291">
        <f t="shared" si="9"/>
        <v>0.96499999999999997</v>
      </c>
      <c r="D291">
        <f t="shared" si="10"/>
        <v>8.2898299146704311</v>
      </c>
    </row>
    <row r="292" spans="1:4">
      <c r="A292">
        <v>291</v>
      </c>
      <c r="B292">
        <v>16.521999999999998</v>
      </c>
      <c r="C292">
        <f t="shared" si="9"/>
        <v>0.96833333333333338</v>
      </c>
      <c r="D292">
        <f t="shared" si="10"/>
        <v>8.5373162117945292</v>
      </c>
    </row>
    <row r="293" spans="1:4">
      <c r="A293">
        <v>292</v>
      </c>
      <c r="B293">
        <v>16.603000000000002</v>
      </c>
      <c r="C293">
        <f t="shared" si="9"/>
        <v>0.97166666666666668</v>
      </c>
      <c r="D293">
        <f t="shared" si="10"/>
        <v>8.8123548742827165</v>
      </c>
    </row>
    <row r="294" spans="1:4">
      <c r="A294">
        <v>293</v>
      </c>
      <c r="B294">
        <v>17.321999999999999</v>
      </c>
      <c r="C294">
        <f t="shared" si="9"/>
        <v>0.97499999999999998</v>
      </c>
      <c r="D294">
        <f t="shared" si="10"/>
        <v>9.1218581951383175</v>
      </c>
    </row>
    <row r="295" spans="1:4">
      <c r="A295">
        <v>294</v>
      </c>
      <c r="B295">
        <v>17.516999999999999</v>
      </c>
      <c r="C295">
        <f t="shared" si="9"/>
        <v>0.97833333333333339</v>
      </c>
      <c r="D295">
        <f t="shared" si="10"/>
        <v>9.4757178480578936</v>
      </c>
    </row>
    <row r="296" spans="1:4">
      <c r="A296">
        <v>295</v>
      </c>
      <c r="B296">
        <v>17.956</v>
      </c>
      <c r="C296">
        <f t="shared" si="9"/>
        <v>0.98166666666666669</v>
      </c>
      <c r="D296">
        <f t="shared" si="10"/>
        <v>9.8888090564237814</v>
      </c>
    </row>
    <row r="297" spans="1:4">
      <c r="A297">
        <v>296</v>
      </c>
      <c r="B297">
        <v>21.555</v>
      </c>
      <c r="C297">
        <f t="shared" si="9"/>
        <v>0.98499999999999999</v>
      </c>
      <c r="D297">
        <f t="shared" si="10"/>
        <v>10.385027393372717</v>
      </c>
    </row>
    <row r="298" spans="1:4">
      <c r="A298">
        <v>297</v>
      </c>
      <c r="B298">
        <v>23.085000000000001</v>
      </c>
      <c r="C298">
        <f t="shared" si="9"/>
        <v>0.98833333333333329</v>
      </c>
      <c r="D298">
        <f t="shared" si="10"/>
        <v>11.006477512761695</v>
      </c>
    </row>
    <row r="299" spans="1:4">
      <c r="A299">
        <v>298</v>
      </c>
      <c r="B299">
        <v>23.28</v>
      </c>
      <c r="C299">
        <f t="shared" si="9"/>
        <v>0.9916666666666667</v>
      </c>
      <c r="D299">
        <f t="shared" si="10"/>
        <v>11.838505793229597</v>
      </c>
    </row>
    <row r="300" spans="1:4">
      <c r="A300">
        <v>299</v>
      </c>
      <c r="B300">
        <v>26.34</v>
      </c>
      <c r="C300">
        <f t="shared" si="9"/>
        <v>0.995</v>
      </c>
      <c r="D300">
        <f t="shared" si="10"/>
        <v>13.101674991463984</v>
      </c>
    </row>
    <row r="301" spans="1:4">
      <c r="A301">
        <v>300</v>
      </c>
      <c r="B301">
        <v>29.375</v>
      </c>
      <c r="C301">
        <f t="shared" si="9"/>
        <v>0.99833333333333329</v>
      </c>
      <c r="D301">
        <f t="shared" si="10"/>
        <v>15.818322589555201</v>
      </c>
    </row>
  </sheetData>
  <sortState xmlns:xlrd2="http://schemas.microsoft.com/office/spreadsheetml/2017/richdata2" ref="B2:B302">
    <sortCondition ref="B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8617-9316-4DDC-9F8E-0E3D64807903}">
  <dimension ref="A1:L301"/>
  <sheetViews>
    <sheetView tabSelected="1" topLeftCell="A13" zoomScale="150" zoomScaleNormal="150" workbookViewId="0">
      <selection activeCell="L33" sqref="L33"/>
    </sheetView>
  </sheetViews>
  <sheetFormatPr defaultColWidth="8.85546875" defaultRowHeight="15"/>
  <cols>
    <col min="6" max="6" width="7" customWidth="1"/>
    <col min="7" max="7" width="12.28515625" customWidth="1"/>
  </cols>
  <sheetData>
    <row r="1" spans="1:7">
      <c r="A1" t="s">
        <v>0</v>
      </c>
      <c r="B1" t="s">
        <v>1</v>
      </c>
      <c r="C1" t="s">
        <v>11</v>
      </c>
      <c r="D1" t="s">
        <v>12</v>
      </c>
    </row>
    <row r="2" spans="1:7">
      <c r="A2">
        <v>1</v>
      </c>
      <c r="B2">
        <v>9.0999999999999998E-2</v>
      </c>
      <c r="C2">
        <f>(A2-0.5)/300</f>
        <v>1.6666666666666668E-3</v>
      </c>
      <c r="D2">
        <f>_xlfn.GAMMA.INV(C2,1,1/0.6084)</f>
        <v>2.7417112108761013E-3</v>
      </c>
    </row>
    <row r="3" spans="1:7">
      <c r="A3">
        <v>2</v>
      </c>
      <c r="B3">
        <v>9.1999999999999998E-2</v>
      </c>
      <c r="C3">
        <f t="shared" ref="C3:C66" si="0">(A3-0.5)/300</f>
        <v>5.0000000000000001E-3</v>
      </c>
      <c r="D3">
        <f t="shared" ref="D3:D66" si="1">_xlfn.GAMMA.INV(C3,1,1/0.6084)</f>
        <v>8.2388918861674588E-3</v>
      </c>
    </row>
    <row r="4" spans="1:7">
      <c r="A4">
        <v>3</v>
      </c>
      <c r="B4">
        <v>0.106</v>
      </c>
      <c r="C4">
        <f t="shared" si="0"/>
        <v>8.3333333333333332E-3</v>
      </c>
      <c r="D4">
        <f t="shared" si="1"/>
        <v>1.375451951103979E-2</v>
      </c>
    </row>
    <row r="5" spans="1:7">
      <c r="A5">
        <v>4</v>
      </c>
      <c r="B5">
        <v>0.106</v>
      </c>
      <c r="C5">
        <f t="shared" si="0"/>
        <v>1.1666666666666667E-2</v>
      </c>
      <c r="D5">
        <f t="shared" si="1"/>
        <v>1.9288718307726684E-2</v>
      </c>
    </row>
    <row r="6" spans="1:7">
      <c r="A6">
        <v>5</v>
      </c>
      <c r="B6">
        <v>0.11600000000000001</v>
      </c>
      <c r="C6">
        <f t="shared" si="0"/>
        <v>1.4999999999999999E-2</v>
      </c>
      <c r="D6">
        <f t="shared" si="1"/>
        <v>2.4841613757475619E-2</v>
      </c>
    </row>
    <row r="7" spans="1:7">
      <c r="A7">
        <v>6</v>
      </c>
      <c r="B7">
        <v>0.14299999999999999</v>
      </c>
      <c r="C7">
        <f t="shared" si="0"/>
        <v>1.8333333333333333E-2</v>
      </c>
      <c r="D7">
        <f t="shared" si="1"/>
        <v>3.0413332617619426E-2</v>
      </c>
    </row>
    <row r="8" spans="1:7">
      <c r="A8">
        <v>7</v>
      </c>
      <c r="B8">
        <v>0.14899999999999999</v>
      </c>
      <c r="C8">
        <f t="shared" si="0"/>
        <v>2.1666666666666667E-2</v>
      </c>
      <c r="D8">
        <f t="shared" si="1"/>
        <v>3.6004002938938066E-2</v>
      </c>
    </row>
    <row r="9" spans="1:7">
      <c r="A9">
        <v>8</v>
      </c>
      <c r="B9">
        <v>0.15</v>
      </c>
      <c r="C9">
        <f t="shared" si="0"/>
        <v>2.5000000000000001E-2</v>
      </c>
      <c r="D9">
        <f t="shared" si="1"/>
        <v>4.161375408331669E-2</v>
      </c>
    </row>
    <row r="10" spans="1:7">
      <c r="A10">
        <v>9</v>
      </c>
      <c r="B10">
        <v>0.20300000000000001</v>
      </c>
      <c r="C10">
        <f t="shared" si="0"/>
        <v>2.8333333333333332E-2</v>
      </c>
      <c r="D10">
        <f t="shared" si="1"/>
        <v>4.7242716741706096E-2</v>
      </c>
    </row>
    <row r="11" spans="1:7">
      <c r="A11">
        <v>10</v>
      </c>
      <c r="B11">
        <v>0.25700000000000001</v>
      </c>
      <c r="C11">
        <f t="shared" si="0"/>
        <v>3.1666666666666669E-2</v>
      </c>
      <c r="D11">
        <f t="shared" si="1"/>
        <v>5.2891022952391759E-2</v>
      </c>
    </row>
    <row r="12" spans="1:7">
      <c r="A12">
        <v>11</v>
      </c>
      <c r="B12">
        <v>0.28100000000000003</v>
      </c>
      <c r="C12">
        <f t="shared" si="0"/>
        <v>3.5000000000000003E-2</v>
      </c>
      <c r="D12">
        <f t="shared" si="1"/>
        <v>5.8558806119577783E-2</v>
      </c>
    </row>
    <row r="13" spans="1:7">
      <c r="A13">
        <v>12</v>
      </c>
      <c r="B13">
        <v>0.28199999999999997</v>
      </c>
      <c r="C13">
        <f t="shared" si="0"/>
        <v>3.833333333333333E-2</v>
      </c>
      <c r="D13">
        <f t="shared" si="1"/>
        <v>6.4246201032292574E-2</v>
      </c>
    </row>
    <row r="14" spans="1:7">
      <c r="A14">
        <v>13</v>
      </c>
      <c r="B14">
        <v>0.314</v>
      </c>
      <c r="C14">
        <f t="shared" si="0"/>
        <v>4.1666666666666664E-2</v>
      </c>
      <c r="D14">
        <f t="shared" si="1"/>
        <v>6.9953343883622496E-2</v>
      </c>
    </row>
    <row r="15" spans="1:7">
      <c r="A15">
        <v>14</v>
      </c>
      <c r="B15">
        <v>0.32</v>
      </c>
      <c r="C15">
        <f t="shared" si="0"/>
        <v>4.4999999999999998E-2</v>
      </c>
      <c r="D15">
        <f t="shared" si="1"/>
        <v>7.5680372290280726E-2</v>
      </c>
    </row>
    <row r="16" spans="1:7">
      <c r="A16">
        <v>15</v>
      </c>
      <c r="B16">
        <v>0.36799999999999999</v>
      </c>
      <c r="C16">
        <f t="shared" si="0"/>
        <v>4.8333333333333332E-2</v>
      </c>
      <c r="D16">
        <f t="shared" si="1"/>
        <v>8.1427425312518315E-2</v>
      </c>
      <c r="G16">
        <f>1/AVERAGE(B2:B301)</f>
        <v>9.0150136036555265E-2</v>
      </c>
    </row>
    <row r="17" spans="1:12">
      <c r="A17">
        <v>16</v>
      </c>
      <c r="B17">
        <v>0.376</v>
      </c>
      <c r="C17">
        <f t="shared" si="0"/>
        <v>5.1666666666666666E-2</v>
      </c>
      <c r="D17">
        <f t="shared" si="1"/>
        <v>8.7194643474384353E-2</v>
      </c>
    </row>
    <row r="18" spans="1:12">
      <c r="A18">
        <v>17</v>
      </c>
      <c r="B18">
        <v>0.46800000000000003</v>
      </c>
      <c r="C18">
        <f t="shared" si="0"/>
        <v>5.5E-2</v>
      </c>
      <c r="D18">
        <f t="shared" si="1"/>
        <v>9.2982168784343011E-2</v>
      </c>
    </row>
    <row r="19" spans="1:12">
      <c r="A19">
        <v>18</v>
      </c>
      <c r="B19">
        <v>0.498</v>
      </c>
      <c r="C19">
        <f t="shared" si="0"/>
        <v>5.8333333333333334E-2</v>
      </c>
      <c r="D19">
        <f t="shared" si="1"/>
        <v>9.8790144756254805E-2</v>
      </c>
    </row>
    <row r="20" spans="1:12">
      <c r="A20">
        <v>19</v>
      </c>
      <c r="B20">
        <v>0.52700000000000002</v>
      </c>
      <c r="C20">
        <f t="shared" si="0"/>
        <v>6.1666666666666668E-2</v>
      </c>
      <c r="D20">
        <f t="shared" si="1"/>
        <v>0.10461871643072976</v>
      </c>
      <c r="G20" t="s">
        <v>17</v>
      </c>
      <c r="H20" t="s">
        <v>18</v>
      </c>
      <c r="I20" t="s">
        <v>13</v>
      </c>
      <c r="J20" t="s">
        <v>14</v>
      </c>
    </row>
    <row r="21" spans="1:12">
      <c r="A21">
        <v>20</v>
      </c>
      <c r="B21">
        <v>0.57799999999999996</v>
      </c>
      <c r="C21">
        <f t="shared" si="0"/>
        <v>6.5000000000000002E-2</v>
      </c>
      <c r="D21">
        <f t="shared" si="1"/>
        <v>0.11046803039686071</v>
      </c>
      <c r="G21" t="s">
        <v>31</v>
      </c>
      <c r="H21">
        <v>138</v>
      </c>
      <c r="I21">
        <f>(_xlfn.EXPON.DIST(6.291,G16, TRUE)-(_xlfn.EXPON.DIST(0.091,G16,TRUE))) * 300</f>
        <v>127.40448698060158</v>
      </c>
      <c r="J21">
        <f>((H21-I21)^2)/I21</f>
        <v>0.88116909227329498</v>
      </c>
    </row>
    <row r="22" spans="1:12">
      <c r="A22">
        <v>21</v>
      </c>
      <c r="B22">
        <v>0.69299999999999995</v>
      </c>
      <c r="C22">
        <f t="shared" si="0"/>
        <v>6.8333333333333329E-2</v>
      </c>
      <c r="D22">
        <f t="shared" si="1"/>
        <v>0.11633823481434451</v>
      </c>
      <c r="G22" t="s">
        <v>32</v>
      </c>
      <c r="H22">
        <f>211-138</f>
        <v>73</v>
      </c>
      <c r="I22">
        <f>(_xlfn.EXPON.DIST(12.491,G$16, TRUE)-(_xlfn.EXPON.DIST(6.291,G$16,TRUE))) * 300</f>
        <v>72.852446786868541</v>
      </c>
      <c r="J22">
        <f t="shared" ref="J22:J25" si="2">((H22-I22)^2)/I22</f>
        <v>2.9884995858975354E-4</v>
      </c>
    </row>
    <row r="23" spans="1:12">
      <c r="A23">
        <v>22</v>
      </c>
      <c r="B23">
        <v>0.73399999999999999</v>
      </c>
      <c r="C23">
        <f t="shared" si="0"/>
        <v>7.166666666666667E-2</v>
      </c>
      <c r="D23">
        <f t="shared" si="1"/>
        <v>0.12222947943599993</v>
      </c>
      <c r="G23" t="s">
        <v>33</v>
      </c>
      <c r="H23">
        <f>247-211</f>
        <v>36</v>
      </c>
      <c r="I23">
        <f>(_xlfn.EXPON.DIST(18.691,G$16, TRUE)-(_xlfn.EXPON.DIST(12.491,G$16,TRUE))) * 300</f>
        <v>41.658493579128198</v>
      </c>
      <c r="J23">
        <f t="shared" si="2"/>
        <v>0.76859595328903163</v>
      </c>
    </row>
    <row r="24" spans="1:12">
      <c r="A24">
        <v>23</v>
      </c>
      <c r="B24">
        <v>0.74</v>
      </c>
      <c r="C24">
        <f t="shared" si="0"/>
        <v>7.4999999999999997E-2</v>
      </c>
      <c r="D24">
        <f t="shared" si="1"/>
        <v>0.12814191563069011</v>
      </c>
      <c r="G24" t="s">
        <v>34</v>
      </c>
      <c r="H24">
        <f>259-247</f>
        <v>12</v>
      </c>
      <c r="I24">
        <f>(_xlfn.EXPON.DIST(24.891,G$16, TRUE)-(_xlfn.EXPON.DIST(18.691,G$16,TRUE))) * 300</f>
        <v>23.821164062743239</v>
      </c>
      <c r="J24">
        <f t="shared" si="2"/>
        <v>5.8662086970320724</v>
      </c>
    </row>
    <row r="25" spans="1:12">
      <c r="A25">
        <v>24</v>
      </c>
      <c r="B25">
        <v>0.74199999999999999</v>
      </c>
      <c r="C25">
        <f t="shared" si="0"/>
        <v>7.8333333333333338E-2</v>
      </c>
      <c r="D25">
        <f t="shared" si="1"/>
        <v>0.13407569640665937</v>
      </c>
      <c r="G25" t="s">
        <v>35</v>
      </c>
      <c r="H25">
        <f>275-259</f>
        <v>16</v>
      </c>
      <c r="I25">
        <f>(_xlfn.EXPON.DIST(31.091,G$16, TRUE)-(_xlfn.EXPON.DIST(24.891,G$16,TRUE))) * 300</f>
        <v>13.621420472785262</v>
      </c>
      <c r="J25">
        <f t="shared" si="2"/>
        <v>0.41534879409887498</v>
      </c>
    </row>
    <row r="26" spans="1:12">
      <c r="A26">
        <v>25</v>
      </c>
      <c r="B26">
        <v>0.79100000000000004</v>
      </c>
      <c r="C26">
        <f t="shared" si="0"/>
        <v>8.1666666666666665E-2</v>
      </c>
      <c r="D26">
        <f t="shared" si="1"/>
        <v>0.14003097643529233</v>
      </c>
      <c r="G26" t="s">
        <v>36</v>
      </c>
      <c r="H26">
        <f>282-275</f>
        <v>7</v>
      </c>
      <c r="I26">
        <f>(_xlfn.EXPON.DIST(62.091,G$16, TRUE)-(_xlfn.EXPON.DIST(31.091,G$16,TRUE))) * 300</f>
        <v>17.078834337371962</v>
      </c>
      <c r="J26">
        <f>((SUM(H26:H30)-I26)^2)/I26</f>
        <v>3.6738376996548858</v>
      </c>
    </row>
    <row r="27" spans="1:12">
      <c r="A27">
        <v>26</v>
      </c>
      <c r="B27">
        <v>0.83499999999999996</v>
      </c>
      <c r="C27">
        <f t="shared" si="0"/>
        <v>8.5000000000000006E-2</v>
      </c>
      <c r="D27">
        <f t="shared" si="1"/>
        <v>0.14600791207530528</v>
      </c>
      <c r="G27" t="s">
        <v>37</v>
      </c>
      <c r="H27">
        <f>291-282</f>
        <v>9</v>
      </c>
    </row>
    <row r="28" spans="1:12">
      <c r="A28">
        <v>27</v>
      </c>
      <c r="B28">
        <v>0.86099999999999999</v>
      </c>
      <c r="C28">
        <f t="shared" si="0"/>
        <v>8.8333333333333333E-2</v>
      </c>
      <c r="D28">
        <f t="shared" si="1"/>
        <v>0.15200666139737865</v>
      </c>
      <c r="G28" t="s">
        <v>40</v>
      </c>
      <c r="H28">
        <f>295-291</f>
        <v>4</v>
      </c>
    </row>
    <row r="29" spans="1:12">
      <c r="A29">
        <v>28</v>
      </c>
      <c r="B29">
        <v>0.86299999999999999</v>
      </c>
      <c r="C29">
        <f t="shared" si="0"/>
        <v>9.166666666666666E-2</v>
      </c>
      <c r="D29">
        <f t="shared" si="1"/>
        <v>0.15802738420924106</v>
      </c>
      <c r="G29" t="s">
        <v>38</v>
      </c>
      <c r="H29">
        <v>4</v>
      </c>
    </row>
    <row r="30" spans="1:12">
      <c r="A30">
        <v>29</v>
      </c>
      <c r="B30">
        <v>0.91300000000000003</v>
      </c>
      <c r="C30">
        <f t="shared" si="0"/>
        <v>9.5000000000000001E-2</v>
      </c>
      <c r="D30">
        <f t="shared" si="1"/>
        <v>0.16407024208121454</v>
      </c>
      <c r="G30" t="s">
        <v>39</v>
      </c>
      <c r="H30">
        <v>1</v>
      </c>
    </row>
    <row r="31" spans="1:12">
      <c r="A31">
        <v>30</v>
      </c>
      <c r="B31">
        <v>0.92400000000000004</v>
      </c>
      <c r="C31">
        <f t="shared" si="0"/>
        <v>9.8333333333333328E-2</v>
      </c>
      <c r="D31">
        <f t="shared" si="1"/>
        <v>0.17013539837223016</v>
      </c>
      <c r="H31">
        <f>SUM(H21:H30)</f>
        <v>300</v>
      </c>
      <c r="J31" t="s">
        <v>89</v>
      </c>
      <c r="K31" t="s">
        <v>87</v>
      </c>
    </row>
    <row r="32" spans="1:12">
      <c r="A32">
        <v>31</v>
      </c>
      <c r="B32">
        <v>0.92700000000000005</v>
      </c>
      <c r="C32">
        <f t="shared" si="0"/>
        <v>0.10166666666666667</v>
      </c>
      <c r="D32">
        <f t="shared" si="1"/>
        <v>0.17622301825632677</v>
      </c>
      <c r="J32">
        <f>SUM(J21:J28)</f>
        <v>11.60545908630675</v>
      </c>
      <c r="K32">
        <v>9.4879999999999995</v>
      </c>
      <c r="L32" t="s">
        <v>92</v>
      </c>
    </row>
    <row r="33" spans="1:4">
      <c r="A33">
        <v>32</v>
      </c>
      <c r="B33">
        <v>0.97</v>
      </c>
      <c r="C33">
        <f t="shared" si="0"/>
        <v>0.105</v>
      </c>
      <c r="D33">
        <f t="shared" si="1"/>
        <v>0.18233326874964115</v>
      </c>
    </row>
    <row r="34" spans="1:4">
      <c r="A34">
        <v>33</v>
      </c>
      <c r="B34">
        <v>0.98199999999999998</v>
      </c>
      <c r="C34">
        <f t="shared" si="0"/>
        <v>0.10833333333333334</v>
      </c>
      <c r="D34">
        <f t="shared" si="1"/>
        <v>0.1884663187379024</v>
      </c>
    </row>
    <row r="35" spans="1:4">
      <c r="A35">
        <v>34</v>
      </c>
      <c r="B35">
        <v>1.01</v>
      </c>
      <c r="C35">
        <f t="shared" si="0"/>
        <v>0.11166666666666666</v>
      </c>
      <c r="D35">
        <f t="shared" si="1"/>
        <v>0.19462233900444084</v>
      </c>
    </row>
    <row r="36" spans="1:4">
      <c r="A36">
        <v>35</v>
      </c>
      <c r="B36">
        <v>1.014</v>
      </c>
      <c r="C36">
        <f t="shared" si="0"/>
        <v>0.115</v>
      </c>
      <c r="D36">
        <f t="shared" si="1"/>
        <v>0.20080150225872373</v>
      </c>
    </row>
    <row r="37" spans="1:4">
      <c r="A37">
        <v>36</v>
      </c>
      <c r="B37">
        <v>1.0149999999999999</v>
      </c>
      <c r="C37">
        <f t="shared" si="0"/>
        <v>0.11833333333333333</v>
      </c>
      <c r="D37">
        <f t="shared" si="1"/>
        <v>0.20700398316542898</v>
      </c>
    </row>
    <row r="38" spans="1:4">
      <c r="A38">
        <v>37</v>
      </c>
      <c r="B38">
        <v>1.0740000000000001</v>
      </c>
      <c r="C38">
        <f t="shared" si="0"/>
        <v>0.12166666666666667</v>
      </c>
      <c r="D38">
        <f t="shared" si="1"/>
        <v>0.21322995837406974</v>
      </c>
    </row>
    <row r="39" spans="1:4">
      <c r="A39">
        <v>38</v>
      </c>
      <c r="B39">
        <v>1.0840000000000001</v>
      </c>
      <c r="C39">
        <f t="shared" si="0"/>
        <v>0.125</v>
      </c>
      <c r="D39">
        <f t="shared" si="1"/>
        <v>0.21947960654918247</v>
      </c>
    </row>
    <row r="40" spans="1:4">
      <c r="A40">
        <v>39</v>
      </c>
      <c r="B40">
        <v>1.117</v>
      </c>
      <c r="C40">
        <f t="shared" si="0"/>
        <v>0.12833333333333333</v>
      </c>
      <c r="D40">
        <f t="shared" si="1"/>
        <v>0.22575310840109053</v>
      </c>
    </row>
    <row r="41" spans="1:4">
      <c r="A41">
        <v>40</v>
      </c>
      <c r="B41">
        <v>1.171</v>
      </c>
      <c r="C41">
        <f t="shared" si="0"/>
        <v>0.13166666666666665</v>
      </c>
      <c r="D41">
        <f t="shared" si="1"/>
        <v>0.23205064671725745</v>
      </c>
    </row>
    <row r="42" spans="1:4">
      <c r="A42">
        <v>41</v>
      </c>
      <c r="B42">
        <v>1.2</v>
      </c>
      <c r="C42">
        <f t="shared" si="0"/>
        <v>0.13500000000000001</v>
      </c>
      <c r="D42">
        <f t="shared" si="1"/>
        <v>0.23837240639424348</v>
      </c>
    </row>
    <row r="43" spans="1:4">
      <c r="A43">
        <v>42</v>
      </c>
      <c r="B43">
        <v>1.202</v>
      </c>
      <c r="C43">
        <f t="shared" si="0"/>
        <v>0.13833333333333334</v>
      </c>
      <c r="D43">
        <f t="shared" si="1"/>
        <v>0.24471857447027817</v>
      </c>
    </row>
    <row r="44" spans="1:4">
      <c r="A44">
        <v>43</v>
      </c>
      <c r="B44">
        <v>1.2270000000000001</v>
      </c>
      <c r="C44">
        <f t="shared" si="0"/>
        <v>0.14166666666666666</v>
      </c>
      <c r="D44">
        <f t="shared" si="1"/>
        <v>0.25108934015846518</v>
      </c>
    </row>
    <row r="45" spans="1:4">
      <c r="A45">
        <v>44</v>
      </c>
      <c r="B45">
        <v>1.232</v>
      </c>
      <c r="C45">
        <f t="shared" si="0"/>
        <v>0.14499999999999999</v>
      </c>
      <c r="D45">
        <f t="shared" si="1"/>
        <v>0.25748489488063248</v>
      </c>
    </row>
    <row r="46" spans="1:4">
      <c r="A46">
        <v>45</v>
      </c>
      <c r="B46">
        <v>1.2470000000000001</v>
      </c>
      <c r="C46">
        <f t="shared" si="0"/>
        <v>0.14833333333333334</v>
      </c>
      <c r="D46">
        <f t="shared" si="1"/>
        <v>0.26390543230184405</v>
      </c>
    </row>
    <row r="47" spans="1:4">
      <c r="A47">
        <v>46</v>
      </c>
      <c r="B47">
        <v>1.304</v>
      </c>
      <c r="C47">
        <f t="shared" si="0"/>
        <v>0.15166666666666667</v>
      </c>
      <c r="D47">
        <f t="shared" si="1"/>
        <v>0.27035114836558777</v>
      </c>
    </row>
    <row r="48" spans="1:4">
      <c r="A48">
        <v>47</v>
      </c>
      <c r="B48">
        <v>1.37</v>
      </c>
      <c r="C48">
        <f t="shared" si="0"/>
        <v>0.155</v>
      </c>
      <c r="D48">
        <f t="shared" si="1"/>
        <v>0.27682224132965677</v>
      </c>
    </row>
    <row r="49" spans="1:4">
      <c r="A49">
        <v>48</v>
      </c>
      <c r="B49">
        <v>1.385</v>
      </c>
      <c r="C49">
        <f t="shared" si="0"/>
        <v>0.15833333333333333</v>
      </c>
      <c r="D49">
        <f t="shared" si="1"/>
        <v>0.28331891180273916</v>
      </c>
    </row>
    <row r="50" spans="1:4">
      <c r="A50">
        <v>49</v>
      </c>
      <c r="B50">
        <v>1.391</v>
      </c>
      <c r="C50">
        <f t="shared" si="0"/>
        <v>0.16166666666666665</v>
      </c>
      <c r="D50">
        <f t="shared" si="1"/>
        <v>0.28984136278173428</v>
      </c>
    </row>
    <row r="51" spans="1:4">
      <c r="A51">
        <v>50</v>
      </c>
      <c r="B51">
        <v>1.4139999999999999</v>
      </c>
      <c r="C51">
        <f t="shared" si="0"/>
        <v>0.16500000000000001</v>
      </c>
      <c r="D51">
        <f t="shared" si="1"/>
        <v>0.29638979968981194</v>
      </c>
    </row>
    <row r="52" spans="1:4">
      <c r="A52">
        <v>51</v>
      </c>
      <c r="B52">
        <v>1.4339999999999999</v>
      </c>
      <c r="C52">
        <f t="shared" si="0"/>
        <v>0.16833333333333333</v>
      </c>
      <c r="D52">
        <f t="shared" si="1"/>
        <v>0.30296443041523291</v>
      </c>
    </row>
    <row r="53" spans="1:4">
      <c r="A53">
        <v>52</v>
      </c>
      <c r="B53">
        <v>1.472</v>
      </c>
      <c r="C53">
        <f t="shared" si="0"/>
        <v>0.17166666666666666</v>
      </c>
      <c r="D53">
        <f t="shared" si="1"/>
        <v>0.30956546535094942</v>
      </c>
    </row>
    <row r="54" spans="1:4">
      <c r="A54">
        <v>53</v>
      </c>
      <c r="B54">
        <v>1.5049999999999999</v>
      </c>
      <c r="C54">
        <f t="shared" si="0"/>
        <v>0.17499999999999999</v>
      </c>
      <c r="D54">
        <f t="shared" si="1"/>
        <v>0.31619311743500333</v>
      </c>
    </row>
    <row r="55" spans="1:4">
      <c r="A55">
        <v>54</v>
      </c>
      <c r="B55">
        <v>1.605</v>
      </c>
      <c r="C55">
        <f t="shared" si="0"/>
        <v>0.17833333333333334</v>
      </c>
      <c r="D55">
        <f t="shared" si="1"/>
        <v>0.32284760219174269</v>
      </c>
    </row>
    <row r="56" spans="1:4">
      <c r="A56">
        <v>55</v>
      </c>
      <c r="B56">
        <v>1.643</v>
      </c>
      <c r="C56">
        <f t="shared" si="0"/>
        <v>0.18166666666666667</v>
      </c>
      <c r="D56">
        <f t="shared" si="1"/>
        <v>0.32952913777387538</v>
      </c>
    </row>
    <row r="57" spans="1:4">
      <c r="A57">
        <v>56</v>
      </c>
      <c r="B57">
        <v>1.77</v>
      </c>
      <c r="C57">
        <f t="shared" si="0"/>
        <v>0.185</v>
      </c>
      <c r="D57">
        <f t="shared" si="1"/>
        <v>0.33623794500538184</v>
      </c>
    </row>
    <row r="58" spans="1:4">
      <c r="A58">
        <v>57</v>
      </c>
      <c r="B58">
        <v>1.8109999999999999</v>
      </c>
      <c r="C58">
        <f t="shared" si="0"/>
        <v>0.18833333333333332</v>
      </c>
      <c r="D58">
        <f t="shared" si="1"/>
        <v>0.34297424742530663</v>
      </c>
    </row>
    <row r="59" spans="1:4">
      <c r="A59">
        <v>58</v>
      </c>
      <c r="B59">
        <v>1.837</v>
      </c>
      <c r="C59">
        <f t="shared" si="0"/>
        <v>0.19166666666666668</v>
      </c>
      <c r="D59">
        <f t="shared" si="1"/>
        <v>0.34973827133245095</v>
      </c>
    </row>
    <row r="60" spans="1:4">
      <c r="A60">
        <v>59</v>
      </c>
      <c r="B60">
        <v>1.8720000000000001</v>
      </c>
      <c r="C60">
        <f t="shared" si="0"/>
        <v>0.19500000000000001</v>
      </c>
      <c r="D60">
        <f t="shared" si="1"/>
        <v>0.35653024583098897</v>
      </c>
    </row>
    <row r="61" spans="1:4">
      <c r="A61">
        <v>60</v>
      </c>
      <c r="B61">
        <v>1.9259999999999999</v>
      </c>
      <c r="C61">
        <f t="shared" si="0"/>
        <v>0.19833333333333333</v>
      </c>
      <c r="D61">
        <f t="shared" si="1"/>
        <v>0.36335040287703024</v>
      </c>
    </row>
    <row r="62" spans="1:4">
      <c r="A62">
        <v>61</v>
      </c>
      <c r="B62">
        <v>1.954</v>
      </c>
      <c r="C62">
        <f t="shared" si="0"/>
        <v>0.20166666666666666</v>
      </c>
      <c r="D62">
        <f t="shared" si="1"/>
        <v>0.37019897732615237</v>
      </c>
    </row>
    <row r="63" spans="1:4">
      <c r="A63">
        <v>62</v>
      </c>
      <c r="B63">
        <v>2.044</v>
      </c>
      <c r="C63">
        <f t="shared" si="0"/>
        <v>0.20499999999999999</v>
      </c>
      <c r="D63">
        <f t="shared" si="1"/>
        <v>0.37707620698192823</v>
      </c>
    </row>
    <row r="64" spans="1:4">
      <c r="A64">
        <v>63</v>
      </c>
      <c r="B64">
        <v>2.11</v>
      </c>
      <c r="C64">
        <f t="shared" si="0"/>
        <v>0.20833333333333334</v>
      </c>
      <c r="D64">
        <f t="shared" si="1"/>
        <v>0.38398233264547194</v>
      </c>
    </row>
    <row r="65" spans="1:4">
      <c r="A65">
        <v>64</v>
      </c>
      <c r="B65">
        <v>2.1139999999999999</v>
      </c>
      <c r="C65">
        <f t="shared" si="0"/>
        <v>0.21166666666666667</v>
      </c>
      <c r="D65">
        <f t="shared" si="1"/>
        <v>0.39091759816603122</v>
      </c>
    </row>
    <row r="66" spans="1:4">
      <c r="A66">
        <v>65</v>
      </c>
      <c r="B66">
        <v>2.12</v>
      </c>
      <c r="C66">
        <f t="shared" si="0"/>
        <v>0.215</v>
      </c>
      <c r="D66">
        <f t="shared" si="1"/>
        <v>0.39788225049265052</v>
      </c>
    </row>
    <row r="67" spans="1:4">
      <c r="A67">
        <v>66</v>
      </c>
      <c r="B67">
        <v>2.1309999999999998</v>
      </c>
      <c r="C67">
        <f t="shared" ref="C67:C130" si="3">(A67-0.5)/300</f>
        <v>0.21833333333333332</v>
      </c>
      <c r="D67">
        <f t="shared" ref="D67:D130" si="4">_xlfn.GAMMA.INV(C67,1,1/0.6084)</f>
        <v>0.40487653972693449</v>
      </c>
    </row>
    <row r="68" spans="1:4">
      <c r="A68">
        <v>67</v>
      </c>
      <c r="B68">
        <v>2.1949999999999998</v>
      </c>
      <c r="C68">
        <f t="shared" si="3"/>
        <v>0.22166666666666668</v>
      </c>
      <c r="D68">
        <f t="shared" si="4"/>
        <v>0.41190071917693794</v>
      </c>
    </row>
    <row r="69" spans="1:4">
      <c r="A69">
        <v>68</v>
      </c>
      <c r="B69">
        <v>2.2040000000000002</v>
      </c>
      <c r="C69">
        <f t="shared" si="3"/>
        <v>0.22500000000000001</v>
      </c>
      <c r="D69">
        <f t="shared" si="4"/>
        <v>0.4189550454122124</v>
      </c>
    </row>
    <row r="70" spans="1:4">
      <c r="A70">
        <v>69</v>
      </c>
      <c r="B70">
        <v>2.2650000000000001</v>
      </c>
      <c r="C70">
        <f t="shared" si="3"/>
        <v>0.22833333333333333</v>
      </c>
      <c r="D70">
        <f t="shared" si="4"/>
        <v>0.42603977832003986</v>
      </c>
    </row>
    <row r="71" spans="1:4">
      <c r="A71">
        <v>70</v>
      </c>
      <c r="B71">
        <v>2.3290000000000002</v>
      </c>
      <c r="C71">
        <f t="shared" si="3"/>
        <v>0.23166666666666666</v>
      </c>
      <c r="D71">
        <f t="shared" si="4"/>
        <v>0.43315518116288265</v>
      </c>
    </row>
    <row r="72" spans="1:4">
      <c r="A72">
        <v>71</v>
      </c>
      <c r="B72">
        <v>2.3879999999999999</v>
      </c>
      <c r="C72">
        <f t="shared" si="3"/>
        <v>0.23499999999999999</v>
      </c>
      <c r="D72">
        <f t="shared" si="4"/>
        <v>0.44030152063708278</v>
      </c>
    </row>
    <row r="73" spans="1:4">
      <c r="A73">
        <v>72</v>
      </c>
      <c r="B73">
        <v>2.4279999999999999</v>
      </c>
      <c r="C73">
        <f t="shared" si="3"/>
        <v>0.23833333333333334</v>
      </c>
      <c r="D73">
        <f t="shared" si="4"/>
        <v>0.44747906693284301</v>
      </c>
    </row>
    <row r="74" spans="1:4">
      <c r="A74">
        <v>73</v>
      </c>
      <c r="B74">
        <v>2.4409999999999998</v>
      </c>
      <c r="C74">
        <f t="shared" si="3"/>
        <v>0.24166666666666667</v>
      </c>
      <c r="D74">
        <f t="shared" si="4"/>
        <v>0.45468809379552255</v>
      </c>
    </row>
    <row r="75" spans="1:4">
      <c r="A75">
        <v>74</v>
      </c>
      <c r="B75">
        <v>2.5430000000000001</v>
      </c>
      <c r="C75">
        <f t="shared" si="3"/>
        <v>0.245</v>
      </c>
      <c r="D75">
        <f t="shared" si="4"/>
        <v>0.46192887858828457</v>
      </c>
    </row>
    <row r="76" spans="1:4">
      <c r="A76">
        <v>75</v>
      </c>
      <c r="B76">
        <v>2.5910000000000002</v>
      </c>
      <c r="C76">
        <f t="shared" si="3"/>
        <v>0.24833333333333332</v>
      </c>
      <c r="D76">
        <f t="shared" si="4"/>
        <v>0.46920170235612746</v>
      </c>
    </row>
    <row r="77" spans="1:4">
      <c r="A77">
        <v>76</v>
      </c>
      <c r="B77">
        <v>2.613</v>
      </c>
      <c r="C77">
        <f t="shared" si="3"/>
        <v>0.25166666666666665</v>
      </c>
      <c r="D77">
        <f t="shared" si="4"/>
        <v>0.47650684989134129</v>
      </c>
    </row>
    <row r="78" spans="1:4">
      <c r="A78">
        <v>77</v>
      </c>
      <c r="B78">
        <v>2.6320000000000001</v>
      </c>
      <c r="C78">
        <f t="shared" si="3"/>
        <v>0.255</v>
      </c>
      <c r="D78">
        <f t="shared" si="4"/>
        <v>0.48384460980042321</v>
      </c>
    </row>
    <row r="79" spans="1:4">
      <c r="A79">
        <v>78</v>
      </c>
      <c r="B79">
        <v>2.6920000000000002</v>
      </c>
      <c r="C79">
        <f t="shared" si="3"/>
        <v>0.25833333333333336</v>
      </c>
      <c r="D79">
        <f t="shared" si="4"/>
        <v>0.49121527457249542</v>
      </c>
    </row>
    <row r="80" spans="1:4">
      <c r="A80">
        <v>79</v>
      </c>
      <c r="B80">
        <v>2.78</v>
      </c>
      <c r="C80">
        <f t="shared" si="3"/>
        <v>0.26166666666666666</v>
      </c>
      <c r="D80">
        <f t="shared" si="4"/>
        <v>0.49861914064926149</v>
      </c>
    </row>
    <row r="81" spans="1:4">
      <c r="A81">
        <v>80</v>
      </c>
      <c r="B81">
        <v>2.9660000000000002</v>
      </c>
      <c r="C81">
        <f t="shared" si="3"/>
        <v>0.26500000000000001</v>
      </c>
      <c r="D81">
        <f t="shared" si="4"/>
        <v>0.50605650849654893</v>
      </c>
    </row>
    <row r="82" spans="1:4">
      <c r="A82">
        <v>81</v>
      </c>
      <c r="B82">
        <v>3.0550000000000002</v>
      </c>
      <c r="C82">
        <f t="shared" si="3"/>
        <v>0.26833333333333331</v>
      </c>
      <c r="D82">
        <f t="shared" si="4"/>
        <v>0.51352768267747362</v>
      </c>
    </row>
    <row r="83" spans="1:4">
      <c r="A83">
        <v>82</v>
      </c>
      <c r="B83">
        <v>3.2</v>
      </c>
      <c r="C83">
        <f t="shared" si="3"/>
        <v>0.27166666666666667</v>
      </c>
      <c r="D83">
        <f t="shared" si="4"/>
        <v>0.52103297192727849</v>
      </c>
    </row>
    <row r="84" spans="1:4">
      <c r="A84">
        <v>83</v>
      </c>
      <c r="B84">
        <v>3.41</v>
      </c>
      <c r="C84">
        <f t="shared" si="3"/>
        <v>0.27500000000000002</v>
      </c>
      <c r="D84">
        <f t="shared" si="4"/>
        <v>0.52857268922988543</v>
      </c>
    </row>
    <row r="85" spans="1:4">
      <c r="A85">
        <v>84</v>
      </c>
      <c r="B85">
        <v>3.411</v>
      </c>
      <c r="C85">
        <f t="shared" si="3"/>
        <v>0.27833333333333332</v>
      </c>
      <c r="D85">
        <f t="shared" si="4"/>
        <v>0.53614715189621387</v>
      </c>
    </row>
    <row r="86" spans="1:4">
      <c r="A86">
        <v>85</v>
      </c>
      <c r="B86">
        <v>3.5819999999999999</v>
      </c>
      <c r="C86">
        <f t="shared" si="3"/>
        <v>0.28166666666666668</v>
      </c>
      <c r="D86">
        <f t="shared" si="4"/>
        <v>0.54375668164431057</v>
      </c>
    </row>
    <row r="87" spans="1:4">
      <c r="A87">
        <v>86</v>
      </c>
      <c r="B87">
        <v>3.6389999999999998</v>
      </c>
      <c r="C87">
        <f t="shared" si="3"/>
        <v>0.28499999999999998</v>
      </c>
      <c r="D87">
        <f t="shared" si="4"/>
        <v>0.55140160468134336</v>
      </c>
    </row>
    <row r="88" spans="1:4">
      <c r="A88">
        <v>87</v>
      </c>
      <c r="B88">
        <v>3.6720000000000002</v>
      </c>
      <c r="C88">
        <f t="shared" si="3"/>
        <v>0.28833333333333333</v>
      </c>
      <c r="D88">
        <f t="shared" si="4"/>
        <v>0.55908225178751114</v>
      </c>
    </row>
    <row r="89" spans="1:4">
      <c r="A89">
        <v>88</v>
      </c>
      <c r="B89">
        <v>3.7669999999999999</v>
      </c>
      <c r="C89">
        <f t="shared" si="3"/>
        <v>0.29166666666666669</v>
      </c>
      <c r="D89">
        <f t="shared" si="4"/>
        <v>0.5667989584019224</v>
      </c>
    </row>
    <row r="90" spans="1:4">
      <c r="A90">
        <v>89</v>
      </c>
      <c r="B90">
        <v>3.8079999999999998</v>
      </c>
      <c r="C90">
        <f t="shared" si="3"/>
        <v>0.29499999999999998</v>
      </c>
      <c r="D90">
        <f t="shared" si="4"/>
        <v>0.57455206471050024</v>
      </c>
    </row>
    <row r="91" spans="1:4">
      <c r="A91">
        <v>90</v>
      </c>
      <c r="B91">
        <v>3.831</v>
      </c>
      <c r="C91">
        <f t="shared" si="3"/>
        <v>0.29833333333333334</v>
      </c>
      <c r="D91">
        <f t="shared" si="4"/>
        <v>0.58234191573597127</v>
      </c>
    </row>
    <row r="92" spans="1:4">
      <c r="A92">
        <v>91</v>
      </c>
      <c r="B92">
        <v>3.93</v>
      </c>
      <c r="C92">
        <f t="shared" si="3"/>
        <v>0.30166666666666669</v>
      </c>
      <c r="D92">
        <f t="shared" si="4"/>
        <v>0.59016886142999447</v>
      </c>
    </row>
    <row r="93" spans="1:4">
      <c r="A93">
        <v>92</v>
      </c>
      <c r="B93">
        <v>3.996</v>
      </c>
      <c r="C93">
        <f t="shared" si="3"/>
        <v>0.30499999999999999</v>
      </c>
      <c r="D93">
        <f t="shared" si="4"/>
        <v>0.59803325676749641</v>
      </c>
    </row>
    <row r="94" spans="1:4">
      <c r="A94">
        <v>93</v>
      </c>
      <c r="B94">
        <v>4.12</v>
      </c>
      <c r="C94">
        <f t="shared" si="3"/>
        <v>0.30833333333333335</v>
      </c>
      <c r="D94">
        <f t="shared" si="4"/>
        <v>0.60593546184327418</v>
      </c>
    </row>
    <row r="95" spans="1:4">
      <c r="A95">
        <v>94</v>
      </c>
      <c r="B95">
        <v>4.1369999999999996</v>
      </c>
      <c r="C95">
        <f t="shared" si="3"/>
        <v>0.31166666666666665</v>
      </c>
      <c r="D95">
        <f t="shared" si="4"/>
        <v>0.61387584197092959</v>
      </c>
    </row>
    <row r="96" spans="1:4">
      <c r="A96">
        <v>95</v>
      </c>
      <c r="B96">
        <v>4.1459999999999999</v>
      </c>
      <c r="C96">
        <f t="shared" si="3"/>
        <v>0.315</v>
      </c>
      <c r="D96">
        <f t="shared" si="4"/>
        <v>0.62185476778420723</v>
      </c>
    </row>
    <row r="97" spans="1:4">
      <c r="A97">
        <v>96</v>
      </c>
      <c r="B97">
        <v>4.26</v>
      </c>
      <c r="C97">
        <f t="shared" si="3"/>
        <v>0.31833333333333336</v>
      </c>
      <c r="D97">
        <f t="shared" si="4"/>
        <v>0.62987261534080308</v>
      </c>
    </row>
    <row r="98" spans="1:4">
      <c r="A98">
        <v>97</v>
      </c>
      <c r="B98">
        <v>4.3170000000000002</v>
      </c>
      <c r="C98">
        <f t="shared" si="3"/>
        <v>0.32166666666666666</v>
      </c>
      <c r="D98">
        <f t="shared" si="4"/>
        <v>0.63792976622871689</v>
      </c>
    </row>
    <row r="99" spans="1:4">
      <c r="A99">
        <v>98</v>
      </c>
      <c r="B99">
        <v>4.3310000000000004</v>
      </c>
      <c r="C99">
        <f t="shared" si="3"/>
        <v>0.32500000000000001</v>
      </c>
      <c r="D99">
        <f t="shared" si="4"/>
        <v>0.64602660767522557</v>
      </c>
    </row>
    <row r="100" spans="1:4">
      <c r="A100">
        <v>99</v>
      </c>
      <c r="B100">
        <v>4.375</v>
      </c>
      <c r="C100">
        <f t="shared" si="3"/>
        <v>0.32833333333333331</v>
      </c>
      <c r="D100">
        <f t="shared" si="4"/>
        <v>0.65416353265855254</v>
      </c>
    </row>
    <row r="101" spans="1:4">
      <c r="A101">
        <v>100</v>
      </c>
      <c r="B101">
        <v>4.3780000000000001</v>
      </c>
      <c r="C101">
        <f t="shared" si="3"/>
        <v>0.33166666666666667</v>
      </c>
      <c r="D101">
        <f t="shared" si="4"/>
        <v>0.66234094002231614</v>
      </c>
    </row>
    <row r="102" spans="1:4">
      <c r="A102">
        <v>101</v>
      </c>
      <c r="B102">
        <v>4.4480000000000004</v>
      </c>
      <c r="C102">
        <f t="shared" si="3"/>
        <v>0.33500000000000002</v>
      </c>
      <c r="D102">
        <f t="shared" si="4"/>
        <v>0.67055923459283839</v>
      </c>
    </row>
    <row r="103" spans="1:4">
      <c r="A103">
        <v>102</v>
      </c>
      <c r="B103">
        <v>4.4909999999999997</v>
      </c>
      <c r="C103">
        <f t="shared" si="3"/>
        <v>0.33833333333333332</v>
      </c>
      <c r="D103">
        <f t="shared" si="4"/>
        <v>0.67881882729940157</v>
      </c>
    </row>
    <row r="104" spans="1:4">
      <c r="A104">
        <v>103</v>
      </c>
      <c r="B104">
        <v>4.5129999999999999</v>
      </c>
      <c r="C104">
        <f t="shared" si="3"/>
        <v>0.34166666666666667</v>
      </c>
      <c r="D104">
        <f t="shared" si="4"/>
        <v>0.68712013529754201</v>
      </c>
    </row>
    <row r="105" spans="1:4">
      <c r="A105">
        <v>104</v>
      </c>
      <c r="B105">
        <v>4.5449999999999999</v>
      </c>
      <c r="C105">
        <f t="shared" si="3"/>
        <v>0.34499999999999997</v>
      </c>
      <c r="D105">
        <f t="shared" si="4"/>
        <v>0.69546358209547177</v>
      </c>
    </row>
    <row r="106" spans="1:4">
      <c r="A106">
        <v>105</v>
      </c>
      <c r="B106">
        <v>4.5960000000000001</v>
      </c>
      <c r="C106">
        <f t="shared" si="3"/>
        <v>0.34833333333333333</v>
      </c>
      <c r="D106">
        <f t="shared" si="4"/>
        <v>0.70384959768372868</v>
      </c>
    </row>
    <row r="107" spans="1:4">
      <c r="A107">
        <v>106</v>
      </c>
      <c r="B107">
        <v>4.6390000000000002</v>
      </c>
      <c r="C107">
        <f t="shared" si="3"/>
        <v>0.35166666666666668</v>
      </c>
      <c r="D107">
        <f t="shared" si="4"/>
        <v>0.71227861866814612</v>
      </c>
    </row>
    <row r="108" spans="1:4">
      <c r="A108">
        <v>107</v>
      </c>
      <c r="B108">
        <v>4.6429999999999998</v>
      </c>
      <c r="C108">
        <f t="shared" si="3"/>
        <v>0.35499999999999998</v>
      </c>
      <c r="D108">
        <f t="shared" si="4"/>
        <v>0.72075108840625324</v>
      </c>
    </row>
    <row r="109" spans="1:4">
      <c r="A109">
        <v>108</v>
      </c>
      <c r="B109">
        <v>4.7530000000000001</v>
      </c>
      <c r="C109">
        <f t="shared" si="3"/>
        <v>0.35833333333333334</v>
      </c>
      <c r="D109">
        <f t="shared" si="4"/>
        <v>0.72926745714720931</v>
      </c>
    </row>
    <row r="110" spans="1:4">
      <c r="A110">
        <v>109</v>
      </c>
      <c r="B110">
        <v>4.7690000000000001</v>
      </c>
      <c r="C110">
        <f t="shared" si="3"/>
        <v>0.36166666666666669</v>
      </c>
      <c r="D110">
        <f t="shared" si="4"/>
        <v>0.73782818217537882</v>
      </c>
    </row>
    <row r="111" spans="1:4">
      <c r="A111">
        <v>110</v>
      </c>
      <c r="B111">
        <v>4.7919999999999998</v>
      </c>
      <c r="C111">
        <f t="shared" si="3"/>
        <v>0.36499999999999999</v>
      </c>
      <c r="D111">
        <f t="shared" si="4"/>
        <v>0.74643372795766827</v>
      </c>
    </row>
    <row r="112" spans="1:4">
      <c r="A112">
        <v>111</v>
      </c>
      <c r="B112">
        <v>4.8159999999999998</v>
      </c>
      <c r="C112">
        <f t="shared" si="3"/>
        <v>0.36833333333333335</v>
      </c>
      <c r="D112">
        <f t="shared" si="4"/>
        <v>0.75508456629474041</v>
      </c>
    </row>
    <row r="113" spans="1:4">
      <c r="A113">
        <v>112</v>
      </c>
      <c r="B113">
        <v>4.83</v>
      </c>
      <c r="C113">
        <f t="shared" si="3"/>
        <v>0.37166666666666665</v>
      </c>
      <c r="D113">
        <f t="shared" si="4"/>
        <v>0.76378117647622534</v>
      </c>
    </row>
    <row r="114" spans="1:4">
      <c r="A114">
        <v>113</v>
      </c>
      <c r="B114">
        <v>4.8520000000000003</v>
      </c>
      <c r="C114">
        <f t="shared" si="3"/>
        <v>0.375</v>
      </c>
      <c r="D114">
        <f t="shared" si="4"/>
        <v>0.77252404544006503</v>
      </c>
    </row>
    <row r="115" spans="1:4">
      <c r="A115">
        <v>114</v>
      </c>
      <c r="B115">
        <v>4.8659999999999997</v>
      </c>
      <c r="C115">
        <f t="shared" si="3"/>
        <v>0.37833333333333335</v>
      </c>
      <c r="D115">
        <f t="shared" si="4"/>
        <v>0.78131366793611257</v>
      </c>
    </row>
    <row r="116" spans="1:4">
      <c r="A116">
        <v>115</v>
      </c>
      <c r="B116">
        <v>5.0049999999999999</v>
      </c>
      <c r="C116">
        <f t="shared" si="3"/>
        <v>0.38166666666666665</v>
      </c>
      <c r="D116">
        <f t="shared" si="4"/>
        <v>0.79015054669413398</v>
      </c>
    </row>
    <row r="117" spans="1:4">
      <c r="A117">
        <v>116</v>
      </c>
      <c r="B117">
        <v>5.117</v>
      </c>
      <c r="C117">
        <f t="shared" si="3"/>
        <v>0.38500000000000001</v>
      </c>
      <c r="D117">
        <f t="shared" si="4"/>
        <v>0.7990351925963497</v>
      </c>
    </row>
    <row r="118" spans="1:4">
      <c r="A118">
        <v>117</v>
      </c>
      <c r="B118">
        <v>5.21</v>
      </c>
      <c r="C118">
        <f t="shared" si="3"/>
        <v>0.38833333333333331</v>
      </c>
      <c r="D118">
        <f t="shared" si="4"/>
        <v>0.80796812485466141</v>
      </c>
    </row>
    <row r="119" spans="1:4">
      <c r="A119">
        <v>118</v>
      </c>
      <c r="B119">
        <v>5.2249999999999996</v>
      </c>
      <c r="C119">
        <f t="shared" si="3"/>
        <v>0.39166666666666666</v>
      </c>
      <c r="D119">
        <f t="shared" si="4"/>
        <v>0.81694987119272633</v>
      </c>
    </row>
    <row r="120" spans="1:4">
      <c r="A120">
        <v>119</v>
      </c>
      <c r="B120">
        <v>5.34</v>
      </c>
      <c r="C120">
        <f t="shared" si="3"/>
        <v>0.39500000000000002</v>
      </c>
      <c r="D120">
        <f t="shared" si="4"/>
        <v>0.82598096803303023</v>
      </c>
    </row>
    <row r="121" spans="1:4">
      <c r="A121">
        <v>120</v>
      </c>
      <c r="B121">
        <v>5.359</v>
      </c>
      <c r="C121">
        <f t="shared" si="3"/>
        <v>0.39833333333333332</v>
      </c>
      <c r="D121">
        <f t="shared" si="4"/>
        <v>0.83506196068912786</v>
      </c>
    </row>
    <row r="122" spans="1:4">
      <c r="A122">
        <v>121</v>
      </c>
      <c r="B122">
        <v>5.359</v>
      </c>
      <c r="C122">
        <f t="shared" si="3"/>
        <v>0.40166666666666667</v>
      </c>
      <c r="D122">
        <f t="shared" si="4"/>
        <v>0.84419340356322703</v>
      </c>
    </row>
    <row r="123" spans="1:4">
      <c r="A123">
        <v>122</v>
      </c>
      <c r="B123">
        <v>5.407</v>
      </c>
      <c r="C123">
        <f t="shared" si="3"/>
        <v>0.40500000000000003</v>
      </c>
      <c r="D123">
        <f t="shared" si="4"/>
        <v>0.85337586034928881</v>
      </c>
    </row>
    <row r="124" spans="1:4">
      <c r="A124">
        <v>123</v>
      </c>
      <c r="B124">
        <v>5.476</v>
      </c>
      <c r="C124">
        <f t="shared" si="3"/>
        <v>0.40833333333333333</v>
      </c>
      <c r="D124">
        <f t="shared" si="4"/>
        <v>0.86260990424183193</v>
      </c>
    </row>
    <row r="125" spans="1:4">
      <c r="A125">
        <v>124</v>
      </c>
      <c r="B125">
        <v>5.5449999999999999</v>
      </c>
      <c r="C125">
        <f t="shared" si="3"/>
        <v>0.41166666666666668</v>
      </c>
      <c r="D125">
        <f t="shared" si="4"/>
        <v>0.87189611815064028</v>
      </c>
    </row>
    <row r="126" spans="1:4">
      <c r="A126">
        <v>125</v>
      </c>
      <c r="B126">
        <v>5.56</v>
      </c>
      <c r="C126">
        <f t="shared" si="3"/>
        <v>0.41499999999999998</v>
      </c>
      <c r="D126">
        <f t="shared" si="4"/>
        <v>0.88123509492156582</v>
      </c>
    </row>
    <row r="127" spans="1:4">
      <c r="A127">
        <v>126</v>
      </c>
      <c r="B127">
        <v>5.5650000000000004</v>
      </c>
      <c r="C127">
        <f t="shared" si="3"/>
        <v>0.41833333333333333</v>
      </c>
      <c r="D127">
        <f t="shared" si="4"/>
        <v>0.89062743756364093</v>
      </c>
    </row>
    <row r="128" spans="1:4">
      <c r="A128">
        <v>127</v>
      </c>
      <c r="B128">
        <v>5.702</v>
      </c>
      <c r="C128">
        <f t="shared" si="3"/>
        <v>0.42166666666666669</v>
      </c>
      <c r="D128">
        <f t="shared" si="4"/>
        <v>0.90007375948272039</v>
      </c>
    </row>
    <row r="129" spans="1:4">
      <c r="A129">
        <v>128</v>
      </c>
      <c r="B129">
        <v>5.7279999999999998</v>
      </c>
      <c r="C129">
        <f t="shared" si="3"/>
        <v>0.42499999999999999</v>
      </c>
      <c r="D129">
        <f t="shared" si="4"/>
        <v>0.90957468472187153</v>
      </c>
    </row>
    <row r="130" spans="1:4">
      <c r="A130">
        <v>129</v>
      </c>
      <c r="B130">
        <v>5.7350000000000003</v>
      </c>
      <c r="C130">
        <f t="shared" si="3"/>
        <v>0.42833333333333334</v>
      </c>
      <c r="D130">
        <f t="shared" si="4"/>
        <v>0.9191308482087549</v>
      </c>
    </row>
    <row r="131" spans="1:4">
      <c r="A131">
        <v>130</v>
      </c>
      <c r="B131">
        <v>5.7910000000000004</v>
      </c>
      <c r="C131">
        <f t="shared" ref="C131:C194" si="5">(A131-0.5)/300</f>
        <v>0.43166666666666664</v>
      </c>
      <c r="D131">
        <f t="shared" ref="D131:D194" si="6">_xlfn.GAMMA.INV(C131,1,1/0.6084)</f>
        <v>0.92874289601023907</v>
      </c>
    </row>
    <row r="132" spans="1:4">
      <c r="A132">
        <v>131</v>
      </c>
      <c r="B132">
        <v>5.8310000000000004</v>
      </c>
      <c r="C132">
        <f t="shared" si="5"/>
        <v>0.435</v>
      </c>
      <c r="D132">
        <f t="shared" si="6"/>
        <v>0.93841148559450382</v>
      </c>
    </row>
    <row r="133" spans="1:4">
      <c r="A133">
        <v>132</v>
      </c>
      <c r="B133">
        <v>5.8959999999999999</v>
      </c>
      <c r="C133">
        <f t="shared" si="5"/>
        <v>0.43833333333333335</v>
      </c>
      <c r="D133">
        <f t="shared" si="6"/>
        <v>0.94813728610089509</v>
      </c>
    </row>
    <row r="134" spans="1:4">
      <c r="A134">
        <v>133</v>
      </c>
      <c r="B134">
        <v>5.976</v>
      </c>
      <c r="C134">
        <f t="shared" si="5"/>
        <v>0.44166666666666665</v>
      </c>
      <c r="D134">
        <f t="shared" si="6"/>
        <v>0.95792097861781689</v>
      </c>
    </row>
    <row r="135" spans="1:4">
      <c r="A135">
        <v>134</v>
      </c>
      <c r="B135">
        <v>6.0049999999999999</v>
      </c>
      <c r="C135">
        <f t="shared" si="5"/>
        <v>0.44500000000000001</v>
      </c>
      <c r="D135">
        <f t="shared" si="6"/>
        <v>0.96776325646893913</v>
      </c>
    </row>
    <row r="136" spans="1:4">
      <c r="A136">
        <v>135</v>
      </c>
      <c r="B136">
        <v>6.0469999999999997</v>
      </c>
      <c r="C136">
        <f t="shared" si="5"/>
        <v>0.44833333333333331</v>
      </c>
      <c r="D136">
        <f t="shared" si="6"/>
        <v>0.97766482550802647</v>
      </c>
    </row>
    <row r="137" spans="1:4">
      <c r="A137">
        <v>136</v>
      </c>
      <c r="B137">
        <v>6.06</v>
      </c>
      <c r="C137">
        <f t="shared" si="5"/>
        <v>0.45166666666666666</v>
      </c>
      <c r="D137">
        <f t="shared" si="6"/>
        <v>0.98762640442270611</v>
      </c>
    </row>
    <row r="138" spans="1:4">
      <c r="A138">
        <v>137</v>
      </c>
      <c r="B138">
        <v>6.1890000000000001</v>
      </c>
      <c r="C138">
        <f t="shared" si="5"/>
        <v>0.45500000000000002</v>
      </c>
      <c r="D138">
        <f t="shared" si="6"/>
        <v>0.99764872504749025</v>
      </c>
    </row>
    <row r="139" spans="1:4">
      <c r="A139">
        <v>138</v>
      </c>
      <c r="B139">
        <v>6.2389999999999999</v>
      </c>
      <c r="C139">
        <f t="shared" si="5"/>
        <v>0.45833333333333331</v>
      </c>
      <c r="D139">
        <f t="shared" si="6"/>
        <v>1.0077325326864048</v>
      </c>
    </row>
    <row r="140" spans="1:4">
      <c r="A140">
        <v>139</v>
      </c>
      <c r="B140">
        <v>6.4039999999999999</v>
      </c>
      <c r="C140">
        <f t="shared" si="5"/>
        <v>0.46166666666666667</v>
      </c>
      <c r="D140">
        <f t="shared" si="6"/>
        <v>1.0178785864455784</v>
      </c>
    </row>
    <row r="141" spans="1:4">
      <c r="A141">
        <v>140</v>
      </c>
      <c r="B141">
        <v>6.556</v>
      </c>
      <c r="C141">
        <f t="shared" si="5"/>
        <v>0.46500000000000002</v>
      </c>
      <c r="D141">
        <f t="shared" si="6"/>
        <v>1.0280876595761514</v>
      </c>
    </row>
    <row r="142" spans="1:4">
      <c r="A142">
        <v>141</v>
      </c>
      <c r="B142">
        <v>6.5860000000000003</v>
      </c>
      <c r="C142">
        <f t="shared" si="5"/>
        <v>0.46833333333333332</v>
      </c>
      <c r="D142">
        <f t="shared" si="6"/>
        <v>1.0383605398279121</v>
      </c>
    </row>
    <row r="143" spans="1:4">
      <c r="A143">
        <v>142</v>
      </c>
      <c r="B143">
        <v>6.6719999999999997</v>
      </c>
      <c r="C143">
        <f t="shared" si="5"/>
        <v>0.47166666666666668</v>
      </c>
      <c r="D143">
        <f t="shared" si="6"/>
        <v>1.0486980298140463</v>
      </c>
    </row>
    <row r="144" spans="1:4">
      <c r="A144">
        <v>143</v>
      </c>
      <c r="B144">
        <v>6.6829999999999998</v>
      </c>
      <c r="C144">
        <f t="shared" si="5"/>
        <v>0.47499999999999998</v>
      </c>
      <c r="D144">
        <f t="shared" si="6"/>
        <v>1.0591009473874313</v>
      </c>
    </row>
    <row r="145" spans="1:4">
      <c r="A145">
        <v>144</v>
      </c>
      <c r="B145">
        <v>6.7290000000000001</v>
      </c>
      <c r="C145">
        <f t="shared" si="5"/>
        <v>0.47833333333333333</v>
      </c>
      <c r="D145">
        <f t="shared" si="6"/>
        <v>1.0695701260289168</v>
      </c>
    </row>
    <row r="146" spans="1:4">
      <c r="A146">
        <v>145</v>
      </c>
      <c r="B146">
        <v>6.8079999999999998</v>
      </c>
      <c r="C146">
        <f t="shared" si="5"/>
        <v>0.48166666666666669</v>
      </c>
      <c r="D146">
        <f t="shared" si="6"/>
        <v>1.0801064152480477</v>
      </c>
    </row>
    <row r="147" spans="1:4">
      <c r="A147">
        <v>146</v>
      </c>
      <c r="B147">
        <v>6.8710000000000004</v>
      </c>
      <c r="C147">
        <f t="shared" si="5"/>
        <v>0.48499999999999999</v>
      </c>
      <c r="D147">
        <f t="shared" si="6"/>
        <v>1.090710680996714</v>
      </c>
    </row>
    <row r="148" spans="1:4">
      <c r="A148">
        <v>147</v>
      </c>
      <c r="B148">
        <v>6.8730000000000002</v>
      </c>
      <c r="C148">
        <f t="shared" si="5"/>
        <v>0.48833333333333334</v>
      </c>
      <c r="D148">
        <f t="shared" si="6"/>
        <v>1.1013838060962347</v>
      </c>
    </row>
    <row r="149" spans="1:4">
      <c r="A149">
        <v>148</v>
      </c>
      <c r="B149">
        <v>7.0030000000000001</v>
      </c>
      <c r="C149">
        <f t="shared" si="5"/>
        <v>0.49166666666666664</v>
      </c>
      <c r="D149">
        <f t="shared" si="6"/>
        <v>1.1121266906783938</v>
      </c>
    </row>
    <row r="150" spans="1:4">
      <c r="A150">
        <v>149</v>
      </c>
      <c r="B150">
        <v>7.1619999999999999</v>
      </c>
      <c r="C150">
        <f t="shared" si="5"/>
        <v>0.495</v>
      </c>
      <c r="D150">
        <f t="shared" si="6"/>
        <v>1.122940252640988</v>
      </c>
    </row>
    <row r="151" spans="1:4">
      <c r="A151">
        <v>150</v>
      </c>
      <c r="B151">
        <v>7.181</v>
      </c>
      <c r="C151">
        <f t="shared" si="5"/>
        <v>0.49833333333333335</v>
      </c>
      <c r="D151">
        <f t="shared" si="6"/>
        <v>1.1338254281184592</v>
      </c>
    </row>
    <row r="152" spans="1:4">
      <c r="A152">
        <v>151</v>
      </c>
      <c r="B152">
        <v>7.3380000000000001</v>
      </c>
      <c r="C152">
        <f t="shared" si="5"/>
        <v>0.50166666666666671</v>
      </c>
      <c r="D152">
        <f t="shared" si="6"/>
        <v>1.1447831719682116</v>
      </c>
    </row>
    <row r="153" spans="1:4">
      <c r="A153">
        <v>152</v>
      </c>
      <c r="B153">
        <v>7.4470000000000001</v>
      </c>
      <c r="C153">
        <f t="shared" si="5"/>
        <v>0.505</v>
      </c>
      <c r="D153">
        <f t="shared" si="6"/>
        <v>1.1558144582732524</v>
      </c>
    </row>
    <row r="154" spans="1:4">
      <c r="A154">
        <v>153</v>
      </c>
      <c r="B154">
        <v>7.5170000000000003</v>
      </c>
      <c r="C154">
        <f t="shared" si="5"/>
        <v>0.5083333333333333</v>
      </c>
      <c r="D154">
        <f t="shared" si="6"/>
        <v>1.166920280861812</v>
      </c>
    </row>
    <row r="155" spans="1:4">
      <c r="A155">
        <v>154</v>
      </c>
      <c r="B155">
        <v>7.6609999999999996</v>
      </c>
      <c r="C155">
        <f t="shared" si="5"/>
        <v>0.51166666666666671</v>
      </c>
      <c r="D155">
        <f t="shared" si="6"/>
        <v>1.1781016538446403</v>
      </c>
    </row>
    <row r="156" spans="1:4">
      <c r="A156">
        <v>155</v>
      </c>
      <c r="B156">
        <v>7.8419999999999996</v>
      </c>
      <c r="C156">
        <f t="shared" si="5"/>
        <v>0.51500000000000001</v>
      </c>
      <c r="D156">
        <f t="shared" si="6"/>
        <v>1.1893596121707</v>
      </c>
    </row>
    <row r="157" spans="1:4">
      <c r="A157">
        <v>156</v>
      </c>
      <c r="B157">
        <v>7.8840000000000003</v>
      </c>
      <c r="C157">
        <f t="shared" si="5"/>
        <v>0.51833333333333331</v>
      </c>
      <c r="D157">
        <f t="shared" si="6"/>
        <v>1.2006952122020285</v>
      </c>
    </row>
    <row r="158" spans="1:4">
      <c r="A158">
        <v>157</v>
      </c>
      <c r="B158">
        <v>7.9489999999999998</v>
      </c>
      <c r="C158">
        <f t="shared" si="5"/>
        <v>0.52166666666666661</v>
      </c>
      <c r="D158">
        <f t="shared" si="6"/>
        <v>1.2121095323085553</v>
      </c>
    </row>
    <row r="159" spans="1:4">
      <c r="A159">
        <v>158</v>
      </c>
      <c r="B159">
        <v>8.1389999999999993</v>
      </c>
      <c r="C159">
        <f t="shared" si="5"/>
        <v>0.52500000000000002</v>
      </c>
      <c r="D159">
        <f t="shared" si="6"/>
        <v>1.223603673483721</v>
      </c>
    </row>
    <row r="160" spans="1:4">
      <c r="A160">
        <v>159</v>
      </c>
      <c r="B160">
        <v>8.1519999999999992</v>
      </c>
      <c r="C160">
        <f t="shared" si="5"/>
        <v>0.52833333333333332</v>
      </c>
      <c r="D160">
        <f t="shared" si="6"/>
        <v>1.2351787599817696</v>
      </c>
    </row>
    <row r="161" spans="1:4">
      <c r="A161">
        <v>160</v>
      </c>
      <c r="B161">
        <v>8.2010000000000005</v>
      </c>
      <c r="C161">
        <f t="shared" si="5"/>
        <v>0.53166666666666662</v>
      </c>
      <c r="D161">
        <f t="shared" si="6"/>
        <v>1.246835939977647</v>
      </c>
    </row>
    <row r="162" spans="1:4">
      <c r="A162">
        <v>161</v>
      </c>
      <c r="B162">
        <v>8.3160000000000007</v>
      </c>
      <c r="C162">
        <f t="shared" si="5"/>
        <v>0.53500000000000003</v>
      </c>
      <c r="D162">
        <f t="shared" si="6"/>
        <v>1.2585763862504615</v>
      </c>
    </row>
    <row r="163" spans="1:4">
      <c r="A163">
        <v>162</v>
      </c>
      <c r="B163">
        <v>8.3209999999999997</v>
      </c>
      <c r="C163">
        <f t="shared" si="5"/>
        <v>0.53833333333333333</v>
      </c>
      <c r="D163">
        <f t="shared" si="6"/>
        <v>1.2704012968915317</v>
      </c>
    </row>
    <row r="164" spans="1:4">
      <c r="A164">
        <v>163</v>
      </c>
      <c r="B164">
        <v>8.3940000000000001</v>
      </c>
      <c r="C164">
        <f t="shared" si="5"/>
        <v>0.54166666666666663</v>
      </c>
      <c r="D164">
        <f t="shared" si="6"/>
        <v>1.2823118960380915</v>
      </c>
    </row>
    <row r="165" spans="1:4">
      <c r="A165">
        <v>164</v>
      </c>
      <c r="B165">
        <v>8.4890000000000008</v>
      </c>
      <c r="C165">
        <f t="shared" si="5"/>
        <v>0.54500000000000004</v>
      </c>
      <c r="D165">
        <f t="shared" si="6"/>
        <v>1.2943094346337716</v>
      </c>
    </row>
    <row r="166" spans="1:4">
      <c r="A166">
        <v>165</v>
      </c>
      <c r="B166">
        <v>8.5030000000000001</v>
      </c>
      <c r="C166">
        <f t="shared" si="5"/>
        <v>0.54833333333333334</v>
      </c>
      <c r="D166">
        <f t="shared" si="6"/>
        <v>1.3063951912170373</v>
      </c>
    </row>
    <row r="167" spans="1:4">
      <c r="A167">
        <v>166</v>
      </c>
      <c r="B167">
        <v>8.5389999999999997</v>
      </c>
      <c r="C167">
        <f t="shared" si="5"/>
        <v>0.55166666666666664</v>
      </c>
      <c r="D167">
        <f t="shared" si="6"/>
        <v>1.318570472738835</v>
      </c>
    </row>
    <row r="168" spans="1:4">
      <c r="A168">
        <v>167</v>
      </c>
      <c r="B168">
        <v>8.5779999999999994</v>
      </c>
      <c r="C168">
        <f t="shared" si="5"/>
        <v>0.55500000000000005</v>
      </c>
      <c r="D168">
        <f t="shared" si="6"/>
        <v>1.3308366154107445</v>
      </c>
    </row>
    <row r="169" spans="1:4">
      <c r="A169">
        <v>168</v>
      </c>
      <c r="B169">
        <v>8.6280000000000001</v>
      </c>
      <c r="C169">
        <f t="shared" si="5"/>
        <v>0.55833333333333335</v>
      </c>
      <c r="D169">
        <f t="shared" si="6"/>
        <v>1.3431949855850167</v>
      </c>
    </row>
    <row r="170" spans="1:4">
      <c r="A170">
        <v>169</v>
      </c>
      <c r="B170">
        <v>8.6310000000000002</v>
      </c>
      <c r="C170">
        <f t="shared" si="5"/>
        <v>0.56166666666666665</v>
      </c>
      <c r="D170">
        <f t="shared" si="6"/>
        <v>1.3556469806679516</v>
      </c>
    </row>
    <row r="171" spans="1:4">
      <c r="A171">
        <v>170</v>
      </c>
      <c r="B171">
        <v>8.7059999999999995</v>
      </c>
      <c r="C171">
        <f t="shared" si="5"/>
        <v>0.56499999999999995</v>
      </c>
      <c r="D171">
        <f t="shared" si="6"/>
        <v>1.3681940300681341</v>
      </c>
    </row>
    <row r="172" spans="1:4">
      <c r="A172">
        <v>171</v>
      </c>
      <c r="B172">
        <v>8.7460000000000004</v>
      </c>
      <c r="C172">
        <f t="shared" si="5"/>
        <v>0.56833333333333336</v>
      </c>
      <c r="D172">
        <f t="shared" si="6"/>
        <v>1.380837596181145</v>
      </c>
    </row>
    <row r="173" spans="1:4">
      <c r="A173">
        <v>172</v>
      </c>
      <c r="B173">
        <v>8.7899999999999991</v>
      </c>
      <c r="C173">
        <f t="shared" si="5"/>
        <v>0.57166666666666666</v>
      </c>
      <c r="D173">
        <f t="shared" si="6"/>
        <v>1.3935791754124367</v>
      </c>
    </row>
    <row r="174" spans="1:4">
      <c r="A174">
        <v>173</v>
      </c>
      <c r="B174">
        <v>8.8460000000000001</v>
      </c>
      <c r="C174">
        <f t="shared" si="5"/>
        <v>0.57499999999999996</v>
      </c>
      <c r="D174">
        <f t="shared" si="6"/>
        <v>1.4064202992401711</v>
      </c>
    </row>
    <row r="175" spans="1:4">
      <c r="A175">
        <v>174</v>
      </c>
      <c r="B175">
        <v>8.907</v>
      </c>
      <c r="C175">
        <f t="shared" si="5"/>
        <v>0.57833333333333337</v>
      </c>
      <c r="D175">
        <f t="shared" si="6"/>
        <v>1.4193625353198982</v>
      </c>
    </row>
    <row r="176" spans="1:4">
      <c r="A176">
        <v>175</v>
      </c>
      <c r="B176">
        <v>8.9169999999999998</v>
      </c>
      <c r="C176">
        <f t="shared" si="5"/>
        <v>0.58166666666666667</v>
      </c>
      <c r="D176">
        <f t="shared" si="6"/>
        <v>1.4324074886330744</v>
      </c>
    </row>
    <row r="177" spans="1:4">
      <c r="A177">
        <v>176</v>
      </c>
      <c r="B177">
        <v>8.9730000000000008</v>
      </c>
      <c r="C177">
        <f t="shared" si="5"/>
        <v>0.58499999999999996</v>
      </c>
      <c r="D177">
        <f t="shared" si="6"/>
        <v>1.4455568026815231</v>
      </c>
    </row>
    <row r="178" spans="1:4">
      <c r="A178">
        <v>177</v>
      </c>
      <c r="B178">
        <v>8.99</v>
      </c>
      <c r="C178">
        <f t="shared" si="5"/>
        <v>0.58833333333333337</v>
      </c>
      <c r="D178">
        <f t="shared" si="6"/>
        <v>1.4588121607300613</v>
      </c>
    </row>
    <row r="179" spans="1:4">
      <c r="A179">
        <v>178</v>
      </c>
      <c r="B179">
        <v>9.1560000000000006</v>
      </c>
      <c r="C179">
        <f t="shared" si="5"/>
        <v>0.59166666666666667</v>
      </c>
      <c r="D179">
        <f t="shared" si="6"/>
        <v>1.4721752870996372</v>
      </c>
    </row>
    <row r="180" spans="1:4">
      <c r="A180">
        <v>179</v>
      </c>
      <c r="B180">
        <v>9.2110000000000003</v>
      </c>
      <c r="C180">
        <f t="shared" si="5"/>
        <v>0.59499999999999997</v>
      </c>
      <c r="D180">
        <f t="shared" si="6"/>
        <v>1.4856479485134744</v>
      </c>
    </row>
    <row r="181" spans="1:4">
      <c r="A181">
        <v>180</v>
      </c>
      <c r="B181">
        <v>9.2460000000000004</v>
      </c>
      <c r="C181">
        <f t="shared" si="5"/>
        <v>0.59833333333333338</v>
      </c>
      <c r="D181">
        <f t="shared" si="6"/>
        <v>1.4992319554988354</v>
      </c>
    </row>
    <row r="182" spans="1:4">
      <c r="A182">
        <v>181</v>
      </c>
      <c r="B182">
        <v>9.2569999999999997</v>
      </c>
      <c r="C182">
        <f t="shared" si="5"/>
        <v>0.60166666666666668</v>
      </c>
      <c r="D182">
        <f t="shared" si="6"/>
        <v>1.5129291638471987</v>
      </c>
    </row>
    <row r="183" spans="1:4">
      <c r="A183">
        <v>182</v>
      </c>
      <c r="B183">
        <v>9.3360000000000003</v>
      </c>
      <c r="C183">
        <f t="shared" si="5"/>
        <v>0.60499999999999998</v>
      </c>
      <c r="D183">
        <f t="shared" si="6"/>
        <v>1.5267414761357907</v>
      </c>
    </row>
    <row r="184" spans="1:4">
      <c r="A184">
        <v>183</v>
      </c>
      <c r="B184">
        <v>9.3610000000000007</v>
      </c>
      <c r="C184">
        <f t="shared" si="5"/>
        <v>0.60833333333333328</v>
      </c>
      <c r="D184">
        <f t="shared" si="6"/>
        <v>1.5406708433135885</v>
      </c>
    </row>
    <row r="185" spans="1:4">
      <c r="A185">
        <v>184</v>
      </c>
      <c r="B185">
        <v>9.5060000000000002</v>
      </c>
      <c r="C185">
        <f t="shared" si="5"/>
        <v>0.61166666666666669</v>
      </c>
      <c r="D185">
        <f t="shared" si="6"/>
        <v>1.5547192663551048</v>
      </c>
    </row>
    <row r="186" spans="1:4">
      <c r="A186">
        <v>185</v>
      </c>
      <c r="B186">
        <v>9.56</v>
      </c>
      <c r="C186">
        <f t="shared" si="5"/>
        <v>0.61499999999999999</v>
      </c>
      <c r="D186">
        <f t="shared" si="6"/>
        <v>1.5688887979854582</v>
      </c>
    </row>
    <row r="187" spans="1:4">
      <c r="A187">
        <v>186</v>
      </c>
      <c r="B187">
        <v>9.641</v>
      </c>
      <c r="C187">
        <f t="shared" si="5"/>
        <v>0.61833333333333329</v>
      </c>
      <c r="D187">
        <f t="shared" si="6"/>
        <v>1.5831815444804511</v>
      </c>
    </row>
    <row r="188" spans="1:4">
      <c r="A188">
        <v>187</v>
      </c>
      <c r="B188">
        <v>9.8030000000000008</v>
      </c>
      <c r="C188">
        <f t="shared" si="5"/>
        <v>0.6216666666666667</v>
      </c>
      <c r="D188">
        <f t="shared" si="6"/>
        <v>1.5975996675456012</v>
      </c>
    </row>
    <row r="189" spans="1:4">
      <c r="A189">
        <v>188</v>
      </c>
      <c r="B189">
        <v>9.8780000000000001</v>
      </c>
      <c r="C189">
        <f t="shared" si="5"/>
        <v>0.625</v>
      </c>
      <c r="D189">
        <f t="shared" si="6"/>
        <v>1.6121453862783137</v>
      </c>
    </row>
    <row r="190" spans="1:4">
      <c r="A190">
        <v>189</v>
      </c>
      <c r="B190">
        <v>9.9269999999999996</v>
      </c>
      <c r="C190">
        <f t="shared" si="5"/>
        <v>0.6283333333333333</v>
      </c>
      <c r="D190">
        <f t="shared" si="6"/>
        <v>1.6268209792176651</v>
      </c>
    </row>
    <row r="191" spans="1:4">
      <c r="A191">
        <v>190</v>
      </c>
      <c r="B191">
        <v>10.234</v>
      </c>
      <c r="C191">
        <f t="shared" si="5"/>
        <v>0.63166666666666671</v>
      </c>
      <c r="D191">
        <f t="shared" si="6"/>
        <v>1.6416287864865113</v>
      </c>
    </row>
    <row r="192" spans="1:4">
      <c r="A192">
        <v>191</v>
      </c>
      <c r="B192">
        <v>10.366</v>
      </c>
      <c r="C192">
        <f t="shared" si="5"/>
        <v>0.63500000000000001</v>
      </c>
      <c r="D192">
        <f t="shared" si="6"/>
        <v>1.6565712120309755</v>
      </c>
    </row>
    <row r="193" spans="1:4">
      <c r="A193">
        <v>192</v>
      </c>
      <c r="B193">
        <v>10.428000000000001</v>
      </c>
      <c r="C193">
        <f t="shared" si="5"/>
        <v>0.63833333333333331</v>
      </c>
      <c r="D193">
        <f t="shared" si="6"/>
        <v>1.6716507259626672</v>
      </c>
    </row>
    <row r="194" spans="1:4">
      <c r="A194">
        <v>193</v>
      </c>
      <c r="B194">
        <v>10.506</v>
      </c>
      <c r="C194">
        <f t="shared" si="5"/>
        <v>0.64166666666666672</v>
      </c>
      <c r="D194">
        <f t="shared" si="6"/>
        <v>1.6868698670093418</v>
      </c>
    </row>
    <row r="195" spans="1:4">
      <c r="A195">
        <v>194</v>
      </c>
      <c r="B195">
        <v>10.595000000000001</v>
      </c>
      <c r="C195">
        <f t="shared" ref="C195:C258" si="7">(A195-0.5)/300</f>
        <v>0.64500000000000002</v>
      </c>
      <c r="D195">
        <f t="shared" ref="D195:D258" si="8">_xlfn.GAMMA.INV(C195,1,1/0.6084)</f>
        <v>1.7022312450800809</v>
      </c>
    </row>
    <row r="196" spans="1:4">
      <c r="A196">
        <v>195</v>
      </c>
      <c r="B196">
        <v>10.721</v>
      </c>
      <c r="C196">
        <f t="shared" si="7"/>
        <v>0.64833333333333332</v>
      </c>
      <c r="D196">
        <f t="shared" si="8"/>
        <v>1.717737543951479</v>
      </c>
    </row>
    <row r="197" spans="1:4">
      <c r="A197">
        <v>196</v>
      </c>
      <c r="B197">
        <v>10.734</v>
      </c>
      <c r="C197">
        <f t="shared" si="7"/>
        <v>0.65166666666666662</v>
      </c>
      <c r="D197">
        <f t="shared" si="8"/>
        <v>1.7333915240817472</v>
      </c>
    </row>
    <row r="198" spans="1:4">
      <c r="A198">
        <v>197</v>
      </c>
      <c r="B198">
        <v>10.895</v>
      </c>
      <c r="C198">
        <f t="shared" si="7"/>
        <v>0.65500000000000003</v>
      </c>
      <c r="D198">
        <f t="shared" si="8"/>
        <v>1.7491960255601204</v>
      </c>
    </row>
    <row r="199" spans="1:4">
      <c r="A199">
        <v>198</v>
      </c>
      <c r="B199">
        <v>10.993</v>
      </c>
      <c r="C199">
        <f t="shared" si="7"/>
        <v>0.65833333333333333</v>
      </c>
      <c r="D199">
        <f t="shared" si="8"/>
        <v>1.765153971199438</v>
      </c>
    </row>
    <row r="200" spans="1:4">
      <c r="A200">
        <v>199</v>
      </c>
      <c r="B200">
        <v>11.17</v>
      </c>
      <c r="C200">
        <f t="shared" si="7"/>
        <v>0.66166666666666663</v>
      </c>
      <c r="D200">
        <f t="shared" si="8"/>
        <v>1.78126836978034</v>
      </c>
    </row>
    <row r="201" spans="1:4">
      <c r="A201">
        <v>200</v>
      </c>
      <c r="B201">
        <v>11.214</v>
      </c>
      <c r="C201">
        <f t="shared" si="7"/>
        <v>0.66500000000000004</v>
      </c>
      <c r="D201">
        <f t="shared" si="8"/>
        <v>1.7975423194560662</v>
      </c>
    </row>
    <row r="202" spans="1:4">
      <c r="A202">
        <v>201</v>
      </c>
      <c r="B202">
        <v>11.243</v>
      </c>
      <c r="C202">
        <f t="shared" si="7"/>
        <v>0.66833333333333333</v>
      </c>
      <c r="D202">
        <f t="shared" si="8"/>
        <v>1.8139790113275049</v>
      </c>
    </row>
    <row r="203" spans="1:4">
      <c r="A203">
        <v>202</v>
      </c>
      <c r="B203">
        <v>11.259</v>
      </c>
      <c r="C203">
        <f t="shared" si="7"/>
        <v>0.67166666666666663</v>
      </c>
      <c r="D203">
        <f t="shared" si="8"/>
        <v>1.8305817331988128</v>
      </c>
    </row>
    <row r="204" spans="1:4">
      <c r="A204">
        <v>203</v>
      </c>
      <c r="B204">
        <v>11.351000000000001</v>
      </c>
      <c r="C204">
        <f t="shared" si="7"/>
        <v>0.67500000000000004</v>
      </c>
      <c r="D204">
        <f t="shared" si="8"/>
        <v>1.8473538735246542</v>
      </c>
    </row>
    <row r="205" spans="1:4">
      <c r="A205">
        <v>204</v>
      </c>
      <c r="B205">
        <v>11.596</v>
      </c>
      <c r="C205">
        <f t="shared" si="7"/>
        <v>0.67833333333333334</v>
      </c>
      <c r="D205">
        <f t="shared" si="8"/>
        <v>1.8642989255609153</v>
      </c>
    </row>
    <row r="206" spans="1:4">
      <c r="A206">
        <v>205</v>
      </c>
      <c r="B206">
        <v>11.66</v>
      </c>
      <c r="C206">
        <f t="shared" si="7"/>
        <v>0.68166666666666664</v>
      </c>
      <c r="D206">
        <f t="shared" si="8"/>
        <v>1.881420491731618</v>
      </c>
    </row>
    <row r="207" spans="1:4">
      <c r="A207">
        <v>206</v>
      </c>
      <c r="B207">
        <v>11.664</v>
      </c>
      <c r="C207">
        <f t="shared" si="7"/>
        <v>0.68500000000000005</v>
      </c>
      <c r="D207">
        <f t="shared" si="8"/>
        <v>1.8987222882256807</v>
      </c>
    </row>
    <row r="208" spans="1:4">
      <c r="A208">
        <v>207</v>
      </c>
      <c r="B208">
        <v>11.757999999999999</v>
      </c>
      <c r="C208">
        <f t="shared" si="7"/>
        <v>0.68833333333333335</v>
      </c>
      <c r="D208">
        <f t="shared" si="8"/>
        <v>1.916208149838198</v>
      </c>
    </row>
    <row r="209" spans="1:4">
      <c r="A209">
        <v>208</v>
      </c>
      <c r="B209">
        <v>11.769</v>
      </c>
      <c r="C209">
        <f t="shared" si="7"/>
        <v>0.69166666666666665</v>
      </c>
      <c r="D209">
        <f t="shared" si="8"/>
        <v>1.9338820350720272</v>
      </c>
    </row>
    <row r="210" spans="1:4">
      <c r="A210">
        <v>209</v>
      </c>
      <c r="B210">
        <v>12.118</v>
      </c>
      <c r="C210">
        <f t="shared" si="7"/>
        <v>0.69499999999999995</v>
      </c>
      <c r="D210">
        <f t="shared" si="8"/>
        <v>1.9517480315166422</v>
      </c>
    </row>
    <row r="211" spans="1:4">
      <c r="A211">
        <v>210</v>
      </c>
      <c r="B211">
        <v>12.319000000000001</v>
      </c>
      <c r="C211">
        <f t="shared" si="7"/>
        <v>0.69833333333333336</v>
      </c>
      <c r="D211">
        <f t="shared" si="8"/>
        <v>1.969810361522552</v>
      </c>
    </row>
    <row r="212" spans="1:4">
      <c r="A212">
        <v>211</v>
      </c>
      <c r="B212">
        <v>12.347</v>
      </c>
      <c r="C212">
        <f t="shared" si="7"/>
        <v>0.70166666666666666</v>
      </c>
      <c r="D212">
        <f t="shared" si="8"/>
        <v>1.9880733881909785</v>
      </c>
    </row>
    <row r="213" spans="1:4">
      <c r="A213">
        <v>212</v>
      </c>
      <c r="B213">
        <v>12.538</v>
      </c>
      <c r="C213">
        <f t="shared" si="7"/>
        <v>0.70499999999999996</v>
      </c>
      <c r="D213">
        <f t="shared" si="8"/>
        <v>2.0065416217000607</v>
      </c>
    </row>
    <row r="214" spans="1:4">
      <c r="A214">
        <v>213</v>
      </c>
      <c r="B214">
        <v>12.696</v>
      </c>
      <c r="C214">
        <f t="shared" si="7"/>
        <v>0.70833333333333337</v>
      </c>
      <c r="D214">
        <f t="shared" si="8"/>
        <v>2.02521972599052</v>
      </c>
    </row>
    <row r="215" spans="1:4">
      <c r="A215">
        <v>214</v>
      </c>
      <c r="B215">
        <v>12.715</v>
      </c>
      <c r="C215">
        <f t="shared" si="7"/>
        <v>0.71166666666666667</v>
      </c>
      <c r="D215">
        <f t="shared" si="8"/>
        <v>2.044112525835581</v>
      </c>
    </row>
    <row r="216" spans="1:4">
      <c r="A216">
        <v>215</v>
      </c>
      <c r="B216">
        <v>12.769</v>
      </c>
      <c r="C216">
        <f t="shared" si="7"/>
        <v>0.71499999999999997</v>
      </c>
      <c r="D216">
        <f t="shared" si="8"/>
        <v>2.0632250143219699</v>
      </c>
    </row>
    <row r="217" spans="1:4">
      <c r="A217">
        <v>216</v>
      </c>
      <c r="B217">
        <v>12.837999999999999</v>
      </c>
      <c r="C217">
        <f t="shared" si="7"/>
        <v>0.71833333333333338</v>
      </c>
      <c r="D217">
        <f t="shared" si="8"/>
        <v>2.0825623607709942</v>
      </c>
    </row>
    <row r="218" spans="1:4">
      <c r="A218">
        <v>217</v>
      </c>
      <c r="B218">
        <v>12.917</v>
      </c>
      <c r="C218">
        <f t="shared" si="7"/>
        <v>0.72166666666666668</v>
      </c>
      <c r="D218">
        <f t="shared" si="8"/>
        <v>2.1021299191311491</v>
      </c>
    </row>
    <row r="219" spans="1:4">
      <c r="A219">
        <v>218</v>
      </c>
      <c r="B219">
        <v>13.188000000000001</v>
      </c>
      <c r="C219">
        <f t="shared" si="7"/>
        <v>0.72499999999999998</v>
      </c>
      <c r="D219">
        <f t="shared" si="8"/>
        <v>2.1219332368763402</v>
      </c>
    </row>
    <row r="220" spans="1:4">
      <c r="A220">
        <v>219</v>
      </c>
      <c r="B220">
        <v>13.43</v>
      </c>
      <c r="C220">
        <f t="shared" si="7"/>
        <v>0.72833333333333339</v>
      </c>
      <c r="D220">
        <f t="shared" si="8"/>
        <v>2.1419780644467195</v>
      </c>
    </row>
    <row r="221" spans="1:4">
      <c r="A221">
        <v>220</v>
      </c>
      <c r="B221">
        <v>13.489000000000001</v>
      </c>
      <c r="C221">
        <f t="shared" si="7"/>
        <v>0.73166666666666669</v>
      </c>
      <c r="D221">
        <f t="shared" si="8"/>
        <v>2.1622703652723261</v>
      </c>
    </row>
    <row r="222" spans="1:4">
      <c r="A222">
        <v>221</v>
      </c>
      <c r="B222">
        <v>13.503</v>
      </c>
      <c r="C222">
        <f t="shared" si="7"/>
        <v>0.73499999999999999</v>
      </c>
      <c r="D222">
        <f t="shared" si="8"/>
        <v>2.1828163264232656</v>
      </c>
    </row>
    <row r="223" spans="1:4">
      <c r="A223">
        <v>222</v>
      </c>
      <c r="B223">
        <v>13.81</v>
      </c>
      <c r="C223">
        <f t="shared" si="7"/>
        <v>0.73833333333333329</v>
      </c>
      <c r="D223">
        <f t="shared" si="8"/>
        <v>2.2036223699339876</v>
      </c>
    </row>
    <row r="224" spans="1:4">
      <c r="A224">
        <v>223</v>
      </c>
      <c r="B224">
        <v>13.989000000000001</v>
      </c>
      <c r="C224">
        <f t="shared" si="7"/>
        <v>0.7416666666666667</v>
      </c>
      <c r="D224">
        <f t="shared" si="8"/>
        <v>2.2246951648535496</v>
      </c>
    </row>
    <row r="225" spans="1:4">
      <c r="A225">
        <v>224</v>
      </c>
      <c r="B225">
        <v>14.061</v>
      </c>
      <c r="C225">
        <f t="shared" si="7"/>
        <v>0.745</v>
      </c>
      <c r="D225">
        <f t="shared" si="8"/>
        <v>2.24604164007842</v>
      </c>
    </row>
    <row r="226" spans="1:4">
      <c r="A226">
        <v>225</v>
      </c>
      <c r="B226">
        <v>14.074</v>
      </c>
      <c r="C226">
        <f t="shared" si="7"/>
        <v>0.74833333333333329</v>
      </c>
      <c r="D226">
        <f t="shared" si="8"/>
        <v>2.2676689980296216</v>
      </c>
    </row>
    <row r="227" spans="1:4">
      <c r="A227">
        <v>226</v>
      </c>
      <c r="B227">
        <v>14.154999999999999</v>
      </c>
      <c r="C227">
        <f t="shared" si="7"/>
        <v>0.75166666666666671</v>
      </c>
      <c r="D227">
        <f t="shared" si="8"/>
        <v>2.2895847292417608</v>
      </c>
    </row>
    <row r="228" spans="1:4">
      <c r="A228">
        <v>227</v>
      </c>
      <c r="B228">
        <v>14.441000000000001</v>
      </c>
      <c r="C228">
        <f t="shared" si="7"/>
        <v>0.755</v>
      </c>
      <c r="D228">
        <f t="shared" si="8"/>
        <v>2.3117966279378863</v>
      </c>
    </row>
    <row r="229" spans="1:4">
      <c r="A229">
        <v>228</v>
      </c>
      <c r="B229">
        <v>14.561</v>
      </c>
      <c r="C229">
        <f t="shared" si="7"/>
        <v>0.7583333333333333</v>
      </c>
      <c r="D229">
        <f t="shared" si="8"/>
        <v>2.3343128086712226</v>
      </c>
    </row>
    <row r="230" spans="1:4">
      <c r="A230">
        <v>229</v>
      </c>
      <c r="B230">
        <v>14.654</v>
      </c>
      <c r="C230">
        <f t="shared" si="7"/>
        <v>0.76166666666666671</v>
      </c>
      <c r="D230">
        <f t="shared" si="8"/>
        <v>2.3571417241226813</v>
      </c>
    </row>
    <row r="231" spans="1:4">
      <c r="A231">
        <v>230</v>
      </c>
      <c r="B231">
        <v>14.675000000000001</v>
      </c>
      <c r="C231">
        <f t="shared" si="7"/>
        <v>0.76500000000000001</v>
      </c>
      <c r="D231">
        <f t="shared" si="8"/>
        <v>2.3802921841518376</v>
      </c>
    </row>
    <row r="232" spans="1:4">
      <c r="A232">
        <v>231</v>
      </c>
      <c r="B232">
        <v>14.754</v>
      </c>
      <c r="C232">
        <f t="shared" si="7"/>
        <v>0.76833333333333331</v>
      </c>
      <c r="D232">
        <f t="shared" si="8"/>
        <v>2.403773376208834</v>
      </c>
    </row>
    <row r="233" spans="1:4">
      <c r="A233">
        <v>232</v>
      </c>
      <c r="B233">
        <v>14.847</v>
      </c>
      <c r="C233">
        <f t="shared" si="7"/>
        <v>0.77166666666666661</v>
      </c>
      <c r="D233">
        <f t="shared" si="8"/>
        <v>2.4275948872255442</v>
      </c>
    </row>
    <row r="234" spans="1:4">
      <c r="A234">
        <v>233</v>
      </c>
      <c r="B234">
        <v>14.942</v>
      </c>
      <c r="C234">
        <f t="shared" si="7"/>
        <v>0.77500000000000002</v>
      </c>
      <c r="D234">
        <f t="shared" si="8"/>
        <v>2.4517667271165626</v>
      </c>
    </row>
    <row r="235" spans="1:4">
      <c r="A235">
        <v>234</v>
      </c>
      <c r="B235">
        <v>15.218</v>
      </c>
      <c r="C235">
        <f t="shared" si="7"/>
        <v>0.77833333333333332</v>
      </c>
      <c r="D235">
        <f t="shared" si="8"/>
        <v>2.4762993540341758</v>
      </c>
    </row>
    <row r="236" spans="1:4">
      <c r="A236">
        <v>235</v>
      </c>
      <c r="B236">
        <v>15.257999999999999</v>
      </c>
      <c r="C236">
        <f t="shared" si="7"/>
        <v>0.78166666666666662</v>
      </c>
      <c r="D236">
        <f t="shared" si="8"/>
        <v>2.5012037015368089</v>
      </c>
    </row>
    <row r="237" spans="1:4">
      <c r="A237">
        <v>236</v>
      </c>
      <c r="B237">
        <v>15.407</v>
      </c>
      <c r="C237">
        <f t="shared" si="7"/>
        <v>0.78500000000000003</v>
      </c>
      <c r="D237">
        <f t="shared" si="8"/>
        <v>2.5264912078475907</v>
      </c>
    </row>
    <row r="238" spans="1:4">
      <c r="A238">
        <v>237</v>
      </c>
      <c r="B238">
        <v>15.451000000000001</v>
      </c>
      <c r="C238">
        <f t="shared" si="7"/>
        <v>0.78833333333333333</v>
      </c>
      <c r="D238">
        <f t="shared" si="8"/>
        <v>2.5521738473990054</v>
      </c>
    </row>
    <row r="239" spans="1:4">
      <c r="A239">
        <v>238</v>
      </c>
      <c r="B239">
        <v>15.882</v>
      </c>
      <c r="C239">
        <f t="shared" si="7"/>
        <v>0.79166666666666663</v>
      </c>
      <c r="D239">
        <f t="shared" si="8"/>
        <v>2.5782641648814018</v>
      </c>
    </row>
    <row r="240" spans="1:4">
      <c r="A240">
        <v>239</v>
      </c>
      <c r="B240">
        <v>15.997</v>
      </c>
      <c r="C240">
        <f t="shared" si="7"/>
        <v>0.79500000000000004</v>
      </c>
      <c r="D240">
        <f t="shared" si="8"/>
        <v>2.6047753120376873</v>
      </c>
    </row>
    <row r="241" spans="1:4">
      <c r="A241">
        <v>240</v>
      </c>
      <c r="B241">
        <v>16.225999999999999</v>
      </c>
      <c r="C241">
        <f t="shared" si="7"/>
        <v>0.79833333333333334</v>
      </c>
      <c r="D241">
        <f t="shared" si="8"/>
        <v>2.6317210874743675</v>
      </c>
    </row>
    <row r="242" spans="1:4">
      <c r="A242">
        <v>241</v>
      </c>
      <c r="B242">
        <v>16.63</v>
      </c>
      <c r="C242">
        <f t="shared" si="7"/>
        <v>0.80166666666666664</v>
      </c>
      <c r="D242">
        <f t="shared" si="8"/>
        <v>2.6591159797906259</v>
      </c>
    </row>
    <row r="243" spans="1:4">
      <c r="A243">
        <v>242</v>
      </c>
      <c r="B243">
        <v>16.890999999999998</v>
      </c>
      <c r="C243">
        <f t="shared" si="7"/>
        <v>0.80500000000000005</v>
      </c>
      <c r="D243">
        <f t="shared" si="8"/>
        <v>2.6869752143629033</v>
      </c>
    </row>
    <row r="244" spans="1:4">
      <c r="A244">
        <v>243</v>
      </c>
      <c r="B244">
        <v>17.071999999999999</v>
      </c>
      <c r="C244">
        <f t="shared" si="7"/>
        <v>0.80833333333333335</v>
      </c>
      <c r="D244">
        <f t="shared" si="8"/>
        <v>2.7153148041632087</v>
      </c>
    </row>
    <row r="245" spans="1:4">
      <c r="A245">
        <v>244</v>
      </c>
      <c r="B245">
        <v>17.119</v>
      </c>
      <c r="C245">
        <f t="shared" si="7"/>
        <v>0.81166666666666665</v>
      </c>
      <c r="D245">
        <f t="shared" si="8"/>
        <v>2.744151605035841</v>
      </c>
    </row>
    <row r="246" spans="1:4">
      <c r="A246">
        <v>245</v>
      </c>
      <c r="B246">
        <v>18.603000000000002</v>
      </c>
      <c r="C246">
        <f t="shared" si="7"/>
        <v>0.81499999999999995</v>
      </c>
      <c r="D246">
        <f t="shared" si="8"/>
        <v>2.7735033759102761</v>
      </c>
    </row>
    <row r="247" spans="1:4">
      <c r="A247">
        <v>246</v>
      </c>
      <c r="B247">
        <v>18.625</v>
      </c>
      <c r="C247">
        <f t="shared" si="7"/>
        <v>0.81833333333333336</v>
      </c>
      <c r="D247">
        <f t="shared" si="8"/>
        <v>2.8033888444888277</v>
      </c>
    </row>
    <row r="248" spans="1:4">
      <c r="A248">
        <v>247</v>
      </c>
      <c r="B248">
        <v>18.683</v>
      </c>
      <c r="C248">
        <f t="shared" si="7"/>
        <v>0.82166666666666666</v>
      </c>
      <c r="D248">
        <f t="shared" si="8"/>
        <v>2.8338277790174886</v>
      </c>
    </row>
    <row r="249" spans="1:4">
      <c r="A249">
        <v>248</v>
      </c>
      <c r="B249">
        <v>20.006</v>
      </c>
      <c r="C249">
        <f t="shared" si="7"/>
        <v>0.82499999999999996</v>
      </c>
      <c r="D249">
        <f t="shared" si="8"/>
        <v>2.8648410668287685</v>
      </c>
    </row>
    <row r="250" spans="1:4">
      <c r="A250">
        <v>249</v>
      </c>
      <c r="B250">
        <v>20.084</v>
      </c>
      <c r="C250">
        <f t="shared" si="7"/>
        <v>0.82833333333333337</v>
      </c>
      <c r="D250">
        <f t="shared" si="8"/>
        <v>2.8964508004380516</v>
      </c>
    </row>
    <row r="251" spans="1:4">
      <c r="A251">
        <v>250</v>
      </c>
      <c r="B251">
        <v>20.111999999999998</v>
      </c>
      <c r="C251">
        <f t="shared" si="7"/>
        <v>0.83166666666666667</v>
      </c>
      <c r="D251">
        <f t="shared" si="8"/>
        <v>2.9286803720823253</v>
      </c>
    </row>
    <row r="252" spans="1:4">
      <c r="A252">
        <v>251</v>
      </c>
      <c r="B252">
        <v>20.132000000000001</v>
      </c>
      <c r="C252">
        <f t="shared" si="7"/>
        <v>0.83499999999999996</v>
      </c>
      <c r="D252">
        <f t="shared" si="8"/>
        <v>2.9615545777145895</v>
      </c>
    </row>
    <row r="253" spans="1:4">
      <c r="A253">
        <v>252</v>
      </c>
      <c r="B253">
        <v>20.747</v>
      </c>
      <c r="C253">
        <f t="shared" si="7"/>
        <v>0.83833333333333337</v>
      </c>
      <c r="D253">
        <f t="shared" si="8"/>
        <v>2.9950997316120374</v>
      </c>
    </row>
    <row r="254" spans="1:4">
      <c r="A254">
        <v>253</v>
      </c>
      <c r="B254">
        <v>21.158999999999999</v>
      </c>
      <c r="C254">
        <f t="shared" si="7"/>
        <v>0.84166666666666667</v>
      </c>
      <c r="D254">
        <f t="shared" si="8"/>
        <v>3.0293437929250584</v>
      </c>
    </row>
    <row r="255" spans="1:4">
      <c r="A255">
        <v>254</v>
      </c>
      <c r="B255">
        <v>21.303999999999998</v>
      </c>
      <c r="C255">
        <f t="shared" si="7"/>
        <v>0.84499999999999997</v>
      </c>
      <c r="D255">
        <f t="shared" si="8"/>
        <v>3.0643165056917985</v>
      </c>
    </row>
    <row r="256" spans="1:4">
      <c r="A256">
        <v>255</v>
      </c>
      <c r="B256">
        <v>21.882000000000001</v>
      </c>
      <c r="C256">
        <f t="shared" si="7"/>
        <v>0.84833333333333338</v>
      </c>
      <c r="D256">
        <f t="shared" si="8"/>
        <v>3.1000495540751092</v>
      </c>
    </row>
    <row r="257" spans="1:4">
      <c r="A257">
        <v>256</v>
      </c>
      <c r="B257">
        <v>22.356000000000002</v>
      </c>
      <c r="C257">
        <f t="shared" si="7"/>
        <v>0.85166666666666668</v>
      </c>
      <c r="D257">
        <f t="shared" si="8"/>
        <v>3.1365767348520817</v>
      </c>
    </row>
    <row r="258" spans="1:4">
      <c r="A258">
        <v>257</v>
      </c>
      <c r="B258">
        <v>22.997</v>
      </c>
      <c r="C258">
        <f t="shared" si="7"/>
        <v>0.85499999999999998</v>
      </c>
      <c r="D258">
        <f t="shared" si="8"/>
        <v>3.1739341495094715</v>
      </c>
    </row>
    <row r="259" spans="1:4">
      <c r="A259">
        <v>258</v>
      </c>
      <c r="B259">
        <v>23.69</v>
      </c>
      <c r="C259">
        <f t="shared" ref="C259:C301" si="9">(A259-0.5)/300</f>
        <v>0.85833333333333328</v>
      </c>
      <c r="D259">
        <f t="shared" ref="D259:D301" si="10">_xlfn.GAMMA.INV(C259,1,1/0.6084)</f>
        <v>3.212160418681508</v>
      </c>
    </row>
    <row r="260" spans="1:4">
      <c r="A260">
        <v>259</v>
      </c>
      <c r="B260">
        <v>24.477</v>
      </c>
      <c r="C260">
        <f t="shared" si="9"/>
        <v>0.86166666666666669</v>
      </c>
      <c r="D260">
        <f t="shared" si="10"/>
        <v>3.2512969221228607</v>
      </c>
    </row>
    <row r="261" spans="1:4">
      <c r="A261">
        <v>260</v>
      </c>
      <c r="B261">
        <v>25.085999999999999</v>
      </c>
      <c r="C261">
        <f t="shared" si="9"/>
        <v>0.86499999999999999</v>
      </c>
      <c r="D261">
        <f t="shared" si="10"/>
        <v>3.291388067954812</v>
      </c>
    </row>
    <row r="262" spans="1:4">
      <c r="A262">
        <v>261</v>
      </c>
      <c r="B262">
        <v>25.155999999999999</v>
      </c>
      <c r="C262">
        <f t="shared" si="9"/>
        <v>0.86833333333333329</v>
      </c>
      <c r="D262">
        <f t="shared" si="10"/>
        <v>3.3324815955771272</v>
      </c>
    </row>
    <row r="263" spans="1:4">
      <c r="A263">
        <v>262</v>
      </c>
      <c r="B263">
        <v>25.352</v>
      </c>
      <c r="C263">
        <f t="shared" si="9"/>
        <v>0.8716666666666667</v>
      </c>
      <c r="D263">
        <f t="shared" si="10"/>
        <v>3.3746289174267958</v>
      </c>
    </row>
    <row r="264" spans="1:4">
      <c r="A264">
        <v>263</v>
      </c>
      <c r="B264">
        <v>25.369</v>
      </c>
      <c r="C264">
        <f t="shared" si="9"/>
        <v>0.875</v>
      </c>
      <c r="D264">
        <f t="shared" si="10"/>
        <v>3.4178855057196511</v>
      </c>
    </row>
    <row r="265" spans="1:4">
      <c r="A265">
        <v>264</v>
      </c>
      <c r="B265">
        <v>26.097999999999999</v>
      </c>
      <c r="C265">
        <f t="shared" si="9"/>
        <v>0.8783333333333333</v>
      </c>
      <c r="D265">
        <f t="shared" si="10"/>
        <v>3.4623113314723124</v>
      </c>
    </row>
    <row r="266" spans="1:4">
      <c r="A266">
        <v>265</v>
      </c>
      <c r="B266">
        <v>26.206</v>
      </c>
      <c r="C266">
        <f t="shared" si="9"/>
        <v>0.88166666666666671</v>
      </c>
      <c r="D266">
        <f t="shared" si="10"/>
        <v>3.5079713645214188</v>
      </c>
    </row>
    <row r="267" spans="1:4">
      <c r="A267">
        <v>266</v>
      </c>
      <c r="B267">
        <v>26.641999999999999</v>
      </c>
      <c r="C267">
        <f t="shared" si="9"/>
        <v>0.88500000000000001</v>
      </c>
      <c r="D267">
        <f t="shared" si="10"/>
        <v>3.5549361450014576</v>
      </c>
    </row>
    <row r="268" spans="1:4">
      <c r="A268">
        <v>267</v>
      </c>
      <c r="B268">
        <v>26.800999999999998</v>
      </c>
      <c r="C268">
        <f t="shared" si="9"/>
        <v>0.88833333333333331</v>
      </c>
      <c r="D268">
        <f t="shared" si="10"/>
        <v>3.603282438897403</v>
      </c>
    </row>
    <row r="269" spans="1:4">
      <c r="A269">
        <v>268</v>
      </c>
      <c r="B269">
        <v>27.177</v>
      </c>
      <c r="C269">
        <f t="shared" si="9"/>
        <v>0.89166666666666672</v>
      </c>
      <c r="D269">
        <f t="shared" si="10"/>
        <v>3.6530939929659918</v>
      </c>
    </row>
    <row r="270" spans="1:4">
      <c r="A270">
        <v>269</v>
      </c>
      <c r="B270">
        <v>27.452000000000002</v>
      </c>
      <c r="C270">
        <f t="shared" si="9"/>
        <v>0.89500000000000002</v>
      </c>
      <c r="D270">
        <f t="shared" si="10"/>
        <v>3.7044624076670178</v>
      </c>
    </row>
    <row r="271" spans="1:4">
      <c r="A271">
        <v>270</v>
      </c>
      <c r="B271">
        <v>27.815000000000001</v>
      </c>
      <c r="C271">
        <f t="shared" si="9"/>
        <v>0.89833333333333332</v>
      </c>
      <c r="D271">
        <f t="shared" si="10"/>
        <v>3.7574881509579798</v>
      </c>
    </row>
    <row r="272" spans="1:4">
      <c r="A272">
        <v>271</v>
      </c>
      <c r="B272">
        <v>27.847000000000001</v>
      </c>
      <c r="C272">
        <f t="shared" si="9"/>
        <v>0.90166666666666662</v>
      </c>
      <c r="D272">
        <f t="shared" si="10"/>
        <v>3.8122817411413976</v>
      </c>
    </row>
    <row r="273" spans="1:4">
      <c r="A273">
        <v>272</v>
      </c>
      <c r="B273">
        <v>28.431999999999999</v>
      </c>
      <c r="C273">
        <f t="shared" si="9"/>
        <v>0.90500000000000003</v>
      </c>
      <c r="D273">
        <f t="shared" si="10"/>
        <v>3.8689651337633078</v>
      </c>
    </row>
    <row r="274" spans="1:4">
      <c r="A274">
        <v>273</v>
      </c>
      <c r="B274">
        <v>28.774999999999999</v>
      </c>
      <c r="C274">
        <f t="shared" si="9"/>
        <v>0.90833333333333333</v>
      </c>
      <c r="D274">
        <f t="shared" si="10"/>
        <v>3.927673356317678</v>
      </c>
    </row>
    <row r="275" spans="1:4">
      <c r="A275">
        <v>274</v>
      </c>
      <c r="B275">
        <v>29.771000000000001</v>
      </c>
      <c r="C275">
        <f t="shared" si="9"/>
        <v>0.91166666666666663</v>
      </c>
      <c r="D275">
        <f t="shared" si="10"/>
        <v>3.9885564458646017</v>
      </c>
    </row>
    <row r="276" spans="1:4">
      <c r="A276">
        <v>275</v>
      </c>
      <c r="B276">
        <v>31.047999999999998</v>
      </c>
      <c r="C276">
        <f t="shared" si="9"/>
        <v>0.91500000000000004</v>
      </c>
      <c r="D276">
        <f t="shared" si="10"/>
        <v>4.0517817595197583</v>
      </c>
    </row>
    <row r="277" spans="1:4">
      <c r="A277">
        <v>276</v>
      </c>
      <c r="B277">
        <v>31.963000000000001</v>
      </c>
      <c r="C277">
        <f t="shared" si="9"/>
        <v>0.91833333333333333</v>
      </c>
      <c r="D277">
        <f t="shared" si="10"/>
        <v>4.1175367473792237</v>
      </c>
    </row>
    <row r="278" spans="1:4">
      <c r="A278">
        <v>277</v>
      </c>
      <c r="B278">
        <v>32.204999999999998</v>
      </c>
      <c r="C278">
        <f t="shared" si="9"/>
        <v>0.92166666666666663</v>
      </c>
      <c r="D278">
        <f t="shared" si="10"/>
        <v>4.1860323035931746</v>
      </c>
    </row>
    <row r="279" spans="1:4">
      <c r="A279">
        <v>278</v>
      </c>
      <c r="B279">
        <v>32.313000000000002</v>
      </c>
      <c r="C279">
        <f t="shared" si="9"/>
        <v>0.92500000000000004</v>
      </c>
      <c r="D279">
        <f t="shared" si="10"/>
        <v>4.2575068465579013</v>
      </c>
    </row>
    <row r="280" spans="1:4">
      <c r="A280">
        <v>279</v>
      </c>
      <c r="B280">
        <v>33.726999999999997</v>
      </c>
      <c r="C280">
        <f t="shared" si="9"/>
        <v>0.92833333333333334</v>
      </c>
      <c r="D280">
        <f t="shared" si="10"/>
        <v>4.3322313272889277</v>
      </c>
    </row>
    <row r="281" spans="1:4">
      <c r="A281">
        <v>280</v>
      </c>
      <c r="B281">
        <v>34.767000000000003</v>
      </c>
      <c r="C281">
        <f t="shared" si="9"/>
        <v>0.93166666666666664</v>
      </c>
      <c r="D281">
        <f t="shared" si="10"/>
        <v>4.4105154314790243</v>
      </c>
    </row>
    <row r="282" spans="1:4">
      <c r="A282">
        <v>281</v>
      </c>
      <c r="B282">
        <v>35.545999999999999</v>
      </c>
      <c r="C282">
        <f t="shared" si="9"/>
        <v>0.93500000000000005</v>
      </c>
      <c r="D282">
        <f t="shared" si="10"/>
        <v>4.4927153338042416</v>
      </c>
    </row>
    <row r="283" spans="1:4">
      <c r="A283">
        <v>282</v>
      </c>
      <c r="B283">
        <v>36.735999999999997</v>
      </c>
      <c r="C283">
        <f t="shared" si="9"/>
        <v>0.93833333333333335</v>
      </c>
      <c r="D283">
        <f t="shared" si="10"/>
        <v>4.5792434953516148</v>
      </c>
    </row>
    <row r="284" spans="1:4">
      <c r="A284">
        <v>283</v>
      </c>
      <c r="B284">
        <v>37.883000000000003</v>
      </c>
      <c r="C284">
        <f t="shared" si="9"/>
        <v>0.94166666666666665</v>
      </c>
      <c r="D284">
        <f t="shared" si="10"/>
        <v>4.6705811862701054</v>
      </c>
    </row>
    <row r="285" spans="1:4">
      <c r="A285">
        <v>284</v>
      </c>
      <c r="B285">
        <v>38.008000000000003</v>
      </c>
      <c r="C285">
        <f t="shared" si="9"/>
        <v>0.94499999999999995</v>
      </c>
      <c r="D285">
        <f t="shared" si="10"/>
        <v>4.7672946971559256</v>
      </c>
    </row>
    <row r="286" spans="1:4">
      <c r="A286">
        <v>285</v>
      </c>
      <c r="B286">
        <v>38.963999999999999</v>
      </c>
      <c r="C286">
        <f t="shared" si="9"/>
        <v>0.94833333333333336</v>
      </c>
      <c r="D286">
        <f t="shared" si="10"/>
        <v>4.8700566251331363</v>
      </c>
    </row>
    <row r="287" spans="1:4">
      <c r="A287">
        <v>286</v>
      </c>
      <c r="B287">
        <v>39.472999999999999</v>
      </c>
      <c r="C287">
        <f t="shared" si="9"/>
        <v>0.95166666666666666</v>
      </c>
      <c r="D287">
        <f t="shared" si="10"/>
        <v>4.9796742689508084</v>
      </c>
    </row>
    <row r="288" spans="1:4">
      <c r="A288">
        <v>287</v>
      </c>
      <c r="B288">
        <v>39.487000000000002</v>
      </c>
      <c r="C288">
        <f t="shared" si="9"/>
        <v>0.95499999999999996</v>
      </c>
      <c r="D288">
        <f t="shared" si="10"/>
        <v>5.0971281873961471</v>
      </c>
    </row>
    <row r="289" spans="1:4">
      <c r="A289">
        <v>288</v>
      </c>
      <c r="B289">
        <v>40.362000000000002</v>
      </c>
      <c r="C289">
        <f t="shared" si="9"/>
        <v>0.95833333333333337</v>
      </c>
      <c r="D289">
        <f t="shared" si="10"/>
        <v>5.2236256251609898</v>
      </c>
    </row>
    <row r="290" spans="1:4">
      <c r="A290">
        <v>289</v>
      </c>
      <c r="B290">
        <v>40.805999999999997</v>
      </c>
      <c r="C290">
        <f t="shared" si="9"/>
        <v>0.96166666666666667</v>
      </c>
      <c r="D290">
        <f t="shared" si="10"/>
        <v>5.3606762644427945</v>
      </c>
    </row>
    <row r="291" spans="1:4">
      <c r="A291">
        <v>290</v>
      </c>
      <c r="B291">
        <v>42.375999999999998</v>
      </c>
      <c r="C291">
        <f t="shared" si="9"/>
        <v>0.96499999999999997</v>
      </c>
      <c r="D291">
        <f t="shared" si="10"/>
        <v>5.510202527108353</v>
      </c>
    </row>
    <row r="292" spans="1:4">
      <c r="A292">
        <v>291</v>
      </c>
      <c r="B292">
        <v>42.999000000000002</v>
      </c>
      <c r="C292">
        <f t="shared" si="9"/>
        <v>0.96833333333333338</v>
      </c>
      <c r="D292">
        <f t="shared" si="10"/>
        <v>5.6747052532046469</v>
      </c>
    </row>
    <row r="293" spans="1:4">
      <c r="A293">
        <v>292</v>
      </c>
      <c r="B293">
        <v>44.031999999999996</v>
      </c>
      <c r="C293">
        <f t="shared" si="9"/>
        <v>0.97166666666666668</v>
      </c>
      <c r="D293">
        <f t="shared" si="10"/>
        <v>5.8575218789610952</v>
      </c>
    </row>
    <row r="294" spans="1:4">
      <c r="A294">
        <v>293</v>
      </c>
      <c r="B294">
        <v>46.078000000000003</v>
      </c>
      <c r="C294">
        <f t="shared" si="9"/>
        <v>0.97499999999999998</v>
      </c>
      <c r="D294">
        <f t="shared" si="10"/>
        <v>6.0632469659992356</v>
      </c>
    </row>
    <row r="295" spans="1:4">
      <c r="A295">
        <v>294</v>
      </c>
      <c r="B295">
        <v>48.12</v>
      </c>
      <c r="C295">
        <f t="shared" si="9"/>
        <v>0.97833333333333339</v>
      </c>
      <c r="D295">
        <f t="shared" si="10"/>
        <v>6.2984554532455821</v>
      </c>
    </row>
    <row r="296" spans="1:4">
      <c r="A296">
        <v>295</v>
      </c>
      <c r="B296">
        <v>49.323999999999998</v>
      </c>
      <c r="C296">
        <f t="shared" si="9"/>
        <v>0.98166666666666669</v>
      </c>
      <c r="D296">
        <f t="shared" si="10"/>
        <v>6.5730348165972661</v>
      </c>
    </row>
    <row r="297" spans="1:4">
      <c r="A297">
        <v>296</v>
      </c>
      <c r="B297">
        <v>51.207000000000001</v>
      </c>
      <c r="C297">
        <f t="shared" si="9"/>
        <v>0.98499999999999999</v>
      </c>
      <c r="D297">
        <f t="shared" si="10"/>
        <v>6.902868306837485</v>
      </c>
    </row>
    <row r="298" spans="1:4">
      <c r="A298">
        <v>297</v>
      </c>
      <c r="B298">
        <v>51.228000000000002</v>
      </c>
      <c r="C298">
        <f t="shared" si="9"/>
        <v>0.98833333333333329</v>
      </c>
      <c r="D298">
        <f t="shared" si="10"/>
        <v>7.3159426465496864</v>
      </c>
    </row>
    <row r="299" spans="1:4">
      <c r="A299">
        <v>298</v>
      </c>
      <c r="B299">
        <v>51.424999999999997</v>
      </c>
      <c r="C299">
        <f t="shared" si="9"/>
        <v>0.9916666666666667</v>
      </c>
      <c r="D299">
        <f t="shared" si="10"/>
        <v>7.8689870854405806</v>
      </c>
    </row>
    <row r="300" spans="1:4">
      <c r="A300">
        <v>299</v>
      </c>
      <c r="B300">
        <v>52.283000000000001</v>
      </c>
      <c r="C300">
        <f t="shared" si="9"/>
        <v>0.995</v>
      </c>
      <c r="D300">
        <f t="shared" si="10"/>
        <v>8.7086084262788219</v>
      </c>
    </row>
    <row r="301" spans="1:4">
      <c r="A301">
        <v>300</v>
      </c>
      <c r="B301">
        <v>59.078000000000003</v>
      </c>
      <c r="C301">
        <f t="shared" si="9"/>
        <v>0.99833333333333329</v>
      </c>
      <c r="D301">
        <f t="shared" si="10"/>
        <v>10.514348545720123</v>
      </c>
    </row>
  </sheetData>
  <sortState xmlns:xlrd2="http://schemas.microsoft.com/office/spreadsheetml/2017/richdata2" ref="B2:B302">
    <sortCondition ref="B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9EC4-7AF5-4AE2-AC11-366858578C2D}">
  <dimension ref="A1:K303"/>
  <sheetViews>
    <sheetView topLeftCell="A13" zoomScale="132" zoomScaleNormal="132" workbookViewId="0">
      <selection activeCell="J39" sqref="J39"/>
    </sheetView>
  </sheetViews>
  <sheetFormatPr defaultColWidth="8.85546875" defaultRowHeight="15"/>
  <cols>
    <col min="5" max="5" width="11.7109375" customWidth="1"/>
    <col min="6" max="6" width="17.85546875" customWidth="1"/>
    <col min="7" max="7" width="10.140625" customWidth="1"/>
    <col min="8" max="8" width="9.28515625" customWidth="1"/>
    <col min="9" max="9" width="15.140625" customWidth="1"/>
  </cols>
  <sheetData>
    <row r="1" spans="1:4">
      <c r="A1" t="s">
        <v>0</v>
      </c>
      <c r="B1" t="s">
        <v>1</v>
      </c>
      <c r="C1" t="s">
        <v>11</v>
      </c>
      <c r="D1" t="s">
        <v>12</v>
      </c>
    </row>
    <row r="2" spans="1:4">
      <c r="A2">
        <v>1</v>
      </c>
      <c r="B2">
        <v>0.10199999999999999</v>
      </c>
      <c r="C2">
        <f>(A2-0.5)/300</f>
        <v>1.6666666666666668E-3</v>
      </c>
      <c r="D2">
        <f>_xlfn.GAMMA.INV(C2,1,1/0.8026)</f>
        <v>2.0783168461213806E-3</v>
      </c>
    </row>
    <row r="3" spans="1:4">
      <c r="A3">
        <v>2</v>
      </c>
      <c r="B3">
        <v>0.13800000000000001</v>
      </c>
      <c r="C3">
        <f t="shared" ref="C3:C66" si="0">(A3-0.5)/300</f>
        <v>5.0000000000000001E-3</v>
      </c>
      <c r="D3">
        <f t="shared" ref="D3:D66" si="1">_xlfn.GAMMA.INV(C3,1,1/0.8026)</f>
        <v>6.2453797950962888E-3</v>
      </c>
    </row>
    <row r="4" spans="1:4">
      <c r="A4">
        <v>3</v>
      </c>
      <c r="B4">
        <v>0.27100000000000002</v>
      </c>
      <c r="C4">
        <f t="shared" si="0"/>
        <v>8.3333333333333332E-3</v>
      </c>
      <c r="D4">
        <f t="shared" si="1"/>
        <v>1.0426426202986056E-2</v>
      </c>
    </row>
    <row r="5" spans="1:4">
      <c r="A5">
        <v>4</v>
      </c>
      <c r="B5">
        <v>0.33800000000000002</v>
      </c>
      <c r="C5">
        <f t="shared" si="0"/>
        <v>1.1666666666666667E-2</v>
      </c>
      <c r="D5">
        <f t="shared" si="1"/>
        <v>1.4621550234763164E-2</v>
      </c>
    </row>
    <row r="6" spans="1:4">
      <c r="A6">
        <v>5</v>
      </c>
      <c r="B6">
        <v>0.41399999999999998</v>
      </c>
      <c r="C6">
        <f t="shared" si="0"/>
        <v>1.4999999999999999E-2</v>
      </c>
      <c r="D6">
        <f t="shared" si="1"/>
        <v>1.8830847009778429E-2</v>
      </c>
    </row>
    <row r="7" spans="1:4">
      <c r="A7">
        <v>6</v>
      </c>
      <c r="B7">
        <v>0.436</v>
      </c>
      <c r="C7">
        <f t="shared" si="0"/>
        <v>1.8333333333333333E-2</v>
      </c>
      <c r="D7">
        <f t="shared" si="1"/>
        <v>2.3054412614701793E-2</v>
      </c>
    </row>
    <row r="8" spans="1:4">
      <c r="A8">
        <v>7</v>
      </c>
      <c r="B8">
        <v>0.45</v>
      </c>
      <c r="C8">
        <f t="shared" si="0"/>
        <v>2.1666666666666667E-2</v>
      </c>
      <c r="D8">
        <f t="shared" si="1"/>
        <v>2.7292344116683177E-2</v>
      </c>
    </row>
    <row r="9" spans="1:4">
      <c r="A9">
        <v>8</v>
      </c>
      <c r="B9">
        <v>0.49399999999999999</v>
      </c>
      <c r="C9">
        <f t="shared" si="0"/>
        <v>2.5000000000000001E-2</v>
      </c>
      <c r="D9">
        <f t="shared" si="1"/>
        <v>3.1544739576737944E-2</v>
      </c>
    </row>
    <row r="10" spans="1:4">
      <c r="A10">
        <v>9</v>
      </c>
      <c r="B10">
        <v>0.505</v>
      </c>
      <c r="C10">
        <f t="shared" si="0"/>
        <v>2.8333333333333332E-2</v>
      </c>
      <c r="D10">
        <f t="shared" si="1"/>
        <v>3.5811698063361562E-2</v>
      </c>
    </row>
    <row r="11" spans="1:4">
      <c r="A11">
        <v>10</v>
      </c>
      <c r="B11">
        <v>0.50700000000000001</v>
      </c>
      <c r="C11">
        <f t="shared" si="0"/>
        <v>3.1666666666666669E-2</v>
      </c>
      <c r="D11">
        <f t="shared" si="1"/>
        <v>4.0093319666378205E-2</v>
      </c>
    </row>
    <row r="12" spans="1:4">
      <c r="A12">
        <v>11</v>
      </c>
      <c r="B12">
        <v>0.52</v>
      </c>
      <c r="C12">
        <f t="shared" si="0"/>
        <v>3.5000000000000003E-2</v>
      </c>
      <c r="D12">
        <f t="shared" si="1"/>
        <v>4.4389705511028062E-2</v>
      </c>
    </row>
    <row r="13" spans="1:4">
      <c r="A13">
        <v>12</v>
      </c>
      <c r="B13">
        <v>0.63800000000000001</v>
      </c>
      <c r="C13">
        <f t="shared" si="0"/>
        <v>3.833333333333333E-2</v>
      </c>
      <c r="D13">
        <f t="shared" si="1"/>
        <v>4.8700957772298534E-2</v>
      </c>
    </row>
    <row r="14" spans="1:4">
      <c r="A14">
        <v>13</v>
      </c>
      <c r="B14">
        <v>0.69</v>
      </c>
      <c r="C14">
        <f t="shared" si="0"/>
        <v>4.1666666666666664E-2</v>
      </c>
      <c r="D14">
        <f t="shared" si="1"/>
        <v>5.3027179689504024E-2</v>
      </c>
    </row>
    <row r="15" spans="1:4">
      <c r="A15">
        <v>14</v>
      </c>
      <c r="B15">
        <v>0.70799999999999996</v>
      </c>
      <c r="C15">
        <f t="shared" si="0"/>
        <v>4.4999999999999998E-2</v>
      </c>
      <c r="D15">
        <f t="shared" si="1"/>
        <v>5.7368475581119856E-2</v>
      </c>
    </row>
    <row r="16" spans="1:4">
      <c r="A16">
        <v>15</v>
      </c>
      <c r="B16">
        <v>0.73</v>
      </c>
      <c r="C16">
        <f t="shared" si="0"/>
        <v>4.8333333333333332E-2</v>
      </c>
      <c r="D16">
        <f t="shared" si="1"/>
        <v>6.1724950859875588E-2</v>
      </c>
    </row>
    <row r="17" spans="1:10">
      <c r="A17">
        <v>16</v>
      </c>
      <c r="B17">
        <v>0.73599999999999999</v>
      </c>
      <c r="C17">
        <f t="shared" si="0"/>
        <v>5.1666666666666666E-2</v>
      </c>
      <c r="D17">
        <f t="shared" si="1"/>
        <v>6.6096712048112946E-2</v>
      </c>
    </row>
    <row r="18" spans="1:10">
      <c r="A18">
        <v>17</v>
      </c>
      <c r="B18">
        <v>0.77500000000000002</v>
      </c>
      <c r="C18">
        <f t="shared" si="0"/>
        <v>5.5E-2</v>
      </c>
      <c r="D18">
        <f t="shared" si="1"/>
        <v>7.0483866793414271E-2</v>
      </c>
    </row>
    <row r="19" spans="1:10">
      <c r="A19">
        <v>18</v>
      </c>
      <c r="B19">
        <v>0.79400000000000004</v>
      </c>
      <c r="C19">
        <f t="shared" si="0"/>
        <v>5.8333333333333334E-2</v>
      </c>
      <c r="D19">
        <f t="shared" si="1"/>
        <v>7.4886523884507131E-2</v>
      </c>
    </row>
    <row r="20" spans="1:10">
      <c r="A20">
        <v>19</v>
      </c>
      <c r="B20">
        <v>0.80800000000000005</v>
      </c>
      <c r="C20">
        <f t="shared" si="0"/>
        <v>6.1666666666666668E-2</v>
      </c>
      <c r="D20">
        <f t="shared" si="1"/>
        <v>7.9304793267450768E-2</v>
      </c>
      <c r="I20" t="s">
        <v>15</v>
      </c>
      <c r="J20">
        <f>SUM(B2:B301)</f>
        <v>2638.6740000000013</v>
      </c>
    </row>
    <row r="21" spans="1:10">
      <c r="A21">
        <v>20</v>
      </c>
      <c r="B21">
        <v>0.81599999999999995</v>
      </c>
      <c r="C21">
        <f t="shared" si="0"/>
        <v>6.5000000000000002E-2</v>
      </c>
      <c r="D21">
        <f t="shared" si="1"/>
        <v>8.3738786062110715E-2</v>
      </c>
      <c r="F21">
        <f>1/AVERAGE(B2:B301)</f>
        <v>0.11369346876499327</v>
      </c>
      <c r="I21" t="s">
        <v>16</v>
      </c>
      <c r="J21">
        <f>J20/300</f>
        <v>8.7955800000000046</v>
      </c>
    </row>
    <row r="22" spans="1:10">
      <c r="A22">
        <v>21</v>
      </c>
      <c r="B22">
        <v>0.83499999999999996</v>
      </c>
      <c r="C22">
        <f t="shared" si="0"/>
        <v>6.8333333333333329E-2</v>
      </c>
      <c r="D22">
        <f t="shared" si="1"/>
        <v>8.8188614578927488E-2</v>
      </c>
    </row>
    <row r="23" spans="1:10">
      <c r="A23">
        <v>22</v>
      </c>
      <c r="B23">
        <v>0.83899999999999997</v>
      </c>
      <c r="C23">
        <f t="shared" si="0"/>
        <v>7.166666666666667E-2</v>
      </c>
      <c r="D23">
        <f t="shared" si="1"/>
        <v>9.2654392335986005E-2</v>
      </c>
    </row>
    <row r="24" spans="1:10">
      <c r="A24">
        <v>23</v>
      </c>
      <c r="B24">
        <v>0.84399999999999997</v>
      </c>
      <c r="C24">
        <f t="shared" si="0"/>
        <v>7.4999999999999997E-2</v>
      </c>
      <c r="D24">
        <f t="shared" si="1"/>
        <v>9.7136234076391548E-2</v>
      </c>
      <c r="F24" t="s">
        <v>17</v>
      </c>
      <c r="G24" t="s">
        <v>18</v>
      </c>
      <c r="H24" t="s">
        <v>13</v>
      </c>
      <c r="I24" t="s">
        <v>14</v>
      </c>
    </row>
    <row r="25" spans="1:10">
      <c r="A25">
        <v>24</v>
      </c>
      <c r="B25">
        <v>0.85599999999999998</v>
      </c>
      <c r="C25">
        <f t="shared" si="0"/>
        <v>7.8333333333333338E-2</v>
      </c>
      <c r="D25">
        <f t="shared" si="1"/>
        <v>0.1016342557859601</v>
      </c>
      <c r="F25" t="s">
        <v>19</v>
      </c>
      <c r="G25">
        <f>A123</f>
        <v>122</v>
      </c>
      <c r="H25">
        <f>(_xlfn.EXPON.DIST(4.602,F$21, TRUE)-(_xlfn.EXPON.DIST(0.102,F$21,TRUE))) * 300</f>
        <v>118.75782122974184</v>
      </c>
      <c r="I25">
        <f>((G25-H25)^2)/H25</f>
        <v>8.8513944340367981E-2</v>
      </c>
    </row>
    <row r="26" spans="1:10">
      <c r="A26">
        <v>25</v>
      </c>
      <c r="B26">
        <v>0.86099999999999999</v>
      </c>
      <c r="C26">
        <f t="shared" si="0"/>
        <v>8.1666666666666665E-2</v>
      </c>
      <c r="D26">
        <f t="shared" si="1"/>
        <v>0.10614857471122834</v>
      </c>
      <c r="F26" t="s">
        <v>20</v>
      </c>
      <c r="G26">
        <v>78</v>
      </c>
      <c r="H26">
        <f>(_xlfn.EXPON.DIST(9.102,F$21, TRUE)-(_xlfn.EXPON.DIST(4.602,F$21,TRUE))) * 300</f>
        <v>71.198068788333188</v>
      </c>
      <c r="I26">
        <f t="shared" ref="I26:I29" si="2">((G26-H26)^2)/H26</f>
        <v>0.64982476344679341</v>
      </c>
    </row>
    <row r="27" spans="1:10">
      <c r="A27">
        <v>26</v>
      </c>
      <c r="B27">
        <v>0.86199999999999999</v>
      </c>
      <c r="C27">
        <f t="shared" si="0"/>
        <v>8.5000000000000006E-2</v>
      </c>
      <c r="D27">
        <f t="shared" si="1"/>
        <v>0.11067930937779183</v>
      </c>
      <c r="F27" t="s">
        <v>21</v>
      </c>
      <c r="G27">
        <f>A233-A201</f>
        <v>32</v>
      </c>
      <c r="H27">
        <f>(_xlfn.EXPON.DIST(13.602,F$21, TRUE)-(_xlfn.EXPON.DIST(9.102,F$21,TRUE))) * 300</f>
        <v>42.684893901696988</v>
      </c>
      <c r="I27">
        <f t="shared" si="2"/>
        <v>2.6746454601350815</v>
      </c>
    </row>
    <row r="28" spans="1:10">
      <c r="A28">
        <v>27</v>
      </c>
      <c r="B28">
        <v>0.872</v>
      </c>
      <c r="C28">
        <f t="shared" si="0"/>
        <v>8.8333333333333333E-2</v>
      </c>
      <c r="D28">
        <f t="shared" si="1"/>
        <v>0.11522657960897728</v>
      </c>
      <c r="F28" t="s">
        <v>22</v>
      </c>
      <c r="G28">
        <f>A262-A232</f>
        <v>30</v>
      </c>
      <c r="H28">
        <f>(_xlfn.EXPON.DIST(18.102,F$21, TRUE)-(_xlfn.EXPON.DIST(13.602,F$21,TRUE))) * 300</f>
        <v>25.590584104406023</v>
      </c>
      <c r="I28">
        <f t="shared" si="2"/>
        <v>0.75976962702345163</v>
      </c>
    </row>
    <row r="29" spans="1:10">
      <c r="A29">
        <v>28</v>
      </c>
      <c r="B29">
        <v>0.91</v>
      </c>
      <c r="C29">
        <f t="shared" si="0"/>
        <v>9.166666666666666E-2</v>
      </c>
      <c r="D29">
        <f t="shared" si="1"/>
        <v>0.11979050654485705</v>
      </c>
      <c r="F29" t="s">
        <v>23</v>
      </c>
      <c r="G29">
        <f>A278-A263</f>
        <v>15</v>
      </c>
      <c r="H29">
        <f>(_xlfn.EXPON.DIST(22.602,F$21, TRUE)-(_xlfn.EXPON.DIST(18.102,F$21,TRUE))) * 300</f>
        <v>15.342148824660518</v>
      </c>
      <c r="I29">
        <f t="shared" si="2"/>
        <v>7.6303404141410385E-3</v>
      </c>
    </row>
    <row r="30" spans="1:10">
      <c r="A30">
        <v>29</v>
      </c>
      <c r="B30">
        <v>0.91700000000000004</v>
      </c>
      <c r="C30">
        <f t="shared" si="0"/>
        <v>9.5000000000000001E-2</v>
      </c>
      <c r="D30">
        <f t="shared" si="1"/>
        <v>0.12437121266161341</v>
      </c>
      <c r="F30" t="s">
        <v>24</v>
      </c>
      <c r="G30">
        <f>A286-A278</f>
        <v>8</v>
      </c>
      <c r="H30">
        <f>(_xlfn.EXPON.DIST(54.102,F$21, TRUE)-(_xlfn.EXPON.DIST(22.602,F$21,TRUE))) * 300</f>
        <v>22.328181245810018</v>
      </c>
      <c r="I30">
        <f>((SUM(G30:G36)-H30)^2)/H30</f>
        <v>2.0213936527681803E-2</v>
      </c>
    </row>
    <row r="31" spans="1:10">
      <c r="A31">
        <v>30</v>
      </c>
      <c r="B31">
        <v>0.99099999999999999</v>
      </c>
      <c r="C31">
        <f t="shared" si="0"/>
        <v>9.8333333333333328E-2</v>
      </c>
      <c r="D31">
        <f t="shared" si="1"/>
        <v>0.12896882179125946</v>
      </c>
      <c r="F31" t="s">
        <v>25</v>
      </c>
      <c r="G31">
        <v>6</v>
      </c>
    </row>
    <row r="32" spans="1:10">
      <c r="A32">
        <v>31</v>
      </c>
      <c r="B32">
        <v>1.0469999999999999</v>
      </c>
      <c r="C32">
        <f t="shared" si="0"/>
        <v>0.10166666666666667</v>
      </c>
      <c r="D32">
        <f t="shared" si="1"/>
        <v>0.1335834591417259</v>
      </c>
      <c r="F32" t="s">
        <v>26</v>
      </c>
      <c r="G32">
        <v>6</v>
      </c>
    </row>
    <row r="33" spans="1:11">
      <c r="A33">
        <v>32</v>
      </c>
      <c r="B33">
        <v>1.115</v>
      </c>
      <c r="C33">
        <f t="shared" si="0"/>
        <v>0.105</v>
      </c>
      <c r="D33">
        <f t="shared" si="1"/>
        <v>0.13821525131732079</v>
      </c>
      <c r="F33" t="s">
        <v>27</v>
      </c>
      <c r="G33">
        <v>0</v>
      </c>
    </row>
    <row r="34" spans="1:11">
      <c r="A34">
        <v>33</v>
      </c>
      <c r="B34">
        <v>1.1160000000000001</v>
      </c>
      <c r="C34">
        <f t="shared" si="0"/>
        <v>0.10833333333333334</v>
      </c>
      <c r="D34">
        <f t="shared" si="1"/>
        <v>0.14286432633957116</v>
      </c>
      <c r="F34" t="s">
        <v>28</v>
      </c>
      <c r="G34">
        <v>1</v>
      </c>
    </row>
    <row r="35" spans="1:11">
      <c r="A35">
        <v>34</v>
      </c>
      <c r="B35">
        <v>1.117</v>
      </c>
      <c r="C35">
        <f t="shared" si="0"/>
        <v>0.11166666666666666</v>
      </c>
      <c r="D35">
        <f t="shared" si="1"/>
        <v>0.1475308136684548</v>
      </c>
      <c r="F35" t="s">
        <v>29</v>
      </c>
      <c r="G35">
        <v>1</v>
      </c>
    </row>
    <row r="36" spans="1:11">
      <c r="A36">
        <v>35</v>
      </c>
      <c r="B36">
        <v>1.1399999999999999</v>
      </c>
      <c r="C36">
        <f t="shared" si="0"/>
        <v>0.115</v>
      </c>
      <c r="D36">
        <f t="shared" si="1"/>
        <v>0.15221484422403131</v>
      </c>
      <c r="F36" t="s">
        <v>30</v>
      </c>
      <c r="G36">
        <v>1</v>
      </c>
    </row>
    <row r="37" spans="1:11">
      <c r="A37">
        <v>36</v>
      </c>
      <c r="B37">
        <v>1.145</v>
      </c>
      <c r="C37">
        <f t="shared" si="0"/>
        <v>0.11833333333333333</v>
      </c>
      <c r="D37">
        <f t="shared" si="1"/>
        <v>0.15691655040848118</v>
      </c>
      <c r="G37">
        <f>SUM(G25:G36)</f>
        <v>300</v>
      </c>
      <c r="I37" t="s">
        <v>89</v>
      </c>
      <c r="J37" t="s">
        <v>87</v>
      </c>
    </row>
    <row r="38" spans="1:11">
      <c r="A38">
        <v>37</v>
      </c>
      <c r="B38">
        <v>1.2110000000000001</v>
      </c>
      <c r="C38">
        <f t="shared" si="0"/>
        <v>0.12166666666666667</v>
      </c>
      <c r="D38">
        <f t="shared" si="1"/>
        <v>0.16163606612856221</v>
      </c>
      <c r="I38">
        <f>SUM(I25:I30)</f>
        <v>4.2005980718875175</v>
      </c>
      <c r="J38">
        <v>9.4879999999999995</v>
      </c>
      <c r="K38" t="s">
        <v>88</v>
      </c>
    </row>
    <row r="39" spans="1:11">
      <c r="A39">
        <v>38</v>
      </c>
      <c r="B39">
        <v>1.2410000000000001</v>
      </c>
      <c r="C39">
        <f t="shared" si="0"/>
        <v>0.125</v>
      </c>
      <c r="D39">
        <f t="shared" si="1"/>
        <v>0.16637352681849318</v>
      </c>
    </row>
    <row r="40" spans="1:11">
      <c r="A40">
        <v>39</v>
      </c>
      <c r="B40">
        <v>1.27</v>
      </c>
      <c r="C40">
        <f t="shared" si="0"/>
        <v>0.12833333333333333</v>
      </c>
      <c r="D40">
        <f t="shared" si="1"/>
        <v>0.17112906946327372</v>
      </c>
    </row>
    <row r="41" spans="1:11">
      <c r="A41">
        <v>40</v>
      </c>
      <c r="B41">
        <v>1.3180000000000001</v>
      </c>
      <c r="C41">
        <f t="shared" si="0"/>
        <v>0.13166666666666665</v>
      </c>
      <c r="D41">
        <f t="shared" si="1"/>
        <v>0.17590283262245132</v>
      </c>
    </row>
    <row r="42" spans="1:11">
      <c r="A42">
        <v>41</v>
      </c>
      <c r="B42">
        <v>1.32</v>
      </c>
      <c r="C42">
        <f t="shared" si="0"/>
        <v>0.13500000000000001</v>
      </c>
      <c r="D42">
        <f t="shared" si="1"/>
        <v>0.18069495645434555</v>
      </c>
    </row>
    <row r="43" spans="1:11">
      <c r="A43">
        <v>42</v>
      </c>
      <c r="B43">
        <v>1.421</v>
      </c>
      <c r="C43">
        <f t="shared" si="0"/>
        <v>0.13833333333333334</v>
      </c>
      <c r="D43">
        <f t="shared" si="1"/>
        <v>0.18550558274073914</v>
      </c>
    </row>
    <row r="44" spans="1:11">
      <c r="A44">
        <v>43</v>
      </c>
      <c r="B44">
        <v>1.4339999999999999</v>
      </c>
      <c r="C44">
        <f t="shared" si="0"/>
        <v>0.14166666666666666</v>
      </c>
      <c r="D44">
        <f t="shared" si="1"/>
        <v>0.19033485491204863</v>
      </c>
    </row>
    <row r="45" spans="1:11">
      <c r="A45">
        <v>44</v>
      </c>
      <c r="B45">
        <v>1.51</v>
      </c>
      <c r="C45">
        <f t="shared" si="0"/>
        <v>0.14499999999999999</v>
      </c>
      <c r="D45">
        <f t="shared" si="1"/>
        <v>0.19518291807298382</v>
      </c>
    </row>
    <row r="46" spans="1:11">
      <c r="A46">
        <v>45</v>
      </c>
      <c r="B46">
        <v>1.5289999999999999</v>
      </c>
      <c r="C46">
        <f t="shared" si="0"/>
        <v>0.14833333333333334</v>
      </c>
      <c r="D46">
        <f t="shared" si="1"/>
        <v>0.20004991902870911</v>
      </c>
    </row>
    <row r="47" spans="1:11">
      <c r="A47">
        <v>46</v>
      </c>
      <c r="B47">
        <v>1.53</v>
      </c>
      <c r="C47">
        <f t="shared" si="0"/>
        <v>0.15166666666666667</v>
      </c>
      <c r="D47">
        <f t="shared" si="1"/>
        <v>0.20493600631151709</v>
      </c>
    </row>
    <row r="48" spans="1:11">
      <c r="A48">
        <v>47</v>
      </c>
      <c r="B48">
        <v>1.603</v>
      </c>
      <c r="C48">
        <f t="shared" si="0"/>
        <v>0.155</v>
      </c>
      <c r="D48">
        <f t="shared" si="1"/>
        <v>0.20984133020802789</v>
      </c>
    </row>
    <row r="49" spans="1:4">
      <c r="A49">
        <v>48</v>
      </c>
      <c r="B49">
        <v>1.6359999999999999</v>
      </c>
      <c r="C49">
        <f t="shared" si="0"/>
        <v>0.15833333333333333</v>
      </c>
      <c r="D49">
        <f t="shared" si="1"/>
        <v>0.21476604278692563</v>
      </c>
    </row>
    <row r="50" spans="1:4">
      <c r="A50">
        <v>49</v>
      </c>
      <c r="B50">
        <v>1.6850000000000001</v>
      </c>
      <c r="C50">
        <f t="shared" si="0"/>
        <v>0.16166666666666665</v>
      </c>
      <c r="D50">
        <f t="shared" si="1"/>
        <v>0.21971029792724539</v>
      </c>
    </row>
    <row r="51" spans="1:4">
      <c r="A51">
        <v>50</v>
      </c>
      <c r="B51">
        <v>1.7130000000000001</v>
      </c>
      <c r="C51">
        <f t="shared" si="0"/>
        <v>0.16500000000000001</v>
      </c>
      <c r="D51">
        <f t="shared" si="1"/>
        <v>0.22467425134722352</v>
      </c>
    </row>
    <row r="52" spans="1:4">
      <c r="A52">
        <v>51</v>
      </c>
      <c r="B52">
        <v>1.72</v>
      </c>
      <c r="C52">
        <f t="shared" si="0"/>
        <v>0.16833333333333333</v>
      </c>
      <c r="D52">
        <f t="shared" si="1"/>
        <v>0.22965806063372504</v>
      </c>
    </row>
    <row r="53" spans="1:4">
      <c r="A53">
        <v>52</v>
      </c>
      <c r="B53">
        <v>1.8009999999999999</v>
      </c>
      <c r="C53">
        <f t="shared" si="0"/>
        <v>0.17166666666666666</v>
      </c>
      <c r="D53">
        <f t="shared" si="1"/>
        <v>0.23466188527226217</v>
      </c>
    </row>
    <row r="54" spans="1:4">
      <c r="A54">
        <v>53</v>
      </c>
      <c r="B54">
        <v>1.8320000000000001</v>
      </c>
      <c r="C54">
        <f t="shared" si="0"/>
        <v>0.17499999999999999</v>
      </c>
      <c r="D54">
        <f t="shared" si="1"/>
        <v>0.23968588667761778</v>
      </c>
    </row>
    <row r="55" spans="1:4">
      <c r="A55">
        <v>54</v>
      </c>
      <c r="B55">
        <v>1.869</v>
      </c>
      <c r="C55">
        <f t="shared" si="0"/>
        <v>0.17833333333333334</v>
      </c>
      <c r="D55">
        <f t="shared" si="1"/>
        <v>0.24473022822508878</v>
      </c>
    </row>
    <row r="56" spans="1:4">
      <c r="A56">
        <v>55</v>
      </c>
      <c r="B56">
        <v>1.895</v>
      </c>
      <c r="C56">
        <f t="shared" si="0"/>
        <v>0.18166666666666667</v>
      </c>
      <c r="D56">
        <f t="shared" si="1"/>
        <v>0.24979507528236453</v>
      </c>
    </row>
    <row r="57" spans="1:4">
      <c r="A57">
        <v>56</v>
      </c>
      <c r="B57">
        <v>1.917</v>
      </c>
      <c r="C57">
        <f t="shared" si="0"/>
        <v>0.185</v>
      </c>
      <c r="D57">
        <f t="shared" si="1"/>
        <v>0.25488059524205625</v>
      </c>
    </row>
    <row r="58" spans="1:4">
      <c r="A58">
        <v>57</v>
      </c>
      <c r="B58">
        <v>1.9350000000000001</v>
      </c>
      <c r="C58">
        <f t="shared" si="0"/>
        <v>0.18833333333333332</v>
      </c>
      <c r="D58">
        <f t="shared" si="1"/>
        <v>0.25998695755489232</v>
      </c>
    </row>
    <row r="59" spans="1:4">
      <c r="A59">
        <v>58</v>
      </c>
      <c r="B59">
        <v>1.9410000000000001</v>
      </c>
      <c r="C59">
        <f t="shared" si="0"/>
        <v>0.19166666666666668</v>
      </c>
      <c r="D59">
        <f t="shared" si="1"/>
        <v>0.26511433376359728</v>
      </c>
    </row>
    <row r="60" spans="1:4">
      <c r="A60">
        <v>59</v>
      </c>
      <c r="B60">
        <v>1.9910000000000001</v>
      </c>
      <c r="C60">
        <f t="shared" si="0"/>
        <v>0.19500000000000001</v>
      </c>
      <c r="D60">
        <f t="shared" si="1"/>
        <v>0.27026289753747035</v>
      </c>
    </row>
    <row r="61" spans="1:4">
      <c r="A61">
        <v>60</v>
      </c>
      <c r="B61">
        <v>2.0179999999999998</v>
      </c>
      <c r="C61">
        <f t="shared" si="0"/>
        <v>0.19833333333333333</v>
      </c>
      <c r="D61">
        <f t="shared" si="1"/>
        <v>0.27543282470768155</v>
      </c>
    </row>
    <row r="62" spans="1:4">
      <c r="A62">
        <v>61</v>
      </c>
      <c r="B62">
        <v>2.0339999999999998</v>
      </c>
      <c r="C62">
        <f t="shared" si="0"/>
        <v>0.20166666666666666</v>
      </c>
      <c r="D62">
        <f t="shared" si="1"/>
        <v>0.28062429330330313</v>
      </c>
    </row>
    <row r="63" spans="1:4">
      <c r="A63">
        <v>62</v>
      </c>
      <c r="B63">
        <v>2.1219999999999999</v>
      </c>
      <c r="C63">
        <f t="shared" si="0"/>
        <v>0.20499999999999999</v>
      </c>
      <c r="D63">
        <f t="shared" si="1"/>
        <v>0.28583748358809513</v>
      </c>
    </row>
    <row r="64" spans="1:4">
      <c r="A64">
        <v>63</v>
      </c>
      <c r="B64">
        <v>2.1819999999999999</v>
      </c>
      <c r="C64">
        <f t="shared" si="0"/>
        <v>0.20833333333333334</v>
      </c>
      <c r="D64">
        <f t="shared" si="1"/>
        <v>0.29107257809806275</v>
      </c>
    </row>
    <row r="65" spans="1:4">
      <c r="A65">
        <v>64</v>
      </c>
      <c r="B65">
        <v>2.222</v>
      </c>
      <c r="C65">
        <f t="shared" si="0"/>
        <v>0.21166666666666667</v>
      </c>
      <c r="D65">
        <f t="shared" si="1"/>
        <v>0.2963297616798074</v>
      </c>
    </row>
    <row r="66" spans="1:4">
      <c r="A66">
        <v>65</v>
      </c>
      <c r="B66">
        <v>2.3969999999999998</v>
      </c>
      <c r="C66">
        <f t="shared" si="0"/>
        <v>0.215</v>
      </c>
      <c r="D66">
        <f t="shared" si="1"/>
        <v>0.30160922152968928</v>
      </c>
    </row>
    <row r="67" spans="1:4">
      <c r="A67">
        <v>66</v>
      </c>
      <c r="B67">
        <v>2.4020000000000001</v>
      </c>
      <c r="C67">
        <f t="shared" ref="C67:C130" si="3">(A67-0.5)/300</f>
        <v>0.21833333333333332</v>
      </c>
      <c r="D67">
        <f t="shared" ref="D67:D130" si="4">_xlfn.GAMMA.INV(C67,1,1/0.8026)</f>
        <v>0.30691114723382379</v>
      </c>
    </row>
    <row r="68" spans="1:4">
      <c r="A68">
        <v>67</v>
      </c>
      <c r="B68">
        <v>2.431</v>
      </c>
      <c r="C68">
        <f t="shared" si="3"/>
        <v>0.22166666666666668</v>
      </c>
      <c r="D68">
        <f t="shared" si="4"/>
        <v>0.3122357308089323</v>
      </c>
    </row>
    <row r="69" spans="1:4">
      <c r="A69">
        <v>68</v>
      </c>
      <c r="B69">
        <v>2.4910000000000001</v>
      </c>
      <c r="C69">
        <f t="shared" si="3"/>
        <v>0.22500000000000001</v>
      </c>
      <c r="D69">
        <f t="shared" si="4"/>
        <v>0.31758316674406928</v>
      </c>
    </row>
    <row r="70" spans="1:4">
      <c r="A70">
        <v>69</v>
      </c>
      <c r="B70">
        <v>2.5259999999999998</v>
      </c>
      <c r="C70">
        <f t="shared" si="3"/>
        <v>0.22833333333333333</v>
      </c>
      <c r="D70">
        <f t="shared" si="4"/>
        <v>0.32295365204324977</v>
      </c>
    </row>
    <row r="71" spans="1:4">
      <c r="A71">
        <v>70</v>
      </c>
      <c r="B71">
        <v>2.5779999999999998</v>
      </c>
      <c r="C71">
        <f t="shared" si="3"/>
        <v>0.23166666666666666</v>
      </c>
      <c r="D71">
        <f t="shared" si="4"/>
        <v>0.32834738626899801</v>
      </c>
    </row>
    <row r="72" spans="1:4">
      <c r="A72">
        <v>71</v>
      </c>
      <c r="B72">
        <v>2.585</v>
      </c>
      <c r="C72">
        <f t="shared" si="3"/>
        <v>0.23499999999999999</v>
      </c>
      <c r="D72">
        <f t="shared" si="4"/>
        <v>0.33376457158684425</v>
      </c>
    </row>
    <row r="73" spans="1:4">
      <c r="A73">
        <v>72</v>
      </c>
      <c r="B73">
        <v>2.5920000000000001</v>
      </c>
      <c r="C73">
        <f t="shared" si="3"/>
        <v>0.23833333333333334</v>
      </c>
      <c r="D73">
        <f t="shared" si="4"/>
        <v>0.33920541281079203</v>
      </c>
    </row>
    <row r="74" spans="1:4">
      <c r="A74">
        <v>73</v>
      </c>
      <c r="B74">
        <v>2.593</v>
      </c>
      <c r="C74">
        <f t="shared" si="3"/>
        <v>0.24166666666666667</v>
      </c>
      <c r="D74">
        <f t="shared" si="4"/>
        <v>0.34467011744978315</v>
      </c>
    </row>
    <row r="75" spans="1:4">
      <c r="A75">
        <v>74</v>
      </c>
      <c r="B75">
        <v>2.645</v>
      </c>
      <c r="C75">
        <f t="shared" si="3"/>
        <v>0.245</v>
      </c>
      <c r="D75">
        <f t="shared" si="4"/>
        <v>0.35015889575518605</v>
      </c>
    </row>
    <row r="76" spans="1:4">
      <c r="A76">
        <v>75</v>
      </c>
      <c r="B76">
        <v>2.714</v>
      </c>
      <c r="C76">
        <f t="shared" si="3"/>
        <v>0.24833333333333332</v>
      </c>
      <c r="D76">
        <f t="shared" si="4"/>
        <v>0.35567196076933461</v>
      </c>
    </row>
    <row r="77" spans="1:4">
      <c r="A77">
        <v>76</v>
      </c>
      <c r="B77">
        <v>2.7250000000000001</v>
      </c>
      <c r="C77">
        <f t="shared" si="3"/>
        <v>0.25166666666666665</v>
      </c>
      <c r="D77">
        <f t="shared" si="4"/>
        <v>0.36120952837514581</v>
      </c>
    </row>
    <row r="78" spans="1:4">
      <c r="A78">
        <v>77</v>
      </c>
      <c r="B78">
        <v>2.7349999999999999</v>
      </c>
      <c r="C78">
        <f t="shared" si="3"/>
        <v>0.255</v>
      </c>
      <c r="D78">
        <f t="shared" si="4"/>
        <v>0.36677181734684461</v>
      </c>
    </row>
    <row r="79" spans="1:4">
      <c r="A79">
        <v>78</v>
      </c>
      <c r="B79">
        <v>2.9180000000000001</v>
      </c>
      <c r="C79">
        <f t="shared" si="3"/>
        <v>0.25833333333333336</v>
      </c>
      <c r="D79">
        <f t="shared" si="4"/>
        <v>0.37235904940182685</v>
      </c>
    </row>
    <row r="80" spans="1:4">
      <c r="A80">
        <v>79</v>
      </c>
      <c r="B80">
        <v>3.0649999999999999</v>
      </c>
      <c r="C80">
        <f t="shared" si="3"/>
        <v>0.26166666666666666</v>
      </c>
      <c r="D80">
        <f t="shared" si="4"/>
        <v>0.37797144925368886</v>
      </c>
    </row>
    <row r="81" spans="1:4">
      <c r="A81">
        <v>80</v>
      </c>
      <c r="B81">
        <v>3.1280000000000001</v>
      </c>
      <c r="C81">
        <f t="shared" si="3"/>
        <v>0.26500000000000001</v>
      </c>
      <c r="D81">
        <f t="shared" si="4"/>
        <v>0.38360924466645951</v>
      </c>
    </row>
    <row r="82" spans="1:4">
      <c r="A82">
        <v>81</v>
      </c>
      <c r="B82">
        <v>3.1429999999999998</v>
      </c>
      <c r="C82">
        <f t="shared" si="3"/>
        <v>0.26833333333333331</v>
      </c>
      <c r="D82">
        <f t="shared" si="4"/>
        <v>0.38927266651006098</v>
      </c>
    </row>
    <row r="83" spans="1:4">
      <c r="A83">
        <v>82</v>
      </c>
      <c r="B83">
        <v>3.21</v>
      </c>
      <c r="C83">
        <f t="shared" si="3"/>
        <v>0.27166666666666667</v>
      </c>
      <c r="D83">
        <f t="shared" si="4"/>
        <v>0.39496194881703994</v>
      </c>
    </row>
    <row r="84" spans="1:4">
      <c r="A84">
        <v>83</v>
      </c>
      <c r="B84">
        <v>3.2149999999999999</v>
      </c>
      <c r="C84">
        <f t="shared" si="3"/>
        <v>0.27500000000000002</v>
      </c>
      <c r="D84">
        <f t="shared" si="4"/>
        <v>0.40067732884059598</v>
      </c>
    </row>
    <row r="85" spans="1:4">
      <c r="A85">
        <v>84</v>
      </c>
      <c r="B85">
        <v>3.2490000000000001</v>
      </c>
      <c r="C85">
        <f t="shared" si="3"/>
        <v>0.27833333333333332</v>
      </c>
      <c r="D85">
        <f t="shared" si="4"/>
        <v>0.40641904711395033</v>
      </c>
    </row>
    <row r="86" spans="1:4">
      <c r="A86">
        <v>85</v>
      </c>
      <c r="B86">
        <v>3.282</v>
      </c>
      <c r="C86">
        <f t="shared" si="3"/>
        <v>0.28166666666666668</v>
      </c>
      <c r="D86">
        <f t="shared" si="4"/>
        <v>0.41218734751108715</v>
      </c>
    </row>
    <row r="87" spans="1:4">
      <c r="A87">
        <v>86</v>
      </c>
      <c r="B87">
        <v>3.4649999999999999</v>
      </c>
      <c r="C87">
        <f t="shared" si="3"/>
        <v>0.28499999999999998</v>
      </c>
      <c r="D87">
        <f t="shared" si="4"/>
        <v>0.4179824773089077</v>
      </c>
    </row>
    <row r="88" spans="1:4">
      <c r="A88">
        <v>87</v>
      </c>
      <c r="B88">
        <v>3.4820000000000002</v>
      </c>
      <c r="C88">
        <f t="shared" si="3"/>
        <v>0.28833333333333333</v>
      </c>
      <c r="D88">
        <f t="shared" si="4"/>
        <v>0.42380468725083698</v>
      </c>
    </row>
    <row r="89" spans="1:4">
      <c r="A89">
        <v>88</v>
      </c>
      <c r="B89">
        <v>3.4929999999999999</v>
      </c>
      <c r="C89">
        <f t="shared" si="3"/>
        <v>0.29166666666666669</v>
      </c>
      <c r="D89">
        <f t="shared" si="4"/>
        <v>0.42965423161192323</v>
      </c>
    </row>
    <row r="90" spans="1:4">
      <c r="A90">
        <v>89</v>
      </c>
      <c r="B90">
        <v>3.532</v>
      </c>
      <c r="C90">
        <f t="shared" si="3"/>
        <v>0.29499999999999998</v>
      </c>
      <c r="D90">
        <f t="shared" si="4"/>
        <v>0.43553136826547267</v>
      </c>
    </row>
    <row r="91" spans="1:4">
      <c r="A91">
        <v>90</v>
      </c>
      <c r="B91">
        <v>3.59</v>
      </c>
      <c r="C91">
        <f t="shared" si="3"/>
        <v>0.29833333333333334</v>
      </c>
      <c r="D91">
        <f t="shared" si="4"/>
        <v>0.44143635875126458</v>
      </c>
    </row>
    <row r="92" spans="1:4">
      <c r="A92">
        <v>91</v>
      </c>
      <c r="B92">
        <v>3.637</v>
      </c>
      <c r="C92">
        <f t="shared" si="3"/>
        <v>0.30166666666666669</v>
      </c>
      <c r="D92">
        <f t="shared" si="4"/>
        <v>0.44736946834538832</v>
      </c>
    </row>
    <row r="93" spans="1:4">
      <c r="A93">
        <v>92</v>
      </c>
      <c r="B93">
        <v>3.6379999999999999</v>
      </c>
      <c r="C93">
        <f t="shared" si="3"/>
        <v>0.30499999999999999</v>
      </c>
      <c r="D93">
        <f t="shared" si="4"/>
        <v>0.45333096613175289</v>
      </c>
    </row>
    <row r="94" spans="1:4">
      <c r="A94">
        <v>93</v>
      </c>
      <c r="B94">
        <v>3.65</v>
      </c>
      <c r="C94">
        <f t="shared" si="3"/>
        <v>0.30833333333333335</v>
      </c>
      <c r="D94">
        <f t="shared" si="4"/>
        <v>0.45932112507531525</v>
      </c>
    </row>
    <row r="95" spans="1:4">
      <c r="A95">
        <v>94</v>
      </c>
      <c r="B95">
        <v>3.726</v>
      </c>
      <c r="C95">
        <f t="shared" si="3"/>
        <v>0.31166666666666665</v>
      </c>
      <c r="D95">
        <f t="shared" si="4"/>
        <v>0.46534022209707648</v>
      </c>
    </row>
    <row r="96" spans="1:4">
      <c r="A96">
        <v>95</v>
      </c>
      <c r="B96">
        <v>3.7589999999999999</v>
      </c>
      <c r="C96">
        <f t="shared" si="3"/>
        <v>0.315</v>
      </c>
      <c r="D96">
        <f t="shared" si="4"/>
        <v>0.47138853815089921</v>
      </c>
    </row>
    <row r="97" spans="1:4">
      <c r="A97">
        <v>96</v>
      </c>
      <c r="B97">
        <v>3.7850000000000001</v>
      </c>
      <c r="C97">
        <f t="shared" si="3"/>
        <v>0.31833333333333336</v>
      </c>
      <c r="D97">
        <f t="shared" si="4"/>
        <v>0.47746635830219858</v>
      </c>
    </row>
    <row r="98" spans="1:4">
      <c r="A98">
        <v>97</v>
      </c>
      <c r="B98">
        <v>3.8090000000000002</v>
      </c>
      <c r="C98">
        <f t="shared" si="3"/>
        <v>0.32166666666666666</v>
      </c>
      <c r="D98">
        <f t="shared" si="4"/>
        <v>0.48357397180856132</v>
      </c>
    </row>
    <row r="99" spans="1:4">
      <c r="A99">
        <v>98</v>
      </c>
      <c r="B99">
        <v>3.8250000000000002</v>
      </c>
      <c r="C99">
        <f t="shared" si="3"/>
        <v>0.32500000000000001</v>
      </c>
      <c r="D99">
        <f t="shared" si="4"/>
        <v>0.4897116722023514</v>
      </c>
    </row>
    <row r="100" spans="1:4">
      <c r="A100">
        <v>99</v>
      </c>
      <c r="B100">
        <v>3.8690000000000002</v>
      </c>
      <c r="C100">
        <f t="shared" si="3"/>
        <v>0.32833333333333331</v>
      </c>
      <c r="D100">
        <f t="shared" si="4"/>
        <v>0.49587975737535928</v>
      </c>
    </row>
    <row r="101" spans="1:4">
      <c r="A101">
        <v>100</v>
      </c>
      <c r="B101">
        <v>3.891</v>
      </c>
      <c r="C101">
        <f t="shared" si="3"/>
        <v>0.33166666666666667</v>
      </c>
      <c r="D101">
        <f t="shared" si="4"/>
        <v>0.50207852966555833</v>
      </c>
    </row>
    <row r="102" spans="1:4">
      <c r="A102">
        <v>101</v>
      </c>
      <c r="B102">
        <v>3.899</v>
      </c>
      <c r="C102">
        <f t="shared" si="3"/>
        <v>0.33500000000000002</v>
      </c>
      <c r="D102">
        <f t="shared" si="4"/>
        <v>0.508308295946029</v>
      </c>
    </row>
    <row r="103" spans="1:4">
      <c r="A103">
        <v>102</v>
      </c>
      <c r="B103">
        <v>3.9</v>
      </c>
      <c r="C103">
        <f t="shared" si="3"/>
        <v>0.33833333333333332</v>
      </c>
      <c r="D103">
        <f t="shared" si="4"/>
        <v>0.5145693677161175</v>
      </c>
    </row>
    <row r="104" spans="1:4">
      <c r="A104">
        <v>103</v>
      </c>
      <c r="B104">
        <v>3.9169999999999998</v>
      </c>
      <c r="C104">
        <f t="shared" si="3"/>
        <v>0.34166666666666667</v>
      </c>
      <c r="D104">
        <f t="shared" si="4"/>
        <v>0.52086206119489731</v>
      </c>
    </row>
    <row r="105" spans="1:4">
      <c r="A105">
        <v>104</v>
      </c>
      <c r="B105">
        <v>3.9359999999999999</v>
      </c>
      <c r="C105">
        <f t="shared" si="3"/>
        <v>0.34499999999999997</v>
      </c>
      <c r="D105">
        <f t="shared" si="4"/>
        <v>0.52718669741700108</v>
      </c>
    </row>
    <row r="106" spans="1:4">
      <c r="A106">
        <v>105</v>
      </c>
      <c r="B106">
        <v>3.9540000000000002</v>
      </c>
      <c r="C106">
        <f t="shared" si="3"/>
        <v>0.34833333333333333</v>
      </c>
      <c r="D106">
        <f t="shared" si="4"/>
        <v>0.53354360233090026</v>
      </c>
    </row>
    <row r="107" spans="1:4">
      <c r="A107">
        <v>106</v>
      </c>
      <c r="B107">
        <v>4.01</v>
      </c>
      <c r="C107">
        <f t="shared" si="3"/>
        <v>0.35166666666666668</v>
      </c>
      <c r="D107">
        <f t="shared" si="4"/>
        <v>0.53993310689970109</v>
      </c>
    </row>
    <row r="108" spans="1:4">
      <c r="A108">
        <v>107</v>
      </c>
      <c r="B108">
        <v>4.0140000000000002</v>
      </c>
      <c r="C108">
        <f t="shared" si="3"/>
        <v>0.35499999999999998</v>
      </c>
      <c r="D108">
        <f t="shared" si="4"/>
        <v>0.54635554720454094</v>
      </c>
    </row>
    <row r="109" spans="1:4">
      <c r="A109">
        <v>108</v>
      </c>
      <c r="B109">
        <v>4.0739999999999998</v>
      </c>
      <c r="C109">
        <f t="shared" si="3"/>
        <v>0.35833333333333334</v>
      </c>
      <c r="D109">
        <f t="shared" si="4"/>
        <v>0.5528112645506631</v>
      </c>
    </row>
    <row r="110" spans="1:4">
      <c r="A110">
        <v>109</v>
      </c>
      <c r="B110">
        <v>4.0780000000000003</v>
      </c>
      <c r="C110">
        <f t="shared" si="3"/>
        <v>0.36166666666666669</v>
      </c>
      <c r="D110">
        <f t="shared" si="4"/>
        <v>0.55930060557625272</v>
      </c>
    </row>
    <row r="111" spans="1:4">
      <c r="A111">
        <v>110</v>
      </c>
      <c r="B111">
        <v>4.09</v>
      </c>
      <c r="C111">
        <f t="shared" si="3"/>
        <v>0.36499999999999999</v>
      </c>
      <c r="D111">
        <f t="shared" si="4"/>
        <v>0.56582392236412327</v>
      </c>
    </row>
    <row r="112" spans="1:4">
      <c r="A112">
        <v>111</v>
      </c>
      <c r="B112">
        <v>4.2240000000000002</v>
      </c>
      <c r="C112">
        <f t="shared" si="3"/>
        <v>0.36833333333333335</v>
      </c>
      <c r="D112">
        <f t="shared" si="4"/>
        <v>0.57238157255634192</v>
      </c>
    </row>
    <row r="113" spans="1:4">
      <c r="A113">
        <v>112</v>
      </c>
      <c r="B113">
        <v>4.266</v>
      </c>
      <c r="C113">
        <f t="shared" si="3"/>
        <v>0.37166666666666665</v>
      </c>
      <c r="D113">
        <f t="shared" si="4"/>
        <v>0.57897391947188581</v>
      </c>
    </row>
    <row r="114" spans="1:4">
      <c r="A114">
        <v>113</v>
      </c>
      <c r="B114">
        <v>4.28</v>
      </c>
      <c r="C114">
        <f t="shared" si="3"/>
        <v>0.375</v>
      </c>
      <c r="D114">
        <f t="shared" si="4"/>
        <v>0.58560133222743027</v>
      </c>
    </row>
    <row r="115" spans="1:4">
      <c r="A115">
        <v>114</v>
      </c>
      <c r="B115">
        <v>4.298</v>
      </c>
      <c r="C115">
        <f t="shared" si="3"/>
        <v>0.37833333333333335</v>
      </c>
      <c r="D115">
        <f t="shared" si="4"/>
        <v>0.5922641858613642</v>
      </c>
    </row>
    <row r="116" spans="1:4">
      <c r="A116">
        <v>115</v>
      </c>
      <c r="B116">
        <v>4.3579999999999997</v>
      </c>
      <c r="C116">
        <f t="shared" si="3"/>
        <v>0.38166666666666665</v>
      </c>
      <c r="D116">
        <f t="shared" si="4"/>
        <v>0.59896286146114019</v>
      </c>
    </row>
    <row r="117" spans="1:4">
      <c r="A117">
        <v>116</v>
      </c>
      <c r="B117">
        <v>4.3840000000000003</v>
      </c>
      <c r="C117">
        <f t="shared" si="3"/>
        <v>0.38500000000000001</v>
      </c>
      <c r="D117">
        <f t="shared" si="4"/>
        <v>0.60569774629406825</v>
      </c>
    </row>
    <row r="118" spans="1:4">
      <c r="A118">
        <v>117</v>
      </c>
      <c r="B118">
        <v>4.4909999999999997</v>
      </c>
      <c r="C118">
        <f t="shared" si="3"/>
        <v>0.38833333333333331</v>
      </c>
      <c r="D118">
        <f t="shared" si="4"/>
        <v>0.61246923394165964</v>
      </c>
    </row>
    <row r="119" spans="1:4">
      <c r="A119">
        <v>118</v>
      </c>
      <c r="B119">
        <v>4.5439999999999996</v>
      </c>
      <c r="C119">
        <f t="shared" si="3"/>
        <v>0.39166666666666666</v>
      </c>
      <c r="D119">
        <f t="shared" si="4"/>
        <v>0.61927772443764606</v>
      </c>
    </row>
    <row r="120" spans="1:4">
      <c r="A120">
        <v>119</v>
      </c>
      <c r="B120">
        <v>4.55</v>
      </c>
      <c r="C120">
        <f t="shared" si="3"/>
        <v>0.39500000000000002</v>
      </c>
      <c r="D120">
        <f t="shared" si="4"/>
        <v>0.62612362440978775</v>
      </c>
    </row>
    <row r="121" spans="1:4">
      <c r="A121">
        <v>120</v>
      </c>
      <c r="B121">
        <v>4.5599999999999996</v>
      </c>
      <c r="C121">
        <f t="shared" si="3"/>
        <v>0.39833333333333332</v>
      </c>
      <c r="D121">
        <f t="shared" si="4"/>
        <v>0.63300734722559859</v>
      </c>
    </row>
    <row r="122" spans="1:4">
      <c r="A122">
        <v>121</v>
      </c>
      <c r="B122">
        <v>4.5640000000000001</v>
      </c>
      <c r="C122">
        <f t="shared" si="3"/>
        <v>0.40166666666666667</v>
      </c>
      <c r="D122">
        <f t="shared" si="4"/>
        <v>0.63992931314212231</v>
      </c>
    </row>
    <row r="123" spans="1:4">
      <c r="A123">
        <v>122</v>
      </c>
      <c r="B123">
        <v>4.6020000000000003</v>
      </c>
      <c r="C123">
        <f t="shared" si="3"/>
        <v>0.40500000000000003</v>
      </c>
      <c r="D123">
        <f t="shared" si="4"/>
        <v>0.64688994945988953</v>
      </c>
    </row>
    <row r="124" spans="1:4">
      <c r="A124">
        <v>123</v>
      </c>
      <c r="B124">
        <v>4.673</v>
      </c>
      <c r="C124">
        <f t="shared" si="3"/>
        <v>0.40833333333333333</v>
      </c>
      <c r="D124">
        <f t="shared" si="4"/>
        <v>0.65388969068119929</v>
      </c>
    </row>
    <row r="125" spans="1:4">
      <c r="A125">
        <v>124</v>
      </c>
      <c r="B125">
        <v>4.7190000000000003</v>
      </c>
      <c r="C125">
        <f t="shared" si="3"/>
        <v>0.41166666666666668</v>
      </c>
      <c r="D125">
        <f t="shared" si="4"/>
        <v>0.66092897867287503</v>
      </c>
    </row>
    <row r="126" spans="1:4">
      <c r="A126">
        <v>125</v>
      </c>
      <c r="B126">
        <v>4.7480000000000002</v>
      </c>
      <c r="C126">
        <f t="shared" si="3"/>
        <v>0.41499999999999998</v>
      </c>
      <c r="D126">
        <f t="shared" si="4"/>
        <v>0.66800826283364145</v>
      </c>
    </row>
    <row r="127" spans="1:4">
      <c r="A127">
        <v>126</v>
      </c>
      <c r="B127">
        <v>4.7610000000000001</v>
      </c>
      <c r="C127">
        <f t="shared" si="3"/>
        <v>0.41833333333333333</v>
      </c>
      <c r="D127">
        <f t="shared" si="4"/>
        <v>0.6751280002662835</v>
      </c>
    </row>
    <row r="128" spans="1:4">
      <c r="A128">
        <v>127</v>
      </c>
      <c r="B128">
        <v>4.8479999999999999</v>
      </c>
      <c r="C128">
        <f t="shared" si="3"/>
        <v>0.42166666666666669</v>
      </c>
      <c r="D128">
        <f t="shared" si="4"/>
        <v>0.68228865595475596</v>
      </c>
    </row>
    <row r="129" spans="1:4">
      <c r="A129">
        <v>128</v>
      </c>
      <c r="B129">
        <v>4.8719999999999999</v>
      </c>
      <c r="C129">
        <f t="shared" si="3"/>
        <v>0.42499999999999999</v>
      </c>
      <c r="D129">
        <f t="shared" si="4"/>
        <v>0.68949070294640746</v>
      </c>
    </row>
    <row r="130" spans="1:4">
      <c r="A130">
        <v>129</v>
      </c>
      <c r="B130">
        <v>4.8739999999999997</v>
      </c>
      <c r="C130">
        <f t="shared" si="3"/>
        <v>0.42833333333333334</v>
      </c>
      <c r="D130">
        <f t="shared" si="4"/>
        <v>0.69673462253950469</v>
      </c>
    </row>
    <row r="131" spans="1:4">
      <c r="A131">
        <v>130</v>
      </c>
      <c r="B131">
        <v>4.9400000000000004</v>
      </c>
      <c r="C131">
        <f t="shared" ref="C131:C194" si="5">(A131-0.5)/300</f>
        <v>0.43166666666666664</v>
      </c>
      <c r="D131">
        <f t="shared" ref="D131:D194" si="6">_xlfn.GAMMA.INV(C131,1,1/0.8026)</f>
        <v>0.704020904476239</v>
      </c>
    </row>
    <row r="132" spans="1:4">
      <c r="A132">
        <v>131</v>
      </c>
      <c r="B132">
        <v>5.056</v>
      </c>
      <c r="C132">
        <f t="shared" si="5"/>
        <v>0.435</v>
      </c>
      <c r="D132">
        <f t="shared" si="6"/>
        <v>0.71135004714141059</v>
      </c>
    </row>
    <row r="133" spans="1:4">
      <c r="A133">
        <v>132</v>
      </c>
      <c r="B133">
        <v>5.181</v>
      </c>
      <c r="C133">
        <f t="shared" si="5"/>
        <v>0.43833333333333335</v>
      </c>
      <c r="D133">
        <f t="shared" si="6"/>
        <v>0.71872255776698801</v>
      </c>
    </row>
    <row r="134" spans="1:4">
      <c r="A134">
        <v>133</v>
      </c>
      <c r="B134">
        <v>5.1840000000000002</v>
      </c>
      <c r="C134">
        <f t="shared" si="5"/>
        <v>0.44166666666666665</v>
      </c>
      <c r="D134">
        <f t="shared" si="6"/>
        <v>0.72613895264276085</v>
      </c>
    </row>
    <row r="135" spans="1:4">
      <c r="A135">
        <v>134</v>
      </c>
      <c r="B135">
        <v>5.1920000000000002</v>
      </c>
      <c r="C135">
        <f t="shared" si="5"/>
        <v>0.44500000000000001</v>
      </c>
      <c r="D135">
        <f t="shared" si="6"/>
        <v>0.73359975733329508</v>
      </c>
    </row>
    <row r="136" spans="1:4">
      <c r="A136">
        <v>135</v>
      </c>
      <c r="B136">
        <v>5.2110000000000003</v>
      </c>
      <c r="C136">
        <f t="shared" si="5"/>
        <v>0.44833333333333331</v>
      </c>
      <c r="D136">
        <f t="shared" si="6"/>
        <v>0.74110550690142452</v>
      </c>
    </row>
    <row r="137" spans="1:4">
      <c r="A137">
        <v>136</v>
      </c>
      <c r="B137">
        <v>5.298</v>
      </c>
      <c r="C137">
        <f t="shared" si="5"/>
        <v>0.45166666666666666</v>
      </c>
      <c r="D137">
        <f t="shared" si="6"/>
        <v>0.74865674613851785</v>
      </c>
    </row>
    <row r="138" spans="1:4">
      <c r="A138">
        <v>137</v>
      </c>
      <c r="B138">
        <v>5.3049999999999997</v>
      </c>
      <c r="C138">
        <f t="shared" si="5"/>
        <v>0.45500000000000002</v>
      </c>
      <c r="D138">
        <f t="shared" si="6"/>
        <v>0.7562540298017606</v>
      </c>
    </row>
    <row r="139" spans="1:4">
      <c r="A139">
        <v>138</v>
      </c>
      <c r="B139">
        <v>5.3639999999999999</v>
      </c>
      <c r="C139">
        <f t="shared" si="5"/>
        <v>0.45833333333333331</v>
      </c>
      <c r="D139">
        <f t="shared" si="6"/>
        <v>0.76389792285872016</v>
      </c>
    </row>
    <row r="140" spans="1:4">
      <c r="A140">
        <v>139</v>
      </c>
      <c r="B140">
        <v>5.4290000000000003</v>
      </c>
      <c r="C140">
        <f t="shared" si="5"/>
        <v>0.46166666666666667</v>
      </c>
      <c r="D140">
        <f t="shared" si="6"/>
        <v>0.77158900073945913</v>
      </c>
    </row>
    <row r="141" spans="1:4">
      <c r="A141">
        <v>140</v>
      </c>
      <c r="B141">
        <v>5.444</v>
      </c>
      <c r="C141">
        <f t="shared" si="5"/>
        <v>0.46500000000000002</v>
      </c>
      <c r="D141">
        <f t="shared" si="6"/>
        <v>0.77932784959647472</v>
      </c>
    </row>
    <row r="142" spans="1:4">
      <c r="A142">
        <v>141</v>
      </c>
      <c r="B142">
        <v>5.4539999999999997</v>
      </c>
      <c r="C142">
        <f t="shared" si="5"/>
        <v>0.46833333333333332</v>
      </c>
      <c r="D142">
        <f t="shared" si="6"/>
        <v>0.78711506657276564</v>
      </c>
    </row>
    <row r="143" spans="1:4">
      <c r="A143">
        <v>142</v>
      </c>
      <c r="B143">
        <v>5.4720000000000004</v>
      </c>
      <c r="C143">
        <f t="shared" si="5"/>
        <v>0.47166666666666668</v>
      </c>
      <c r="D143">
        <f t="shared" si="6"/>
        <v>0.79495126007832762</v>
      </c>
    </row>
    <row r="144" spans="1:4">
      <c r="A144">
        <v>143</v>
      </c>
      <c r="B144">
        <v>5.4880000000000004</v>
      </c>
      <c r="C144">
        <f t="shared" si="5"/>
        <v>0.47499999999999998</v>
      </c>
      <c r="D144">
        <f t="shared" si="6"/>
        <v>0.80283705007539652</v>
      </c>
    </row>
    <row r="145" spans="1:4">
      <c r="A145">
        <v>144</v>
      </c>
      <c r="B145">
        <v>5.4880000000000004</v>
      </c>
      <c r="C145">
        <f t="shared" si="5"/>
        <v>0.47833333333333333</v>
      </c>
      <c r="D145">
        <f t="shared" si="6"/>
        <v>0.81077306837277974</v>
      </c>
    </row>
    <row r="146" spans="1:4">
      <c r="A146">
        <v>145</v>
      </c>
      <c r="B146">
        <v>5.5010000000000003</v>
      </c>
      <c r="C146">
        <f t="shared" si="5"/>
        <v>0.48166666666666669</v>
      </c>
      <c r="D146">
        <f t="shared" si="6"/>
        <v>0.81875995892961906</v>
      </c>
    </row>
    <row r="147" spans="1:4">
      <c r="A147">
        <v>146</v>
      </c>
      <c r="B147">
        <v>5.5289999999999999</v>
      </c>
      <c r="C147">
        <f t="shared" si="5"/>
        <v>0.48499999999999999</v>
      </c>
      <c r="D147">
        <f t="shared" si="6"/>
        <v>0.82679837816895196</v>
      </c>
    </row>
    <row r="148" spans="1:4">
      <c r="A148">
        <v>147</v>
      </c>
      <c r="B148">
        <v>5.5350000000000001</v>
      </c>
      <c r="C148">
        <f t="shared" si="5"/>
        <v>0.48833333333333334</v>
      </c>
      <c r="D148">
        <f t="shared" si="6"/>
        <v>0.83488899530145666</v>
      </c>
    </row>
    <row r="149" spans="1:4">
      <c r="A149">
        <v>148</v>
      </c>
      <c r="B149">
        <v>5.649</v>
      </c>
      <c r="C149">
        <f t="shared" si="5"/>
        <v>0.49166666666666664</v>
      </c>
      <c r="D149">
        <f t="shared" si="6"/>
        <v>0.8430324926597742</v>
      </c>
    </row>
    <row r="150" spans="1:4">
      <c r="A150">
        <v>149</v>
      </c>
      <c r="B150">
        <v>5.7169999999999996</v>
      </c>
      <c r="C150">
        <f t="shared" si="5"/>
        <v>0.495</v>
      </c>
      <c r="D150">
        <f t="shared" si="6"/>
        <v>0.85122956604382904</v>
      </c>
    </row>
    <row r="151" spans="1:4">
      <c r="A151">
        <v>150</v>
      </c>
      <c r="B151">
        <v>5.76</v>
      </c>
      <c r="C151">
        <f t="shared" si="5"/>
        <v>0.49833333333333335</v>
      </c>
      <c r="D151">
        <f t="shared" si="6"/>
        <v>0.859480925077586</v>
      </c>
    </row>
    <row r="152" spans="1:4">
      <c r="A152">
        <v>151</v>
      </c>
      <c r="B152">
        <v>5.7910000000000004</v>
      </c>
      <c r="C152">
        <f t="shared" si="5"/>
        <v>0.50166666666666671</v>
      </c>
      <c r="D152">
        <f t="shared" si="6"/>
        <v>0.86778729357769746</v>
      </c>
    </row>
    <row r="153" spans="1:4">
      <c r="A153">
        <v>152</v>
      </c>
      <c r="B153">
        <v>5.8079999999999998</v>
      </c>
      <c r="C153">
        <f t="shared" si="5"/>
        <v>0.505</v>
      </c>
      <c r="D153">
        <f t="shared" si="6"/>
        <v>0.87614940993452117</v>
      </c>
    </row>
    <row r="154" spans="1:4">
      <c r="A154">
        <v>153</v>
      </c>
      <c r="B154">
        <v>5.827</v>
      </c>
      <c r="C154">
        <f t="shared" si="5"/>
        <v>0.5083333333333333</v>
      </c>
      <c r="D154">
        <f t="shared" si="6"/>
        <v>0.88456802750601349</v>
      </c>
    </row>
    <row r="155" spans="1:4">
      <c r="A155">
        <v>154</v>
      </c>
      <c r="B155">
        <v>5.8659999999999997</v>
      </c>
      <c r="C155">
        <f t="shared" si="5"/>
        <v>0.51166666666666671</v>
      </c>
      <c r="D155">
        <f t="shared" si="6"/>
        <v>0.89304391502501768</v>
      </c>
    </row>
    <row r="156" spans="1:4">
      <c r="A156">
        <v>155</v>
      </c>
      <c r="B156">
        <v>5.92</v>
      </c>
      <c r="C156">
        <f t="shared" si="5"/>
        <v>0.51500000000000001</v>
      </c>
      <c r="D156">
        <f t="shared" si="6"/>
        <v>0.90157785702050075</v>
      </c>
    </row>
    <row r="157" spans="1:4">
      <c r="A157">
        <v>156</v>
      </c>
      <c r="B157">
        <v>6.0149999999999997</v>
      </c>
      <c r="C157">
        <f t="shared" si="5"/>
        <v>0.51833333333333331</v>
      </c>
      <c r="D157">
        <f t="shared" si="6"/>
        <v>0.91017065425331944</v>
      </c>
    </row>
    <row r="158" spans="1:4">
      <c r="A158">
        <v>157</v>
      </c>
      <c r="B158">
        <v>6.016</v>
      </c>
      <c r="C158">
        <f t="shared" si="5"/>
        <v>0.52166666666666661</v>
      </c>
      <c r="D158">
        <f t="shared" si="6"/>
        <v>0.91882312416711331</v>
      </c>
    </row>
    <row r="159" spans="1:4">
      <c r="A159">
        <v>158</v>
      </c>
      <c r="B159">
        <v>6.12</v>
      </c>
      <c r="C159">
        <f t="shared" si="5"/>
        <v>0.52500000000000002</v>
      </c>
      <c r="D159">
        <f t="shared" si="6"/>
        <v>0.92753610135496622</v>
      </c>
    </row>
    <row r="160" spans="1:4">
      <c r="A160">
        <v>159</v>
      </c>
      <c r="B160">
        <v>6.1539999999999999</v>
      </c>
      <c r="C160">
        <f t="shared" si="5"/>
        <v>0.52833333333333332</v>
      </c>
      <c r="D160">
        <f t="shared" si="6"/>
        <v>0.93631043804249769</v>
      </c>
    </row>
    <row r="161" spans="1:4">
      <c r="A161">
        <v>160</v>
      </c>
      <c r="B161">
        <v>6.1639999999999997</v>
      </c>
      <c r="C161">
        <f t="shared" si="5"/>
        <v>0.53166666666666662</v>
      </c>
      <c r="D161">
        <f t="shared" si="6"/>
        <v>0.9451470045880892</v>
      </c>
    </row>
    <row r="162" spans="1:4">
      <c r="A162">
        <v>161</v>
      </c>
      <c r="B162">
        <v>6.3239999999999998</v>
      </c>
      <c r="C162">
        <f t="shared" si="5"/>
        <v>0.53500000000000003</v>
      </c>
      <c r="D162">
        <f t="shared" si="6"/>
        <v>0.95404669000097286</v>
      </c>
    </row>
    <row r="163" spans="1:4">
      <c r="A163">
        <v>162</v>
      </c>
      <c r="B163">
        <v>6.3310000000000004</v>
      </c>
      <c r="C163">
        <f t="shared" si="5"/>
        <v>0.53833333333333333</v>
      </c>
      <c r="D163">
        <f t="shared" si="6"/>
        <v>0.96301040247795644</v>
      </c>
    </row>
    <row r="164" spans="1:4">
      <c r="A164">
        <v>163</v>
      </c>
      <c r="B164">
        <v>6.4080000000000004</v>
      </c>
      <c r="C164">
        <f t="shared" si="5"/>
        <v>0.54166666666666663</v>
      </c>
      <c r="D164">
        <f t="shared" si="6"/>
        <v>0.97203906995959999</v>
      </c>
    </row>
    <row r="165" spans="1:4">
      <c r="A165">
        <v>164</v>
      </c>
      <c r="B165">
        <v>6.5259999999999998</v>
      </c>
      <c r="C165">
        <f t="shared" si="5"/>
        <v>0.54500000000000004</v>
      </c>
      <c r="D165">
        <f t="shared" si="6"/>
        <v>0.98113364070668652</v>
      </c>
    </row>
    <row r="166" spans="1:4">
      <c r="A166">
        <v>165</v>
      </c>
      <c r="B166">
        <v>6.6040000000000001</v>
      </c>
      <c r="C166">
        <f t="shared" si="5"/>
        <v>0.54833333333333334</v>
      </c>
      <c r="D166">
        <f t="shared" si="6"/>
        <v>0.99029508389788867</v>
      </c>
    </row>
    <row r="167" spans="1:4">
      <c r="A167">
        <v>166</v>
      </c>
      <c r="B167">
        <v>6.6360000000000001</v>
      </c>
      <c r="C167">
        <f t="shared" si="5"/>
        <v>0.55166666666666664</v>
      </c>
      <c r="D167">
        <f t="shared" si="6"/>
        <v>0.99952439024957296</v>
      </c>
    </row>
    <row r="168" spans="1:4">
      <c r="A168">
        <v>167</v>
      </c>
      <c r="B168">
        <v>6.6420000000000003</v>
      </c>
      <c r="C168">
        <f t="shared" si="5"/>
        <v>0.55500000000000005</v>
      </c>
      <c r="D168">
        <f t="shared" si="6"/>
        <v>1.0088225726587303</v>
      </c>
    </row>
    <row r="169" spans="1:4">
      <c r="A169">
        <v>168</v>
      </c>
      <c r="B169">
        <v>6.7160000000000002</v>
      </c>
      <c r="C169">
        <f t="shared" si="5"/>
        <v>0.55833333333333335</v>
      </c>
      <c r="D169">
        <f t="shared" si="6"/>
        <v>1.0181906668700775</v>
      </c>
    </row>
    <row r="170" spans="1:4">
      <c r="A170">
        <v>169</v>
      </c>
      <c r="B170">
        <v>6.7779999999999996</v>
      </c>
      <c r="C170">
        <f t="shared" si="5"/>
        <v>0.56166666666666665</v>
      </c>
      <c r="D170">
        <f t="shared" si="6"/>
        <v>1.0276297321684298</v>
      </c>
    </row>
    <row r="171" spans="1:4">
      <c r="A171">
        <v>170</v>
      </c>
      <c r="B171">
        <v>6.8680000000000003</v>
      </c>
      <c r="C171">
        <f t="shared" si="5"/>
        <v>0.56499999999999995</v>
      </c>
      <c r="D171">
        <f t="shared" si="6"/>
        <v>1.0371408520974992</v>
      </c>
    </row>
    <row r="172" spans="1:4">
      <c r="A172">
        <v>171</v>
      </c>
      <c r="B172">
        <v>6.8760000000000003</v>
      </c>
      <c r="C172">
        <f t="shared" si="5"/>
        <v>0.56833333333333336</v>
      </c>
      <c r="D172">
        <f t="shared" si="6"/>
        <v>1.04672513520634</v>
      </c>
    </row>
    <row r="173" spans="1:4">
      <c r="A173">
        <v>172</v>
      </c>
      <c r="B173">
        <v>6.94</v>
      </c>
      <c r="C173">
        <f t="shared" si="5"/>
        <v>0.57166666666666666</v>
      </c>
      <c r="D173">
        <f t="shared" si="6"/>
        <v>1.0563837158247278</v>
      </c>
    </row>
    <row r="174" spans="1:4">
      <c r="A174">
        <v>173</v>
      </c>
      <c r="B174">
        <v>7.0620000000000003</v>
      </c>
      <c r="C174">
        <f t="shared" si="5"/>
        <v>0.57499999999999996</v>
      </c>
      <c r="D174">
        <f t="shared" si="6"/>
        <v>1.0661177548688263</v>
      </c>
    </row>
    <row r="175" spans="1:4">
      <c r="A175">
        <v>174</v>
      </c>
      <c r="B175">
        <v>7.0780000000000003</v>
      </c>
      <c r="C175">
        <f t="shared" si="5"/>
        <v>0.57833333333333337</v>
      </c>
      <c r="D175">
        <f t="shared" si="6"/>
        <v>1.0759284406785774</v>
      </c>
    </row>
    <row r="176" spans="1:4">
      <c r="A176">
        <v>175</v>
      </c>
      <c r="B176">
        <v>7.1509999999999998</v>
      </c>
      <c r="C176">
        <f t="shared" si="5"/>
        <v>0.58166666666666667</v>
      </c>
      <c r="D176">
        <f t="shared" si="6"/>
        <v>1.0858169898883161</v>
      </c>
    </row>
    <row r="177" spans="1:4">
      <c r="A177">
        <v>176</v>
      </c>
      <c r="B177">
        <v>7.2359999999999998</v>
      </c>
      <c r="C177">
        <f t="shared" si="5"/>
        <v>0.58499999999999996</v>
      </c>
      <c r="D177">
        <f t="shared" si="6"/>
        <v>1.0957846483322187</v>
      </c>
    </row>
    <row r="178" spans="1:4">
      <c r="A178">
        <v>177</v>
      </c>
      <c r="B178">
        <v>7.2750000000000004</v>
      </c>
      <c r="C178">
        <f t="shared" si="5"/>
        <v>0.58833333333333337</v>
      </c>
      <c r="D178">
        <f t="shared" si="6"/>
        <v>1.1058326919862562</v>
      </c>
    </row>
    <row r="179" spans="1:4">
      <c r="A179">
        <v>178</v>
      </c>
      <c r="B179">
        <v>7.306</v>
      </c>
      <c r="C179">
        <f t="shared" si="5"/>
        <v>0.59166666666666667</v>
      </c>
      <c r="D179">
        <f t="shared" si="6"/>
        <v>1.1159624279484417</v>
      </c>
    </row>
    <row r="180" spans="1:4">
      <c r="A180">
        <v>179</v>
      </c>
      <c r="B180">
        <v>7.3810000000000002</v>
      </c>
      <c r="C180">
        <f t="shared" si="5"/>
        <v>0.59499999999999997</v>
      </c>
      <c r="D180">
        <f t="shared" si="6"/>
        <v>1.1261751954592547</v>
      </c>
    </row>
    <row r="181" spans="1:4">
      <c r="A181">
        <v>180</v>
      </c>
      <c r="B181">
        <v>7.3840000000000003</v>
      </c>
      <c r="C181">
        <f t="shared" si="5"/>
        <v>0.59833333333333338</v>
      </c>
      <c r="D181">
        <f t="shared" si="6"/>
        <v>1.1364723669642307</v>
      </c>
    </row>
    <row r="182" spans="1:4">
      <c r="A182">
        <v>181</v>
      </c>
      <c r="B182">
        <v>7.4139999999999997</v>
      </c>
      <c r="C182">
        <f t="shared" si="5"/>
        <v>0.60166666666666668</v>
      </c>
      <c r="D182">
        <f t="shared" si="6"/>
        <v>1.1468553492208269</v>
      </c>
    </row>
    <row r="183" spans="1:4">
      <c r="A183">
        <v>182</v>
      </c>
      <c r="B183">
        <v>7.5549999999999997</v>
      </c>
      <c r="C183">
        <f t="shared" si="5"/>
        <v>0.60499999999999998</v>
      </c>
      <c r="D183">
        <f t="shared" si="6"/>
        <v>1.1573255844518004</v>
      </c>
    </row>
    <row r="184" spans="1:4">
      <c r="A184">
        <v>183</v>
      </c>
      <c r="B184">
        <v>7.5970000000000004</v>
      </c>
      <c r="C184">
        <f t="shared" si="5"/>
        <v>0.60833333333333328</v>
      </c>
      <c r="D184">
        <f t="shared" si="6"/>
        <v>1.1678845515474547</v>
      </c>
    </row>
    <row r="185" spans="1:4">
      <c r="A185">
        <v>184</v>
      </c>
      <c r="B185">
        <v>7.6429999999999998</v>
      </c>
      <c r="C185">
        <f t="shared" si="5"/>
        <v>0.61166666666666669</v>
      </c>
      <c r="D185">
        <f t="shared" si="6"/>
        <v>1.1785337673192695</v>
      </c>
    </row>
    <row r="186" spans="1:4">
      <c r="A186">
        <v>185</v>
      </c>
      <c r="B186">
        <v>7.6760000000000002</v>
      </c>
      <c r="C186">
        <f t="shared" si="5"/>
        <v>0.61499999999999999</v>
      </c>
      <c r="D186">
        <f t="shared" si="6"/>
        <v>1.1892747878075665</v>
      </c>
    </row>
    <row r="187" spans="1:4">
      <c r="A187">
        <v>186</v>
      </c>
      <c r="B187">
        <v>7.7270000000000003</v>
      </c>
      <c r="C187">
        <f t="shared" si="5"/>
        <v>0.61833333333333329</v>
      </c>
      <c r="D187">
        <f t="shared" si="6"/>
        <v>1.2001092096460335</v>
      </c>
    </row>
    <row r="188" spans="1:4">
      <c r="A188">
        <v>187</v>
      </c>
      <c r="B188">
        <v>7.8019999999999996</v>
      </c>
      <c r="C188">
        <f t="shared" si="5"/>
        <v>0.6216666666666667</v>
      </c>
      <c r="D188">
        <f t="shared" si="6"/>
        <v>1.2110386714860999</v>
      </c>
    </row>
    <row r="189" spans="1:4">
      <c r="A189">
        <v>188</v>
      </c>
      <c r="B189">
        <v>7.88</v>
      </c>
      <c r="C189">
        <f t="shared" si="5"/>
        <v>0.625</v>
      </c>
      <c r="D189">
        <f t="shared" si="6"/>
        <v>1.2220648554843336</v>
      </c>
    </row>
    <row r="190" spans="1:4">
      <c r="A190">
        <v>189</v>
      </c>
      <c r="B190">
        <v>7.8849999999999998</v>
      </c>
      <c r="C190">
        <f t="shared" si="5"/>
        <v>0.6283333333333333</v>
      </c>
      <c r="D190">
        <f t="shared" si="6"/>
        <v>1.2331894888562516</v>
      </c>
    </row>
    <row r="191" spans="1:4">
      <c r="A191">
        <v>190</v>
      </c>
      <c r="B191">
        <v>7.9160000000000004</v>
      </c>
      <c r="C191">
        <f t="shared" si="5"/>
        <v>0.63166666666666671</v>
      </c>
      <c r="D191">
        <f t="shared" si="6"/>
        <v>1.2444143455001166</v>
      </c>
    </row>
    <row r="192" spans="1:4">
      <c r="A192">
        <v>191</v>
      </c>
      <c r="B192">
        <v>8.2070000000000007</v>
      </c>
      <c r="C192">
        <f t="shared" si="5"/>
        <v>0.63500000000000001</v>
      </c>
      <c r="D192">
        <f t="shared" si="6"/>
        <v>1.2557412476945495</v>
      </c>
    </row>
    <row r="193" spans="1:4">
      <c r="A193">
        <v>192</v>
      </c>
      <c r="B193">
        <v>8.3640000000000008</v>
      </c>
      <c r="C193">
        <f t="shared" si="5"/>
        <v>0.63833333333333331</v>
      </c>
      <c r="D193">
        <f t="shared" si="6"/>
        <v>1.2671720678740179</v>
      </c>
    </row>
    <row r="194" spans="1:4">
      <c r="A194">
        <v>193</v>
      </c>
      <c r="B194">
        <v>8.4710000000000001</v>
      </c>
      <c r="C194">
        <f t="shared" si="5"/>
        <v>0.64166666666666672</v>
      </c>
      <c r="D194">
        <f t="shared" si="6"/>
        <v>1.2787087304865232</v>
      </c>
    </row>
    <row r="195" spans="1:4">
      <c r="A195">
        <v>194</v>
      </c>
      <c r="B195">
        <v>8.6199999999999992</v>
      </c>
      <c r="C195">
        <f t="shared" ref="C195:C258" si="7">(A195-0.5)/300</f>
        <v>0.64500000000000002</v>
      </c>
      <c r="D195">
        <f t="shared" ref="D195:D258" si="8">_xlfn.GAMMA.INV(C195,1,1/0.8026)</f>
        <v>1.2903532139381027</v>
      </c>
    </row>
    <row r="196" spans="1:4">
      <c r="A196">
        <v>195</v>
      </c>
      <c r="B196">
        <v>8.6460000000000008</v>
      </c>
      <c r="C196">
        <f t="shared" si="7"/>
        <v>0.64833333333333332</v>
      </c>
      <c r="D196">
        <f t="shared" si="8"/>
        <v>1.3021075526290553</v>
      </c>
    </row>
    <row r="197" spans="1:4">
      <c r="A197">
        <v>196</v>
      </c>
      <c r="B197">
        <v>8.6539999999999999</v>
      </c>
      <c r="C197">
        <f t="shared" si="7"/>
        <v>0.65166666666666662</v>
      </c>
      <c r="D197">
        <f t="shared" si="8"/>
        <v>1.3139738390871356</v>
      </c>
    </row>
    <row r="198" spans="1:4">
      <c r="A198">
        <v>197</v>
      </c>
      <c r="B198">
        <v>8.7579999999999991</v>
      </c>
      <c r="C198">
        <f t="shared" si="7"/>
        <v>0.65500000000000003</v>
      </c>
      <c r="D198">
        <f t="shared" si="8"/>
        <v>1.3259542262033108</v>
      </c>
    </row>
    <row r="199" spans="1:4">
      <c r="A199">
        <v>198</v>
      </c>
      <c r="B199">
        <v>8.9239999999999995</v>
      </c>
      <c r="C199">
        <f t="shared" si="7"/>
        <v>0.65833333333333333</v>
      </c>
      <c r="D199">
        <f t="shared" si="8"/>
        <v>1.3380509295760503</v>
      </c>
    </row>
    <row r="200" spans="1:4">
      <c r="A200">
        <v>199</v>
      </c>
      <c r="B200">
        <v>9.0340000000000007</v>
      </c>
      <c r="C200">
        <f t="shared" si="7"/>
        <v>0.66166666666666663</v>
      </c>
      <c r="D200">
        <f t="shared" si="8"/>
        <v>1.3502662299705444</v>
      </c>
    </row>
    <row r="201" spans="1:4">
      <c r="A201">
        <v>200</v>
      </c>
      <c r="B201">
        <v>9.1020000000000003</v>
      </c>
      <c r="C201">
        <f t="shared" si="7"/>
        <v>0.66500000000000004</v>
      </c>
      <c r="D201">
        <f t="shared" si="8"/>
        <v>1.3626024758996647</v>
      </c>
    </row>
    <row r="202" spans="1:4">
      <c r="A202">
        <v>201</v>
      </c>
      <c r="B202">
        <v>9.16</v>
      </c>
      <c r="C202">
        <f t="shared" si="7"/>
        <v>0.66833333333333333</v>
      </c>
      <c r="D202">
        <f t="shared" si="8"/>
        <v>1.375062086333982</v>
      </c>
    </row>
    <row r="203" spans="1:4">
      <c r="A203">
        <v>202</v>
      </c>
      <c r="B203">
        <v>9.1660000000000004</v>
      </c>
      <c r="C203">
        <f t="shared" si="7"/>
        <v>0.67166666666666663</v>
      </c>
      <c r="D203">
        <f t="shared" si="8"/>
        <v>1.3876475535486641</v>
      </c>
    </row>
    <row r="204" spans="1:4">
      <c r="A204">
        <v>203</v>
      </c>
      <c r="B204">
        <v>9.1920000000000002</v>
      </c>
      <c r="C204">
        <f t="shared" si="7"/>
        <v>0.67500000000000004</v>
      </c>
      <c r="D204">
        <f t="shared" si="8"/>
        <v>1.4003614461156237</v>
      </c>
    </row>
    <row r="205" spans="1:4">
      <c r="A205">
        <v>204</v>
      </c>
      <c r="B205">
        <v>9.2970000000000006</v>
      </c>
      <c r="C205">
        <f t="shared" si="7"/>
        <v>0.67833333333333334</v>
      </c>
      <c r="D205">
        <f t="shared" si="8"/>
        <v>1.4132064120499139</v>
      </c>
    </row>
    <row r="206" spans="1:4">
      <c r="A206">
        <v>205</v>
      </c>
      <c r="B206">
        <v>9.31</v>
      </c>
      <c r="C206">
        <f t="shared" si="7"/>
        <v>0.68166666666666664</v>
      </c>
      <c r="D206">
        <f t="shared" si="8"/>
        <v>1.4261851821200056</v>
      </c>
    </row>
    <row r="207" spans="1:4">
      <c r="A207">
        <v>206</v>
      </c>
      <c r="B207">
        <v>9.5139999999999993</v>
      </c>
      <c r="C207">
        <f t="shared" si="7"/>
        <v>0.68500000000000005</v>
      </c>
      <c r="D207">
        <f t="shared" si="8"/>
        <v>1.4393005733323001</v>
      </c>
    </row>
    <row r="208" spans="1:4">
      <c r="A208">
        <v>207</v>
      </c>
      <c r="B208">
        <v>9.5359999999999996</v>
      </c>
      <c r="C208">
        <f t="shared" si="7"/>
        <v>0.68833333333333335</v>
      </c>
      <c r="D208">
        <f t="shared" si="8"/>
        <v>1.4525554926009963</v>
      </c>
    </row>
    <row r="209" spans="1:4">
      <c r="A209">
        <v>208</v>
      </c>
      <c r="B209">
        <v>9.5389999999999997</v>
      </c>
      <c r="C209">
        <f t="shared" si="7"/>
        <v>0.69166666666666665</v>
      </c>
      <c r="D209">
        <f t="shared" si="8"/>
        <v>1.4659529406152771</v>
      </c>
    </row>
    <row r="210" spans="1:4">
      <c r="A210">
        <v>209</v>
      </c>
      <c r="B210">
        <v>9.5830000000000002</v>
      </c>
      <c r="C210">
        <f t="shared" si="7"/>
        <v>0.69499999999999995</v>
      </c>
      <c r="D210">
        <f t="shared" si="8"/>
        <v>1.4794960159166772</v>
      </c>
    </row>
    <row r="211" spans="1:4">
      <c r="A211">
        <v>210</v>
      </c>
      <c r="B211">
        <v>9.6910000000000007</v>
      </c>
      <c r="C211">
        <f t="shared" si="7"/>
        <v>0.69833333333333336</v>
      </c>
      <c r="D211">
        <f t="shared" si="8"/>
        <v>1.4931879192004991</v>
      </c>
    </row>
    <row r="212" spans="1:4">
      <c r="A212">
        <v>211</v>
      </c>
      <c r="B212">
        <v>10.087</v>
      </c>
      <c r="C212">
        <f t="shared" si="7"/>
        <v>0.70166666666666666</v>
      </c>
      <c r="D212">
        <f t="shared" si="8"/>
        <v>1.5070319578562066</v>
      </c>
    </row>
    <row r="213" spans="1:4">
      <c r="A213">
        <v>212</v>
      </c>
      <c r="B213">
        <v>10.159000000000001</v>
      </c>
      <c r="C213">
        <f t="shared" si="7"/>
        <v>0.70499999999999996</v>
      </c>
      <c r="D213">
        <f t="shared" si="8"/>
        <v>1.5210315507629169</v>
      </c>
    </row>
    <row r="214" spans="1:4">
      <c r="A214">
        <v>213</v>
      </c>
      <c r="B214">
        <v>10.198</v>
      </c>
      <c r="C214">
        <f t="shared" si="7"/>
        <v>0.70833333333333337</v>
      </c>
      <c r="D214">
        <f t="shared" si="8"/>
        <v>1.535190233357379</v>
      </c>
    </row>
    <row r="215" spans="1:4">
      <c r="A215">
        <v>214</v>
      </c>
      <c r="B215">
        <v>10.282999999999999</v>
      </c>
      <c r="C215">
        <f t="shared" si="7"/>
        <v>0.71166666666666667</v>
      </c>
      <c r="D215">
        <f t="shared" si="8"/>
        <v>1.5495116629932313</v>
      </c>
    </row>
    <row r="216" spans="1:4">
      <c r="A216">
        <v>215</v>
      </c>
      <c r="B216">
        <v>10.297000000000001</v>
      </c>
      <c r="C216">
        <f t="shared" si="7"/>
        <v>0.71499999999999997</v>
      </c>
      <c r="D216">
        <f t="shared" si="8"/>
        <v>1.5639996246118695</v>
      </c>
    </row>
    <row r="217" spans="1:4">
      <c r="A217">
        <v>216</v>
      </c>
      <c r="B217">
        <v>10.459</v>
      </c>
      <c r="C217">
        <f t="shared" si="7"/>
        <v>0.71833333333333338</v>
      </c>
      <c r="D217">
        <f t="shared" si="8"/>
        <v>1.5786580367469139</v>
      </c>
    </row>
    <row r="218" spans="1:4">
      <c r="A218">
        <v>217</v>
      </c>
      <c r="B218">
        <v>10.603999999999999</v>
      </c>
      <c r="C218">
        <f t="shared" si="7"/>
        <v>0.72166666666666668</v>
      </c>
      <c r="D218">
        <f t="shared" si="8"/>
        <v>1.5934909578861092</v>
      </c>
    </row>
    <row r="219" spans="1:4">
      <c r="A219">
        <v>218</v>
      </c>
      <c r="B219">
        <v>10.925000000000001</v>
      </c>
      <c r="C219">
        <f t="shared" si="7"/>
        <v>0.72499999999999998</v>
      </c>
      <c r="D219">
        <f t="shared" si="8"/>
        <v>1.6085025932165034</v>
      </c>
    </row>
    <row r="220" spans="1:4">
      <c r="A220">
        <v>219</v>
      </c>
      <c r="B220">
        <v>10.98</v>
      </c>
      <c r="C220">
        <f t="shared" si="7"/>
        <v>0.72833333333333339</v>
      </c>
      <c r="D220">
        <f t="shared" si="8"/>
        <v>1.6236973017809422</v>
      </c>
    </row>
    <row r="221" spans="1:4">
      <c r="A221">
        <v>220</v>
      </c>
      <c r="B221">
        <v>10.997</v>
      </c>
      <c r="C221">
        <f t="shared" si="7"/>
        <v>0.73166666666666669</v>
      </c>
      <c r="D221">
        <f t="shared" si="8"/>
        <v>1.639079604076356</v>
      </c>
    </row>
    <row r="222" spans="1:4">
      <c r="A222">
        <v>221</v>
      </c>
      <c r="B222">
        <v>11.108000000000001</v>
      </c>
      <c r="C222">
        <f t="shared" si="7"/>
        <v>0.73499999999999999</v>
      </c>
      <c r="D222">
        <f t="shared" si="8"/>
        <v>1.6546541901269807</v>
      </c>
    </row>
    <row r="223" spans="1:4">
      <c r="A223">
        <v>222</v>
      </c>
      <c r="B223">
        <v>11.39</v>
      </c>
      <c r="C223">
        <f t="shared" si="7"/>
        <v>0.73833333333333329</v>
      </c>
      <c r="D223">
        <f t="shared" si="8"/>
        <v>1.6704259280685747</v>
      </c>
    </row>
    <row r="224" spans="1:4">
      <c r="A224">
        <v>223</v>
      </c>
      <c r="B224">
        <v>11.478999999999999</v>
      </c>
      <c r="C224">
        <f t="shared" si="7"/>
        <v>0.7416666666666667</v>
      </c>
      <c r="D224">
        <f t="shared" si="8"/>
        <v>1.686399873282955</v>
      </c>
    </row>
    <row r="225" spans="1:4">
      <c r="A225">
        <v>224</v>
      </c>
      <c r="B225">
        <v>11.569000000000001</v>
      </c>
      <c r="C225">
        <f t="shared" si="7"/>
        <v>0.745</v>
      </c>
      <c r="D225">
        <f t="shared" si="8"/>
        <v>1.7025812781257299</v>
      </c>
    </row>
    <row r="226" spans="1:4">
      <c r="A226">
        <v>225</v>
      </c>
      <c r="B226">
        <v>11.916</v>
      </c>
      <c r="C226">
        <f t="shared" si="7"/>
        <v>0.74833333333333329</v>
      </c>
      <c r="D226">
        <f t="shared" si="8"/>
        <v>1.7189756022940714</v>
      </c>
    </row>
    <row r="227" spans="1:4">
      <c r="A227">
        <v>226</v>
      </c>
      <c r="B227">
        <v>12.298</v>
      </c>
      <c r="C227">
        <f t="shared" si="7"/>
        <v>0.75166666666666671</v>
      </c>
      <c r="D227">
        <f t="shared" si="8"/>
        <v>1.7355885238857305</v>
      </c>
    </row>
    <row r="228" spans="1:4">
      <c r="A228">
        <v>227</v>
      </c>
      <c r="B228">
        <v>12.603999999999999</v>
      </c>
      <c r="C228">
        <f t="shared" si="7"/>
        <v>0.755</v>
      </c>
      <c r="D228">
        <f t="shared" si="8"/>
        <v>1.7524259512053451</v>
      </c>
    </row>
    <row r="229" spans="1:4">
      <c r="A229">
        <v>228</v>
      </c>
      <c r="B229">
        <v>12.787000000000001</v>
      </c>
      <c r="C229">
        <f t="shared" si="7"/>
        <v>0.7583333333333333</v>
      </c>
      <c r="D229">
        <f t="shared" si="8"/>
        <v>1.7694940353794815</v>
      </c>
    </row>
    <row r="230" spans="1:4">
      <c r="A230">
        <v>229</v>
      </c>
      <c r="B230">
        <v>13.194000000000001</v>
      </c>
      <c r="C230">
        <f t="shared" si="7"/>
        <v>0.76166666666666671</v>
      </c>
      <c r="D230">
        <f t="shared" si="8"/>
        <v>1.7867991838477937</v>
      </c>
    </row>
    <row r="231" spans="1:4">
      <c r="A231">
        <v>230</v>
      </c>
      <c r="B231">
        <v>13.2</v>
      </c>
      <c r="C231">
        <f t="shared" si="7"/>
        <v>0.76500000000000001</v>
      </c>
      <c r="D231">
        <f t="shared" si="8"/>
        <v>1.8043480748043583</v>
      </c>
    </row>
    <row r="232" spans="1:4">
      <c r="A232">
        <v>231</v>
      </c>
      <c r="B232">
        <v>13.382999999999999</v>
      </c>
      <c r="C232">
        <f t="shared" si="7"/>
        <v>0.76833333333333331</v>
      </c>
      <c r="D232">
        <f t="shared" si="8"/>
        <v>1.8221476726706387</v>
      </c>
    </row>
    <row r="233" spans="1:4">
      <c r="A233">
        <v>232</v>
      </c>
      <c r="B233">
        <v>13.444000000000001</v>
      </c>
      <c r="C233">
        <f t="shared" si="7"/>
        <v>0.77166666666666661</v>
      </c>
      <c r="D233">
        <f t="shared" si="8"/>
        <v>1.8402052446897847</v>
      </c>
    </row>
    <row r="234" spans="1:4">
      <c r="A234">
        <v>233</v>
      </c>
      <c r="B234">
        <v>13.63</v>
      </c>
      <c r="C234">
        <f t="shared" si="7"/>
        <v>0.77500000000000002</v>
      </c>
      <c r="D234">
        <f t="shared" si="8"/>
        <v>1.858528378741237</v>
      </c>
    </row>
    <row r="235" spans="1:4">
      <c r="A235">
        <v>234</v>
      </c>
      <c r="B235">
        <v>13.728999999999999</v>
      </c>
      <c r="C235">
        <f t="shared" si="7"/>
        <v>0.77833333333333332</v>
      </c>
      <c r="D235">
        <f t="shared" si="8"/>
        <v>1.8771250024849147</v>
      </c>
    </row>
    <row r="236" spans="1:4">
      <c r="A236">
        <v>235</v>
      </c>
      <c r="B236">
        <v>14.058</v>
      </c>
      <c r="C236">
        <f t="shared" si="7"/>
        <v>0.78166666666666662</v>
      </c>
      <c r="D236">
        <f t="shared" si="8"/>
        <v>1.8960034039558866</v>
      </c>
    </row>
    <row r="237" spans="1:4">
      <c r="A237">
        <v>236</v>
      </c>
      <c r="B237">
        <v>14.1</v>
      </c>
      <c r="C237">
        <f t="shared" si="7"/>
        <v>0.78500000000000003</v>
      </c>
      <c r="D237">
        <f t="shared" si="8"/>
        <v>1.9151722537434268</v>
      </c>
    </row>
    <row r="238" spans="1:4">
      <c r="A238">
        <v>237</v>
      </c>
      <c r="B238">
        <v>14.256</v>
      </c>
      <c r="C238">
        <f t="shared" si="7"/>
        <v>0.78833333333333333</v>
      </c>
      <c r="D238">
        <f t="shared" si="8"/>
        <v>1.9346406289030091</v>
      </c>
    </row>
    <row r="239" spans="1:4">
      <c r="A239">
        <v>238</v>
      </c>
      <c r="B239">
        <v>14.523</v>
      </c>
      <c r="C239">
        <f t="shared" si="7"/>
        <v>0.79166666666666663</v>
      </c>
      <c r="D239">
        <f t="shared" si="8"/>
        <v>1.9544180387663157</v>
      </c>
    </row>
    <row r="240" spans="1:4">
      <c r="A240">
        <v>239</v>
      </c>
      <c r="B240">
        <v>14.821999999999999</v>
      </c>
      <c r="C240">
        <f t="shared" si="7"/>
        <v>0.79500000000000004</v>
      </c>
      <c r="D240">
        <f t="shared" si="8"/>
        <v>1.9745144528329541</v>
      </c>
    </row>
    <row r="241" spans="1:4">
      <c r="A241">
        <v>240</v>
      </c>
      <c r="B241">
        <v>15.185</v>
      </c>
      <c r="C241">
        <f t="shared" si="7"/>
        <v>0.79833333333333334</v>
      </c>
      <c r="D241">
        <f t="shared" si="8"/>
        <v>1.9949403309486735</v>
      </c>
    </row>
    <row r="242" spans="1:4">
      <c r="A242">
        <v>241</v>
      </c>
      <c r="B242">
        <v>15.329000000000001</v>
      </c>
      <c r="C242">
        <f t="shared" si="7"/>
        <v>0.80166666666666664</v>
      </c>
      <c r="D242">
        <f t="shared" si="8"/>
        <v>2.0157066559987751</v>
      </c>
    </row>
    <row r="243" spans="1:4">
      <c r="A243">
        <v>242</v>
      </c>
      <c r="B243">
        <v>15.343999999999999</v>
      </c>
      <c r="C243">
        <f t="shared" si="7"/>
        <v>0.80500000000000005</v>
      </c>
      <c r="D243">
        <f t="shared" si="8"/>
        <v>2.0368249693725273</v>
      </c>
    </row>
    <row r="244" spans="1:4">
      <c r="A244">
        <v>243</v>
      </c>
      <c r="B244">
        <v>15.414</v>
      </c>
      <c r="C244">
        <f t="shared" si="7"/>
        <v>0.80833333333333335</v>
      </c>
      <c r="D244">
        <f t="shared" si="8"/>
        <v>2.0583074094852933</v>
      </c>
    </row>
    <row r="245" spans="1:4">
      <c r="A245">
        <v>244</v>
      </c>
      <c r="B245">
        <v>15.423999999999999</v>
      </c>
      <c r="C245">
        <f t="shared" si="7"/>
        <v>0.81166666666666665</v>
      </c>
      <c r="D245">
        <f t="shared" si="8"/>
        <v>2.0801667536802961</v>
      </c>
    </row>
    <row r="246" spans="1:4">
      <c r="A246">
        <v>245</v>
      </c>
      <c r="B246">
        <v>15.673</v>
      </c>
      <c r="C246">
        <f t="shared" si="7"/>
        <v>0.81499999999999995</v>
      </c>
      <c r="D246">
        <f t="shared" si="8"/>
        <v>2.1024164638721801</v>
      </c>
    </row>
    <row r="247" spans="1:4">
      <c r="A247">
        <v>246</v>
      </c>
      <c r="B247">
        <v>15.846</v>
      </c>
      <c r="C247">
        <f t="shared" si="7"/>
        <v>0.81833333333333336</v>
      </c>
      <c r="D247">
        <f t="shared" si="8"/>
        <v>2.1250707363406462</v>
      </c>
    </row>
    <row r="248" spans="1:4">
      <c r="A248">
        <v>247</v>
      </c>
      <c r="B248">
        <v>15.847</v>
      </c>
      <c r="C248">
        <f t="shared" si="7"/>
        <v>0.82166666666666666</v>
      </c>
      <c r="D248">
        <f t="shared" si="8"/>
        <v>2.1481445561353603</v>
      </c>
    </row>
    <row r="249" spans="1:4">
      <c r="A249">
        <v>248</v>
      </c>
      <c r="B249">
        <v>15.85</v>
      </c>
      <c r="C249">
        <f t="shared" si="7"/>
        <v>0.82499999999999996</v>
      </c>
      <c r="D249">
        <f t="shared" si="8"/>
        <v>2.1716537566142819</v>
      </c>
    </row>
    <row r="250" spans="1:4">
      <c r="A250">
        <v>249</v>
      </c>
      <c r="B250">
        <v>15.891</v>
      </c>
      <c r="C250">
        <f t="shared" si="7"/>
        <v>0.82833333333333337</v>
      </c>
      <c r="D250">
        <f t="shared" si="8"/>
        <v>2.1956150847078377</v>
      </c>
    </row>
    <row r="251" spans="1:4">
      <c r="A251">
        <v>250</v>
      </c>
      <c r="B251">
        <v>15.971</v>
      </c>
      <c r="C251">
        <f t="shared" si="7"/>
        <v>0.83166666666666667</v>
      </c>
      <c r="D251">
        <f t="shared" si="8"/>
        <v>2.2200462725827146</v>
      </c>
    </row>
    <row r="252" spans="1:4">
      <c r="A252">
        <v>251</v>
      </c>
      <c r="B252">
        <v>16.606000000000002</v>
      </c>
      <c r="C252">
        <f t="shared" si="7"/>
        <v>0.83499999999999996</v>
      </c>
      <c r="D252">
        <f t="shared" si="8"/>
        <v>2.2449661164734067</v>
      </c>
    </row>
    <row r="253" spans="1:4">
      <c r="A253">
        <v>252</v>
      </c>
      <c r="B253">
        <v>16.670000000000002</v>
      </c>
      <c r="C253">
        <f t="shared" si="7"/>
        <v>0.83833333333333337</v>
      </c>
      <c r="D253">
        <f t="shared" si="8"/>
        <v>2.2703945635593867</v>
      </c>
    </row>
    <row r="254" spans="1:4">
      <c r="A254">
        <v>253</v>
      </c>
      <c r="B254">
        <v>16.911000000000001</v>
      </c>
      <c r="C254">
        <f t="shared" si="7"/>
        <v>0.84166666666666667</v>
      </c>
      <c r="D254">
        <f t="shared" si="8"/>
        <v>2.296352807893852</v>
      </c>
    </row>
    <row r="255" spans="1:4">
      <c r="A255">
        <v>254</v>
      </c>
      <c r="B255">
        <v>17.151</v>
      </c>
      <c r="C255">
        <f t="shared" si="7"/>
        <v>0.84499999999999997</v>
      </c>
      <c r="D255">
        <f t="shared" si="8"/>
        <v>2.3228633965398582</v>
      </c>
    </row>
    <row r="256" spans="1:4">
      <c r="A256">
        <v>255</v>
      </c>
      <c r="B256">
        <v>17.318000000000001</v>
      </c>
      <c r="C256">
        <f t="shared" si="7"/>
        <v>0.84833333333333338</v>
      </c>
      <c r="D256">
        <f t="shared" si="8"/>
        <v>2.3499503472455725</v>
      </c>
    </row>
    <row r="257" spans="1:4">
      <c r="A257">
        <v>256</v>
      </c>
      <c r="B257">
        <v>17.484999999999999</v>
      </c>
      <c r="C257">
        <f t="shared" si="7"/>
        <v>0.85166666666666668</v>
      </c>
      <c r="D257">
        <f t="shared" si="8"/>
        <v>2.377639279197616</v>
      </c>
    </row>
    <row r="258" spans="1:4">
      <c r="A258">
        <v>257</v>
      </c>
      <c r="B258">
        <v>17.748999999999999</v>
      </c>
      <c r="C258">
        <f t="shared" si="7"/>
        <v>0.85499999999999998</v>
      </c>
      <c r="D258">
        <f t="shared" si="8"/>
        <v>2.4059575586363851</v>
      </c>
    </row>
    <row r="259" spans="1:4">
      <c r="A259">
        <v>258</v>
      </c>
      <c r="B259">
        <v>17.802</v>
      </c>
      <c r="C259">
        <f t="shared" ref="C259:C301" si="9">(A259-0.5)/300</f>
        <v>0.85833333333333328</v>
      </c>
      <c r="D259">
        <f t="shared" ref="D259:D301" si="10">_xlfn.GAMMA.INV(C259,1,1/0.8026)</f>
        <v>2.4349344614077117</v>
      </c>
    </row>
    <row r="260" spans="1:4">
      <c r="A260">
        <v>259</v>
      </c>
      <c r="B260">
        <v>17.867999999999999</v>
      </c>
      <c r="C260">
        <f t="shared" si="9"/>
        <v>0.86166666666666669</v>
      </c>
      <c r="D260">
        <f t="shared" si="10"/>
        <v>2.4646013548711045</v>
      </c>
    </row>
    <row r="261" spans="1:4">
      <c r="A261">
        <v>260</v>
      </c>
      <c r="B261">
        <v>18.161000000000001</v>
      </c>
      <c r="C261">
        <f t="shared" si="9"/>
        <v>0.86499999999999999</v>
      </c>
      <c r="D261">
        <f t="shared" si="10"/>
        <v>2.4949919019981404</v>
      </c>
    </row>
    <row r="262" spans="1:4">
      <c r="A262">
        <v>261</v>
      </c>
      <c r="B262">
        <v>18.198</v>
      </c>
      <c r="C262">
        <f t="shared" si="9"/>
        <v>0.86833333333333329</v>
      </c>
      <c r="D262">
        <f t="shared" si="10"/>
        <v>2.5261422909906854</v>
      </c>
    </row>
    <row r="263" spans="1:4">
      <c r="A263">
        <v>262</v>
      </c>
      <c r="B263">
        <v>18.491</v>
      </c>
      <c r="C263">
        <f t="shared" si="9"/>
        <v>0.8716666666666667</v>
      </c>
      <c r="D263">
        <f t="shared" si="10"/>
        <v>2.5580914943464523</v>
      </c>
    </row>
    <row r="264" spans="1:4">
      <c r="A264">
        <v>263</v>
      </c>
      <c r="B264">
        <v>18.545999999999999</v>
      </c>
      <c r="C264">
        <f t="shared" si="9"/>
        <v>0.875</v>
      </c>
      <c r="D264">
        <f t="shared" si="10"/>
        <v>2.5908815620232191</v>
      </c>
    </row>
    <row r="265" spans="1:4">
      <c r="A265">
        <v>264</v>
      </c>
      <c r="B265">
        <v>18.582000000000001</v>
      </c>
      <c r="C265">
        <f t="shared" si="9"/>
        <v>0.8783333333333333</v>
      </c>
      <c r="D265">
        <f t="shared" si="10"/>
        <v>2.6245579542334347</v>
      </c>
    </row>
    <row r="266" spans="1:4">
      <c r="A266">
        <v>265</v>
      </c>
      <c r="B266">
        <v>19.103000000000002</v>
      </c>
      <c r="C266">
        <f t="shared" si="9"/>
        <v>0.88166666666666671</v>
      </c>
      <c r="D266">
        <f t="shared" si="10"/>
        <v>2.6591699204769887</v>
      </c>
    </row>
    <row r="267" spans="1:4">
      <c r="A267">
        <v>266</v>
      </c>
      <c r="B267">
        <v>19.72</v>
      </c>
      <c r="C267">
        <f t="shared" si="9"/>
        <v>0.88500000000000001</v>
      </c>
      <c r="D267">
        <f t="shared" si="10"/>
        <v>2.6947709327421965</v>
      </c>
    </row>
    <row r="268" spans="1:4">
      <c r="A268">
        <v>267</v>
      </c>
      <c r="B268">
        <v>19.722999999999999</v>
      </c>
      <c r="C268">
        <f t="shared" si="9"/>
        <v>0.88833333333333331</v>
      </c>
      <c r="D268">
        <f t="shared" si="10"/>
        <v>2.7314191824385499</v>
      </c>
    </row>
    <row r="269" spans="1:4">
      <c r="A269">
        <v>268</v>
      </c>
      <c r="B269">
        <v>20.158000000000001</v>
      </c>
      <c r="C269">
        <f t="shared" si="9"/>
        <v>0.89166666666666672</v>
      </c>
      <c r="D269">
        <f t="shared" si="10"/>
        <v>2.7691781526545096</v>
      </c>
    </row>
    <row r="270" spans="1:4">
      <c r="A270">
        <v>269</v>
      </c>
      <c r="B270">
        <v>20.591999999999999</v>
      </c>
      <c r="C270">
        <f t="shared" si="9"/>
        <v>0.89500000000000002</v>
      </c>
      <c r="D270">
        <f t="shared" si="10"/>
        <v>2.8081172798711855</v>
      </c>
    </row>
    <row r="271" spans="1:4">
      <c r="A271">
        <v>270</v>
      </c>
      <c r="B271">
        <v>20.613</v>
      </c>
      <c r="C271">
        <f t="shared" si="9"/>
        <v>0.89833333333333332</v>
      </c>
      <c r="D271">
        <f t="shared" si="10"/>
        <v>2.8483127224555629</v>
      </c>
    </row>
    <row r="272" spans="1:4">
      <c r="A272">
        <v>271</v>
      </c>
      <c r="B272">
        <v>20.672999999999998</v>
      </c>
      <c r="C272">
        <f t="shared" si="9"/>
        <v>0.90166666666666662</v>
      </c>
      <c r="D272">
        <f t="shared" si="10"/>
        <v>2.8898482573018023</v>
      </c>
    </row>
    <row r="273" spans="1:4">
      <c r="A273">
        <v>272</v>
      </c>
      <c r="B273">
        <v>21.207000000000001</v>
      </c>
      <c r="C273">
        <f t="shared" si="9"/>
        <v>0.90500000000000003</v>
      </c>
      <c r="D273">
        <f t="shared" si="10"/>
        <v>2.9328163311507556</v>
      </c>
    </row>
    <row r="274" spans="1:4">
      <c r="A274">
        <v>273</v>
      </c>
      <c r="B274">
        <v>21.256</v>
      </c>
      <c r="C274">
        <f t="shared" si="9"/>
        <v>0.90833333333333333</v>
      </c>
      <c r="D274">
        <f t="shared" si="10"/>
        <v>2.9773192997553894</v>
      </c>
    </row>
    <row r="275" spans="1:4">
      <c r="A275">
        <v>274</v>
      </c>
      <c r="B275">
        <v>21.526</v>
      </c>
      <c r="C275">
        <f t="shared" si="9"/>
        <v>0.91166666666666663</v>
      </c>
      <c r="D275">
        <f t="shared" si="10"/>
        <v>3.0234708966658657</v>
      </c>
    </row>
    <row r="276" spans="1:4">
      <c r="A276">
        <v>275</v>
      </c>
      <c r="B276">
        <v>22.042000000000002</v>
      </c>
      <c r="C276">
        <f t="shared" si="9"/>
        <v>0.91500000000000004</v>
      </c>
      <c r="D276">
        <f t="shared" si="10"/>
        <v>3.0713979846646162</v>
      </c>
    </row>
    <row r="277" spans="1:4">
      <c r="A277">
        <v>276</v>
      </c>
      <c r="B277">
        <v>22.303999999999998</v>
      </c>
      <c r="C277">
        <f t="shared" si="9"/>
        <v>0.91833333333333333</v>
      </c>
      <c r="D277">
        <f t="shared" si="10"/>
        <v>3.1212426577442312</v>
      </c>
    </row>
    <row r="278" spans="1:4">
      <c r="A278">
        <v>277</v>
      </c>
      <c r="B278">
        <v>22.692</v>
      </c>
      <c r="C278">
        <f t="shared" si="9"/>
        <v>0.92166666666666663</v>
      </c>
      <c r="D278">
        <f t="shared" si="10"/>
        <v>3.1731647813432438</v>
      </c>
    </row>
    <row r="279" spans="1:4">
      <c r="A279">
        <v>278</v>
      </c>
      <c r="B279">
        <v>22.695</v>
      </c>
      <c r="C279">
        <f t="shared" si="9"/>
        <v>0.92500000000000004</v>
      </c>
      <c r="D279">
        <f t="shared" si="10"/>
        <v>3.2273450852801235</v>
      </c>
    </row>
    <row r="280" spans="1:4">
      <c r="A280">
        <v>279</v>
      </c>
      <c r="B280">
        <v>23.167999999999999</v>
      </c>
      <c r="C280">
        <f t="shared" si="9"/>
        <v>0.92833333333333334</v>
      </c>
      <c r="D280">
        <f t="shared" si="10"/>
        <v>3.2839889602823122</v>
      </c>
    </row>
    <row r="281" spans="1:4">
      <c r="A281">
        <v>280</v>
      </c>
      <c r="B281">
        <v>23.236000000000001</v>
      </c>
      <c r="C281">
        <f t="shared" si="9"/>
        <v>0.93166666666666664</v>
      </c>
      <c r="D281">
        <f t="shared" si="10"/>
        <v>3.3433311593718393</v>
      </c>
    </row>
    <row r="282" spans="1:4">
      <c r="A282">
        <v>281</v>
      </c>
      <c r="B282">
        <v>23.791</v>
      </c>
      <c r="C282">
        <f t="shared" si="9"/>
        <v>0.93500000000000005</v>
      </c>
      <c r="D282">
        <f t="shared" si="10"/>
        <v>3.4056416759114141</v>
      </c>
    </row>
    <row r="283" spans="1:4">
      <c r="A283">
        <v>282</v>
      </c>
      <c r="B283">
        <v>23.858000000000001</v>
      </c>
      <c r="C283">
        <f t="shared" si="9"/>
        <v>0.93833333333333335</v>
      </c>
      <c r="D283">
        <f t="shared" si="10"/>
        <v>3.4712331704110668</v>
      </c>
    </row>
    <row r="284" spans="1:4">
      <c r="A284">
        <v>283</v>
      </c>
      <c r="B284">
        <v>24.111000000000001</v>
      </c>
      <c r="C284">
        <f t="shared" si="9"/>
        <v>0.94166666666666665</v>
      </c>
      <c r="D284">
        <f t="shared" si="10"/>
        <v>3.5404704631531674</v>
      </c>
    </row>
    <row r="285" spans="1:4">
      <c r="A285">
        <v>284</v>
      </c>
      <c r="B285">
        <v>24.622</v>
      </c>
      <c r="C285">
        <f t="shared" si="9"/>
        <v>0.94499999999999995</v>
      </c>
      <c r="D285">
        <f t="shared" si="10"/>
        <v>3.6137828230122913</v>
      </c>
    </row>
    <row r="286" spans="1:4">
      <c r="A286">
        <v>285</v>
      </c>
      <c r="B286">
        <v>26.242999999999999</v>
      </c>
      <c r="C286">
        <f t="shared" si="9"/>
        <v>0.94833333333333336</v>
      </c>
      <c r="D286">
        <f t="shared" si="10"/>
        <v>3.6916801030787445</v>
      </c>
    </row>
    <row r="287" spans="1:4">
      <c r="A287">
        <v>286</v>
      </c>
      <c r="B287">
        <v>27.434000000000001</v>
      </c>
      <c r="C287">
        <f t="shared" si="9"/>
        <v>0.95166666666666666</v>
      </c>
      <c r="D287">
        <f t="shared" si="10"/>
        <v>3.7747742651752705</v>
      </c>
    </row>
    <row r="288" spans="1:4">
      <c r="A288">
        <v>287</v>
      </c>
      <c r="B288">
        <v>29.36</v>
      </c>
      <c r="C288">
        <f t="shared" si="9"/>
        <v>0.95499999999999996</v>
      </c>
      <c r="D288">
        <f t="shared" si="10"/>
        <v>3.8638086085370249</v>
      </c>
    </row>
    <row r="289" spans="1:4">
      <c r="A289">
        <v>288</v>
      </c>
      <c r="B289">
        <v>29.739000000000001</v>
      </c>
      <c r="C289">
        <f t="shared" si="9"/>
        <v>0.95833333333333337</v>
      </c>
      <c r="D289">
        <f t="shared" si="10"/>
        <v>3.9596982685621063</v>
      </c>
    </row>
    <row r="290" spans="1:4">
      <c r="A290">
        <v>289</v>
      </c>
      <c r="B290">
        <v>29.885000000000002</v>
      </c>
      <c r="C290">
        <f t="shared" si="9"/>
        <v>0.96166666666666667</v>
      </c>
      <c r="D290">
        <f t="shared" si="10"/>
        <v>4.0635876392810824</v>
      </c>
    </row>
    <row r="291" spans="1:4">
      <c r="A291">
        <v>290</v>
      </c>
      <c r="B291">
        <v>30.01</v>
      </c>
      <c r="C291">
        <f t="shared" si="9"/>
        <v>0.96499999999999997</v>
      </c>
      <c r="D291">
        <f t="shared" si="10"/>
        <v>4.1769339864100701</v>
      </c>
    </row>
    <row r="292" spans="1:4">
      <c r="A292">
        <v>291</v>
      </c>
      <c r="B292">
        <v>31.206</v>
      </c>
      <c r="C292">
        <f t="shared" si="9"/>
        <v>0.96833333333333338</v>
      </c>
      <c r="D292">
        <f t="shared" si="10"/>
        <v>4.3016330376896423</v>
      </c>
    </row>
    <row r="293" spans="1:4">
      <c r="A293">
        <v>292</v>
      </c>
      <c r="B293">
        <v>31.8</v>
      </c>
      <c r="C293">
        <f t="shared" si="9"/>
        <v>0.97166666666666668</v>
      </c>
      <c r="D293">
        <f t="shared" si="10"/>
        <v>4.4402146912035017</v>
      </c>
    </row>
    <row r="294" spans="1:4">
      <c r="A294">
        <v>293</v>
      </c>
      <c r="B294">
        <v>32.320999999999998</v>
      </c>
      <c r="C294">
        <f t="shared" si="9"/>
        <v>0.97499999999999998</v>
      </c>
      <c r="D294">
        <f t="shared" si="10"/>
        <v>4.5961617918190072</v>
      </c>
    </row>
    <row r="295" spans="1:4">
      <c r="A295">
        <v>294</v>
      </c>
      <c r="B295">
        <v>34.656999999999996</v>
      </c>
      <c r="C295">
        <f t="shared" si="9"/>
        <v>0.97833333333333339</v>
      </c>
      <c r="D295">
        <f t="shared" si="10"/>
        <v>4.7744583824503017</v>
      </c>
    </row>
    <row r="296" spans="1:4">
      <c r="A296">
        <v>295</v>
      </c>
      <c r="B296">
        <v>34.878999999999998</v>
      </c>
      <c r="C296">
        <f t="shared" si="9"/>
        <v>0.98166666666666669</v>
      </c>
      <c r="D296">
        <f t="shared" si="10"/>
        <v>4.9825995295511794</v>
      </c>
    </row>
    <row r="297" spans="1:4">
      <c r="A297">
        <v>296</v>
      </c>
      <c r="B297">
        <v>35.377000000000002</v>
      </c>
      <c r="C297">
        <f t="shared" si="9"/>
        <v>0.98499999999999999</v>
      </c>
      <c r="D297">
        <f t="shared" si="10"/>
        <v>5.2326253150759108</v>
      </c>
    </row>
    <row r="298" spans="1:4">
      <c r="A298">
        <v>297</v>
      </c>
      <c r="B298">
        <v>36.023000000000003</v>
      </c>
      <c r="C298">
        <f t="shared" si="9"/>
        <v>0.98833333333333329</v>
      </c>
      <c r="D298">
        <f t="shared" si="10"/>
        <v>5.5457506929489524</v>
      </c>
    </row>
    <row r="299" spans="1:4">
      <c r="A299">
        <v>298</v>
      </c>
      <c r="B299">
        <v>41.552999999999997</v>
      </c>
      <c r="C299">
        <f t="shared" si="9"/>
        <v>0.9916666666666667</v>
      </c>
      <c r="D299">
        <f t="shared" si="10"/>
        <v>5.9649784983578984</v>
      </c>
    </row>
    <row r="300" spans="1:4">
      <c r="A300">
        <v>299</v>
      </c>
      <c r="B300">
        <v>45.125</v>
      </c>
      <c r="C300">
        <f t="shared" si="9"/>
        <v>0.995</v>
      </c>
      <c r="D300">
        <f t="shared" si="10"/>
        <v>6.6014420216147958</v>
      </c>
    </row>
    <row r="301" spans="1:4">
      <c r="A301">
        <v>300</v>
      </c>
      <c r="B301">
        <v>51.417999999999999</v>
      </c>
      <c r="C301">
        <f t="shared" si="9"/>
        <v>0.99833333333333329</v>
      </c>
      <c r="D301">
        <f t="shared" si="10"/>
        <v>7.9702587281536541</v>
      </c>
    </row>
    <row r="302" spans="1:4">
      <c r="A302" s="2"/>
    </row>
    <row r="303" spans="1:4">
      <c r="A303" s="2"/>
    </row>
  </sheetData>
  <sortState xmlns:xlrd2="http://schemas.microsoft.com/office/spreadsheetml/2017/richdata2" ref="B2:B302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</dc:creator>
  <cp:lastModifiedBy>Kaj</cp:lastModifiedBy>
  <dcterms:created xsi:type="dcterms:W3CDTF">2020-03-11T01:34:57Z</dcterms:created>
  <dcterms:modified xsi:type="dcterms:W3CDTF">2020-03-15T23:26:10Z</dcterms:modified>
</cp:coreProperties>
</file>