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Ex2" sheetId="1" state="hidden" r:id="rId2"/>
    <sheet name="0" sheetId="2" state="visible" r:id="rId3"/>
    <sheet name="Step1" sheetId="3" state="visible" r:id="rId4"/>
    <sheet name="Step2(Auto)(N)" sheetId="4" state="visible" r:id="rId5"/>
    <sheet name="Step2(Auto)" sheetId="5" state="visible" r:id="rId6"/>
    <sheet name="Step2(Sports)" sheetId="6" state="visible" r:id="rId7"/>
    <sheet name="Step2(Comp)" sheetId="7" state="visible" r:id="rId8"/>
    <sheet name="Step3Classify(N)" sheetId="8" state="visible" r:id="rId9"/>
    <sheet name="Step3Classif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<sst xmlns="http://schemas.openxmlformats.org/spreadsheetml/2006/main" count="428" uniqueCount="120">
  <si>
    <t xml:space="preserve">FREQUENCY COUNT</t>
  </si>
  <si>
    <t xml:space="preserve">ANALYSIS</t>
  </si>
  <si>
    <t xml:space="preserve">TEST</t>
  </si>
  <si>
    <t xml:space="preserve">ID</t>
  </si>
  <si>
    <t xml:space="preserve">Word</t>
  </si>
  <si>
    <t xml:space="preserve">Language</t>
  </si>
  <si>
    <t xml:space="preserve">Count</t>
  </si>
  <si>
    <t xml:space="preserve">Language: Casual</t>
  </si>
  <si>
    <t xml:space="preserve">Letter 1: Hi Sir, I love you</t>
  </si>
  <si>
    <t xml:space="preserve">Hi</t>
  </si>
  <si>
    <t xml:space="preserve">Casual</t>
  </si>
  <si>
    <t xml:space="preserve">P(word|casual)</t>
  </si>
  <si>
    <t xml:space="preserve">P(word|formal)</t>
  </si>
  <si>
    <t xml:space="preserve">Sir</t>
  </si>
  <si>
    <t xml:space="preserve">Formal</t>
  </si>
  <si>
    <t xml:space="preserve">Are</t>
  </si>
  <si>
    <t xml:space="preserve">Dear</t>
  </si>
  <si>
    <t xml:space="preserve">How</t>
  </si>
  <si>
    <t xml:space="preserve">I</t>
  </si>
  <si>
    <t xml:space="preserve">Love</t>
  </si>
  <si>
    <t xml:space="preserve">You</t>
  </si>
  <si>
    <t xml:space="preserve">P(casual|word)</t>
  </si>
  <si>
    <t xml:space="preserve">P(casual) * Product(P(word|casual))</t>
  </si>
  <si>
    <t xml:space="preserve">CASUAL</t>
  </si>
  <si>
    <t xml:space="preserve">P(formal|word)</t>
  </si>
  <si>
    <t xml:space="preserve">P(formal) * Product(P(word|formal))</t>
  </si>
  <si>
    <t xml:space="preserve">Total</t>
  </si>
  <si>
    <t xml:space="preserve">Language: Formal</t>
  </si>
  <si>
    <t xml:space="preserve">Letter 1: Dear Sir, how are you</t>
  </si>
  <si>
    <t xml:space="preserve">FORMAL</t>
  </si>
  <si>
    <t xml:space="preserve">Summary</t>
  </si>
  <si>
    <t xml:space="preserve">Total Count</t>
  </si>
  <si>
    <t xml:space="preserve">P(Language)</t>
  </si>
  <si>
    <t xml:space="preserve">DATASET</t>
  </si>
  <si>
    <t xml:space="preserve">TASK: Classify Category</t>
  </si>
  <si>
    <t xml:space="preserve">Document</t>
  </si>
  <si>
    <t xml:space="preserve">Content</t>
  </si>
  <si>
    <t xml:space="preserve">Category</t>
  </si>
  <si>
    <t xml:space="preserve">D1</t>
  </si>
  <si>
    <t xml:space="preserve">Saturn Dealer’s Car</t>
  </si>
  <si>
    <t xml:space="preserve">Auto</t>
  </si>
  <si>
    <t xml:space="preserve">D6</t>
  </si>
  <si>
    <t xml:space="preserve">Car Toyota Play</t>
  </si>
  <si>
    <t xml:space="preserve">?</t>
  </si>
  <si>
    <t xml:space="preserve">D2</t>
  </si>
  <si>
    <t xml:space="preserve">Toyota Car Tercel</t>
  </si>
  <si>
    <t xml:space="preserve">D7</t>
  </si>
  <si>
    <t xml:space="preserve">Game GIFs Muscle</t>
  </si>
  <si>
    <t xml:space="preserve">D3</t>
  </si>
  <si>
    <t xml:space="preserve">Baseball Game Play</t>
  </si>
  <si>
    <t xml:space="preserve">Sports</t>
  </si>
  <si>
    <t xml:space="preserve">D4</t>
  </si>
  <si>
    <t xml:space="preserve">Game Pulled Muscle Game</t>
  </si>
  <si>
    <t xml:space="preserve">D5</t>
  </si>
  <si>
    <t xml:space="preserve">Colored GIFs Root</t>
  </si>
  <si>
    <t xml:space="preserve">Computer</t>
  </si>
  <si>
    <t xml:space="preserve">Vocabulary (V)</t>
  </si>
  <si>
    <t xml:space="preserve">{Saturn, Dealers, Car, Toyota, Tercel, Baseball, Game, Play, Pulled, Muscle, Colored, Root}</t>
  </si>
  <si>
    <t xml:space="preserve">|V|</t>
  </si>
  <si>
    <t xml:space="preserve">Step 1: Convert documents to feature sets. Where the attributes are the possible words and the values are the frequency the word occurs in the document.</t>
  </si>
  <si>
    <t xml:space="preserve">Words</t>
  </si>
  <si>
    <t xml:space="preserve">Saturn</t>
  </si>
  <si>
    <t xml:space="preserve">Dealers</t>
  </si>
  <si>
    <t xml:space="preserve">Car</t>
  </si>
  <si>
    <t xml:space="preserve">Toyota</t>
  </si>
  <si>
    <t xml:space="preserve">Tercel</t>
  </si>
  <si>
    <t xml:space="preserve">Baseball</t>
  </si>
  <si>
    <t xml:space="preserve">Game</t>
  </si>
  <si>
    <t xml:space="preserve">Play</t>
  </si>
  <si>
    <t xml:space="preserve">Pulled</t>
  </si>
  <si>
    <t xml:space="preserve">Muscle</t>
  </si>
  <si>
    <t xml:space="preserve">Colored</t>
  </si>
  <si>
    <t xml:space="preserve">GIFs</t>
  </si>
  <si>
    <t xml:space="preserve">Root</t>
  </si>
  <si>
    <t xml:space="preserve">Game Baseball Game Play</t>
  </si>
  <si>
    <t xml:space="preserve">Pulled Muscle Game</t>
  </si>
  <si>
    <t xml:space="preserve">Step 2(Auto) (with notes): Looking at documents classified as "Auto"</t>
  </si>
  <si>
    <t xml:space="preserve">Prior Computation</t>
  </si>
  <si>
    <t xml:space="preserve">P(Auto)</t>
  </si>
  <si>
    <t xml:space="preserve">(no. of documents classified into the category) / (total number of documents)</t>
  </si>
  <si>
    <t xml:space="preserve">Likelihood Computation</t>
  </si>
  <si>
    <t xml:space="preserve">Compute</t>
  </si>
  <si>
    <t xml:space="preserve">P(Saturn|Auto), P(Dealers|Auto), P(Car|Auto), P(Toyota|Auto), P(Tercel|Auto)</t>
  </si>
  <si>
    <t xml:space="preserve">Let n be</t>
  </si>
  <si>
    <t xml:space="preserve">Number of words in the [Auto] cases</t>
  </si>
  <si>
    <t xml:space="preserve">Let nk be</t>
  </si>
  <si>
    <t xml:space="preserve">Number of times k word appears in [Auto] cases</t>
  </si>
  <si>
    <t xml:space="preserve">Let p(wk | Auto)</t>
  </si>
  <si>
    <t xml:space="preserve">(nk+1)/(n+|V|)</t>
  </si>
  <si>
    <t xml:space="preserve">Step 2(Auto): Looking at documents classified as "Auto"</t>
  </si>
  <si>
    <t xml:space="preserve">P(wk|Auto)</t>
  </si>
  <si>
    <t xml:space="preserve">where</t>
  </si>
  <si>
    <t xml:space="preserve">n</t>
  </si>
  <si>
    <t xml:space="preserve">P(word|Auto)</t>
  </si>
  <si>
    <t xml:space="preserve">Step 2(Sports): Looking at documents classified as "Sports"</t>
  </si>
  <si>
    <t xml:space="preserve">P(Sports)</t>
  </si>
  <si>
    <t xml:space="preserve">P(wk | Sports)</t>
  </si>
  <si>
    <t xml:space="preserve">P(word|Sports)</t>
  </si>
  <si>
    <t xml:space="preserve">Step 2(Computer): Looking at documents classified as "Computer"</t>
  </si>
  <si>
    <t xml:space="preserve">P(Comp)</t>
  </si>
  <si>
    <t xml:space="preserve">P(wk|Comp)</t>
  </si>
  <si>
    <t xml:space="preserve">P(word|Comp)</t>
  </si>
  <si>
    <t xml:space="preserve">Step 3: Classification</t>
  </si>
  <si>
    <t xml:space="preserve">Formula</t>
  </si>
  <si>
    <t xml:space="preserve">c is the classification/category</t>
  </si>
  <si>
    <t xml:space="preserve">x is the word</t>
  </si>
  <si>
    <r>
      <rPr>
        <u val="single"/>
        <sz val="10"/>
        <rFont val="Arial"/>
        <family val="0"/>
        <charset val="1"/>
      </rPr>
      <t xml:space="preserve">Classifying D6: </t>
    </r>
    <r>
      <rPr>
        <b val="true"/>
        <sz val="10"/>
        <rFont val="Arial"/>
        <family val="0"/>
        <charset val="1"/>
      </rPr>
      <t xml:space="preserve">Car Toyota Play</t>
    </r>
  </si>
  <si>
    <r>
      <rPr>
        <sz val="10"/>
        <rFont val="Arial"/>
        <family val="0"/>
        <charset val="1"/>
      </rPr>
      <t xml:space="preserve">if </t>
    </r>
    <r>
      <rPr>
        <b val="true"/>
        <sz val="10"/>
        <rFont val="Arial"/>
        <family val="0"/>
        <charset val="1"/>
      </rPr>
      <t xml:space="preserve">Auto</t>
    </r>
    <r>
      <rPr>
        <sz val="10"/>
        <color rgb="FF000000"/>
        <rFont val="Arial"/>
        <family val="0"/>
        <charset val="1"/>
      </rPr>
      <t xml:space="preserve">:</t>
    </r>
  </si>
  <si>
    <t xml:space="preserve">P(Auto)*P(Car|Auto)*P(Toyota|Auto)*P(Play|Auto)</t>
  </si>
  <si>
    <t xml:space="preserve">&lt;&lt;&lt;MAXIMUM&gt;&gt;&gt;</t>
  </si>
  <si>
    <r>
      <rPr>
        <sz val="10"/>
        <rFont val="Arial"/>
        <family val="0"/>
        <charset val="1"/>
      </rPr>
      <t xml:space="preserve">if </t>
    </r>
    <r>
      <rPr>
        <b val="true"/>
        <sz val="10"/>
        <rFont val="Arial"/>
        <family val="0"/>
        <charset val="1"/>
      </rPr>
      <t xml:space="preserve">Sports</t>
    </r>
    <r>
      <rPr>
        <sz val="10"/>
        <color rgb="FF000000"/>
        <rFont val="Arial"/>
        <family val="0"/>
        <charset val="1"/>
      </rPr>
      <t xml:space="preserve">:</t>
    </r>
  </si>
  <si>
    <t xml:space="preserve">P(Sports)*P(Car|Sports)*P(Toyota|Sports)*P(Play|Sports)</t>
  </si>
  <si>
    <r>
      <rPr>
        <sz val="10"/>
        <rFont val="Arial"/>
        <family val="0"/>
        <charset val="1"/>
      </rPr>
      <t xml:space="preserve">if </t>
    </r>
    <r>
      <rPr>
        <b val="true"/>
        <sz val="10"/>
        <rFont val="Arial"/>
        <family val="0"/>
        <charset val="1"/>
      </rPr>
      <t xml:space="preserve">Computer</t>
    </r>
    <r>
      <rPr>
        <sz val="10"/>
        <color rgb="FF000000"/>
        <rFont val="Arial"/>
        <family val="0"/>
        <charset val="1"/>
      </rPr>
      <t xml:space="preserve">:</t>
    </r>
  </si>
  <si>
    <t xml:space="preserve">P(Computer)*P(Car|Computer)*P(Toyota|Computer)*P(Play|Computer)</t>
  </si>
  <si>
    <r>
      <rPr>
        <sz val="10"/>
        <rFont val="Arial"/>
        <family val="0"/>
        <charset val="1"/>
      </rPr>
      <t xml:space="preserve">Classification for Car Toyota Play: </t>
    </r>
    <r>
      <rPr>
        <b val="true"/>
        <sz val="10"/>
        <rFont val="Arial"/>
        <family val="0"/>
        <charset val="1"/>
      </rPr>
      <t xml:space="preserve">Auto</t>
    </r>
  </si>
  <si>
    <t xml:space="preserve">Classifying D7: Game GIFs Muscle</t>
  </si>
  <si>
    <t xml:space="preserve">P(Auto)*P(Game|Auto)*P(GIFs|Auto)*P(Muscle|Auto)</t>
  </si>
  <si>
    <t xml:space="preserve">P(Sports)*P(Game|Sports)*P(GIFs|Sports)*P(Muscle|Sports)</t>
  </si>
  <si>
    <t xml:space="preserve">P(Computer)*P(Game|Computer)*P(GIFs|Computer)*P(Muscle|Computer)</t>
  </si>
  <si>
    <r>
      <rPr>
        <sz val="10"/>
        <rFont val="Arial"/>
        <family val="0"/>
        <charset val="1"/>
      </rPr>
      <t xml:space="preserve">Classification for Game GIFs Muscle: </t>
    </r>
    <r>
      <rPr>
        <b val="true"/>
        <sz val="10"/>
        <rFont val="Arial"/>
        <family val="0"/>
        <charset val="1"/>
      </rPr>
      <t xml:space="preserve">Sports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</si>
</sst>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u val="single"/>
      <sz val="10"/>
      <name val="Arial"/>
      <family val="0"/>
      <charset val="1"/>
    </font>
    <font>
      <sz val="10"/>
      <color rgb="FF000000"/>
      <name val="'Arial'"/>
      <family val="0"/>
      <charset val="1"/>
    </font>
    <font>
      <u val="single"/>
      <sz val="1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D9EAD3"/>
      </patternFill>
    </fill>
    <fill>
      <patternFill patternType="solid">
        <fgColor rgb="FFFFCCCC"/>
        <bgColor rgb="FFF4CCCC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DDDDD"/>
      </patternFill>
    </fill>
    <fill>
      <patternFill patternType="solid">
        <fgColor rgb="FFF4CCCC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C9DAF8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E5CD"/>
      <rgbColor rgb="FFCCFFCC"/>
      <rgbColor rgb="FFFFF2CC"/>
      <rgbColor rgb="FF99CCFF"/>
      <rgbColor rgb="FFF4CC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2</xdr:col>
      <xdr:colOff>274320</xdr:colOff>
      <xdr:row>2</xdr:row>
      <xdr:rowOff>545760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71480" y="330120"/>
          <a:ext cx="2440800" cy="54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2</xdr:col>
      <xdr:colOff>284760</xdr:colOff>
      <xdr:row>2</xdr:row>
      <xdr:rowOff>555480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028520" y="330120"/>
          <a:ext cx="2337840" cy="55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3"/>
    <col collapsed="false" customWidth="true" hidden="false" outlineLevel="0" max="4" min="2" style="0" width="15.32"/>
    <col collapsed="false" customWidth="true" hidden="false" outlineLevel="0" max="5" min="5" style="0" width="3.64"/>
    <col collapsed="false" customWidth="true" hidden="false" outlineLevel="0" max="9" min="6" style="0" width="15.32"/>
    <col collapsed="false" customWidth="true" hidden="false" outlineLevel="0" max="10" min="10" style="0" width="4.59"/>
    <col collapsed="false" customWidth="true" hidden="false" outlineLevel="0" max="11" min="11" style="0" width="15.32"/>
    <col collapsed="false" customWidth="true" hidden="false" outlineLevel="0" max="12" min="12" style="0" width="34.36"/>
    <col collapsed="false" customWidth="true" hidden="false" outlineLevel="0" max="1025" min="13" style="0" width="15.32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K1" s="2"/>
      <c r="L1" s="1" t="s">
        <v>2</v>
      </c>
      <c r="M1" s="1"/>
      <c r="N1" s="1"/>
    </row>
    <row r="2" customFormat="false" ht="15.7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2"/>
      <c r="F2" s="4" t="s">
        <v>7</v>
      </c>
      <c r="G2" s="4"/>
      <c r="H2" s="4"/>
      <c r="I2" s="4"/>
      <c r="K2" s="2"/>
      <c r="L2" s="5" t="s">
        <v>8</v>
      </c>
      <c r="M2" s="5"/>
      <c r="N2" s="5"/>
    </row>
    <row r="3" customFormat="false" ht="15.75" hidden="false" customHeight="true" outlineLevel="0" collapsed="false">
      <c r="A3" s="6" t="n">
        <v>1</v>
      </c>
      <c r="B3" s="6" t="s">
        <v>9</v>
      </c>
      <c r="C3" s="6" t="s">
        <v>10</v>
      </c>
      <c r="D3" s="6" t="n">
        <v>100</v>
      </c>
      <c r="E3" s="2"/>
      <c r="F3" s="7" t="s">
        <v>4</v>
      </c>
      <c r="G3" s="7" t="s">
        <v>5</v>
      </c>
      <c r="H3" s="7" t="s">
        <v>6</v>
      </c>
      <c r="I3" s="7" t="s">
        <v>11</v>
      </c>
      <c r="K3" s="2"/>
      <c r="L3" s="7" t="s">
        <v>4</v>
      </c>
      <c r="M3" s="3" t="s">
        <v>11</v>
      </c>
      <c r="N3" s="3" t="s">
        <v>12</v>
      </c>
    </row>
    <row r="4" customFormat="false" ht="15.75" hidden="false" customHeight="true" outlineLevel="0" collapsed="false">
      <c r="A4" s="6" t="n">
        <v>2</v>
      </c>
      <c r="B4" s="6" t="s">
        <v>13</v>
      </c>
      <c r="C4" s="6" t="s">
        <v>14</v>
      </c>
      <c r="D4" s="6" t="n">
        <v>200</v>
      </c>
      <c r="E4" s="2"/>
      <c r="F4" s="8" t="s">
        <v>15</v>
      </c>
      <c r="G4" s="8" t="s">
        <v>10</v>
      </c>
      <c r="H4" s="9" t="n">
        <v>500</v>
      </c>
      <c r="I4" s="8" t="n">
        <f aca="false">H4/SUM(H$4:H$11)</f>
        <v>0.114942528735632</v>
      </c>
      <c r="K4" s="2"/>
      <c r="L4" s="6" t="s">
        <v>9</v>
      </c>
      <c r="M4" s="0" t="n">
        <f aca="false">H6/H12</f>
        <v>0.0229885057471264</v>
      </c>
      <c r="N4" s="0" t="n">
        <f aca="false">H18/H24</f>
        <v>0</v>
      </c>
    </row>
    <row r="5" customFormat="false" ht="15.75" hidden="false" customHeight="true" outlineLevel="0" collapsed="false">
      <c r="A5" s="6" t="n">
        <v>3</v>
      </c>
      <c r="B5" s="6" t="s">
        <v>13</v>
      </c>
      <c r="C5" s="6" t="s">
        <v>10</v>
      </c>
      <c r="D5" s="6" t="n">
        <v>100</v>
      </c>
      <c r="E5" s="2"/>
      <c r="F5" s="8" t="s">
        <v>16</v>
      </c>
      <c r="G5" s="8" t="s">
        <v>10</v>
      </c>
      <c r="H5" s="9" t="n">
        <v>800</v>
      </c>
      <c r="I5" s="8" t="n">
        <f aca="false">H5/SUM(H$4:H$11)</f>
        <v>0.183908045977011</v>
      </c>
      <c r="K5" s="2"/>
      <c r="L5" s="6" t="s">
        <v>13</v>
      </c>
      <c r="M5" s="0" t="n">
        <f aca="false">H10/H12</f>
        <v>0.0229885057471264</v>
      </c>
      <c r="N5" s="0" t="n">
        <f aca="false">H22/H24</f>
        <v>0.0701754385964912</v>
      </c>
    </row>
    <row r="6" customFormat="false" ht="15.75" hidden="false" customHeight="true" outlineLevel="0" collapsed="false">
      <c r="A6" s="6" t="n">
        <v>4</v>
      </c>
      <c r="B6" s="6" t="s">
        <v>17</v>
      </c>
      <c r="C6" s="6" t="s">
        <v>10</v>
      </c>
      <c r="D6" s="6" t="n">
        <v>400</v>
      </c>
      <c r="E6" s="2"/>
      <c r="F6" s="8" t="s">
        <v>9</v>
      </c>
      <c r="G6" s="8" t="s">
        <v>10</v>
      </c>
      <c r="H6" s="9" t="n">
        <v>100</v>
      </c>
      <c r="I6" s="8" t="n">
        <f aca="false">H6/SUM(H$4:H$11)</f>
        <v>0.0229885057471264</v>
      </c>
      <c r="K6" s="2"/>
      <c r="L6" s="6" t="s">
        <v>18</v>
      </c>
      <c r="M6" s="0" t="n">
        <f aca="false">H8/H12</f>
        <v>0.275862068965517</v>
      </c>
      <c r="N6" s="0" t="n">
        <f aca="false">H20/H24</f>
        <v>0.280701754385965</v>
      </c>
    </row>
    <row r="7" customFormat="false" ht="15.75" hidden="false" customHeight="true" outlineLevel="0" collapsed="false">
      <c r="A7" s="6" t="n">
        <v>5</v>
      </c>
      <c r="B7" s="6" t="s">
        <v>17</v>
      </c>
      <c r="C7" s="6" t="s">
        <v>14</v>
      </c>
      <c r="D7" s="6" t="n">
        <v>250</v>
      </c>
      <c r="E7" s="2"/>
      <c r="F7" s="8" t="s">
        <v>17</v>
      </c>
      <c r="G7" s="8" t="s">
        <v>10</v>
      </c>
      <c r="H7" s="9" t="n">
        <v>400</v>
      </c>
      <c r="I7" s="8" t="n">
        <f aca="false">H7/SUM(H$4:H$11)</f>
        <v>0.0919540229885057</v>
      </c>
      <c r="K7" s="2"/>
      <c r="L7" s="6" t="s">
        <v>19</v>
      </c>
      <c r="M7" s="0" t="n">
        <f aca="false">H9/H12</f>
        <v>0.103448275862069</v>
      </c>
      <c r="N7" s="0" t="n">
        <f aca="false">H21/H24</f>
        <v>0</v>
      </c>
    </row>
    <row r="8" customFormat="false" ht="15.75" hidden="false" customHeight="true" outlineLevel="0" collapsed="false">
      <c r="A8" s="6" t="n">
        <v>6</v>
      </c>
      <c r="B8" s="6" t="s">
        <v>19</v>
      </c>
      <c r="C8" s="6" t="s">
        <v>10</v>
      </c>
      <c r="D8" s="6" t="n">
        <v>450</v>
      </c>
      <c r="E8" s="2"/>
      <c r="F8" s="8" t="s">
        <v>18</v>
      </c>
      <c r="G8" s="8" t="s">
        <v>10</v>
      </c>
      <c r="H8" s="9" t="n">
        <v>1200</v>
      </c>
      <c r="I8" s="8" t="n">
        <f aca="false">H8/SUM(H$4:H$11)</f>
        <v>0.275862068965517</v>
      </c>
      <c r="K8" s="2"/>
      <c r="L8" s="6" t="s">
        <v>20</v>
      </c>
      <c r="M8" s="0" t="n">
        <f aca="false">H11/H12</f>
        <v>0.183908045977011</v>
      </c>
      <c r="N8" s="0" t="n">
        <f aca="false">H23/H24</f>
        <v>0.175438596491228</v>
      </c>
    </row>
    <row r="9" customFormat="false" ht="15.75" hidden="false" customHeight="true" outlineLevel="0" collapsed="false">
      <c r="A9" s="6" t="n">
        <v>7</v>
      </c>
      <c r="B9" s="6" t="s">
        <v>20</v>
      </c>
      <c r="C9" s="6" t="s">
        <v>10</v>
      </c>
      <c r="D9" s="6" t="n">
        <v>800</v>
      </c>
      <c r="E9" s="2"/>
      <c r="F9" s="8" t="s">
        <v>19</v>
      </c>
      <c r="G9" s="8" t="s">
        <v>10</v>
      </c>
      <c r="H9" s="9" t="n">
        <v>450</v>
      </c>
      <c r="I9" s="8" t="n">
        <f aca="false">H9/SUM(H$4:H$11)</f>
        <v>0.103448275862069</v>
      </c>
    </row>
    <row r="10" customFormat="false" ht="15.75" hidden="false" customHeight="true" outlineLevel="0" collapsed="false">
      <c r="A10" s="6" t="n">
        <v>8</v>
      </c>
      <c r="B10" s="6" t="s">
        <v>20</v>
      </c>
      <c r="C10" s="6" t="s">
        <v>14</v>
      </c>
      <c r="D10" s="6" t="n">
        <v>500</v>
      </c>
      <c r="E10" s="2"/>
      <c r="F10" s="8" t="s">
        <v>13</v>
      </c>
      <c r="G10" s="8" t="s">
        <v>10</v>
      </c>
      <c r="H10" s="9" t="n">
        <v>100</v>
      </c>
      <c r="I10" s="8" t="n">
        <f aca="false">H10/SUM(H$4:H$11)</f>
        <v>0.0229885057471264</v>
      </c>
      <c r="K10" s="6" t="s">
        <v>21</v>
      </c>
      <c r="L10" s="6" t="s">
        <v>22</v>
      </c>
      <c r="M10" s="0" t="n">
        <f aca="false">H28*PRODUCT(M4:M8)</f>
        <v>1.67569210142105E-006</v>
      </c>
      <c r="N10" s="10" t="s">
        <v>23</v>
      </c>
    </row>
    <row r="11" customFormat="false" ht="15.75" hidden="false" customHeight="true" outlineLevel="0" collapsed="false">
      <c r="A11" s="6" t="n">
        <v>9</v>
      </c>
      <c r="B11" s="6" t="s">
        <v>15</v>
      </c>
      <c r="C11" s="6" t="s">
        <v>14</v>
      </c>
      <c r="D11" s="6" t="n">
        <v>500</v>
      </c>
      <c r="E11" s="2"/>
      <c r="F11" s="8" t="s">
        <v>20</v>
      </c>
      <c r="G11" s="8" t="s">
        <v>10</v>
      </c>
      <c r="H11" s="9" t="n">
        <v>800</v>
      </c>
      <c r="I11" s="8" t="n">
        <f aca="false">H11/SUM(H$4:H$11)</f>
        <v>0.183908045977011</v>
      </c>
      <c r="K11" s="11" t="s">
        <v>24</v>
      </c>
      <c r="L11" s="6" t="s">
        <v>25</v>
      </c>
      <c r="M11" s="0" t="n">
        <f aca="false">H29*PRODUCT(N4:N8)</f>
        <v>0</v>
      </c>
    </row>
    <row r="12" customFormat="false" ht="15.75" hidden="false" customHeight="true" outlineLevel="0" collapsed="false">
      <c r="A12" s="6" t="n">
        <v>10</v>
      </c>
      <c r="B12" s="6" t="s">
        <v>15</v>
      </c>
      <c r="C12" s="6" t="s">
        <v>10</v>
      </c>
      <c r="D12" s="6" t="n">
        <v>500</v>
      </c>
      <c r="E12" s="2"/>
      <c r="F12" s="8"/>
      <c r="G12" s="7" t="s">
        <v>26</v>
      </c>
      <c r="H12" s="12" t="n">
        <f aca="false">SUM(H4:H11)</f>
        <v>4350</v>
      </c>
      <c r="I12" s="7" t="n">
        <f aca="false">SUM(I4:I11)</f>
        <v>1</v>
      </c>
    </row>
    <row r="13" customFormat="false" ht="15.75" hidden="false" customHeight="true" outlineLevel="0" collapsed="false">
      <c r="A13" s="6" t="n">
        <v>11</v>
      </c>
      <c r="B13" s="6" t="s">
        <v>18</v>
      </c>
      <c r="C13" s="6" t="s">
        <v>10</v>
      </c>
      <c r="D13" s="6" t="n">
        <v>1200</v>
      </c>
      <c r="E13" s="2"/>
      <c r="F13" s="2"/>
      <c r="G13" s="2"/>
      <c r="H13" s="2"/>
      <c r="I13" s="2"/>
    </row>
    <row r="14" customFormat="false" ht="15.75" hidden="false" customHeight="true" outlineLevel="0" collapsed="false">
      <c r="A14" s="6" t="n">
        <v>12</v>
      </c>
      <c r="B14" s="6" t="s">
        <v>18</v>
      </c>
      <c r="C14" s="6" t="s">
        <v>14</v>
      </c>
      <c r="D14" s="6" t="n">
        <v>800</v>
      </c>
      <c r="E14" s="2"/>
      <c r="F14" s="4" t="s">
        <v>27</v>
      </c>
      <c r="G14" s="4"/>
      <c r="H14" s="4"/>
      <c r="I14" s="4"/>
      <c r="K14" s="2"/>
      <c r="L14" s="5" t="s">
        <v>28</v>
      </c>
      <c r="M14" s="5"/>
      <c r="N14" s="5"/>
    </row>
    <row r="15" customFormat="false" ht="15.75" hidden="false" customHeight="true" outlineLevel="0" collapsed="false">
      <c r="A15" s="6" t="n">
        <v>13</v>
      </c>
      <c r="B15" s="6" t="s">
        <v>16</v>
      </c>
      <c r="C15" s="6" t="s">
        <v>14</v>
      </c>
      <c r="D15" s="6" t="n">
        <v>600</v>
      </c>
      <c r="E15" s="2"/>
      <c r="F15" s="7" t="s">
        <v>4</v>
      </c>
      <c r="G15" s="7" t="s">
        <v>5</v>
      </c>
      <c r="H15" s="7" t="s">
        <v>6</v>
      </c>
      <c r="I15" s="7" t="s">
        <v>12</v>
      </c>
      <c r="K15" s="2"/>
      <c r="L15" s="7" t="s">
        <v>4</v>
      </c>
      <c r="M15" s="3" t="s">
        <v>11</v>
      </c>
      <c r="N15" s="3" t="s">
        <v>12</v>
      </c>
    </row>
    <row r="16" customFormat="false" ht="15.75" hidden="false" customHeight="true" outlineLevel="0" collapsed="false">
      <c r="A16" s="6" t="n">
        <v>14</v>
      </c>
      <c r="B16" s="6" t="s">
        <v>16</v>
      </c>
      <c r="C16" s="6" t="s">
        <v>10</v>
      </c>
      <c r="D16" s="6" t="n">
        <v>800</v>
      </c>
      <c r="E16" s="2"/>
      <c r="F16" s="8" t="s">
        <v>15</v>
      </c>
      <c r="G16" s="8" t="s">
        <v>14</v>
      </c>
      <c r="H16" s="9" t="n">
        <v>500</v>
      </c>
      <c r="I16" s="8" t="n">
        <f aca="false">H16/SUM(H$16:H$23)</f>
        <v>0.175438596491228</v>
      </c>
      <c r="K16" s="2"/>
      <c r="L16" s="6" t="s">
        <v>16</v>
      </c>
      <c r="M16" s="0" t="n">
        <f aca="false">I5</f>
        <v>0.183908045977011</v>
      </c>
      <c r="N16" s="0" t="n">
        <f aca="false">I17</f>
        <v>0.210526315789474</v>
      </c>
    </row>
    <row r="17" customFormat="false" ht="15.75" hidden="false" customHeight="true" outlineLevel="0" collapsed="false">
      <c r="A17" s="2"/>
      <c r="B17" s="2"/>
      <c r="C17" s="2"/>
      <c r="D17" s="2"/>
      <c r="E17" s="2"/>
      <c r="F17" s="8" t="s">
        <v>16</v>
      </c>
      <c r="G17" s="8" t="s">
        <v>14</v>
      </c>
      <c r="H17" s="9" t="n">
        <v>600</v>
      </c>
      <c r="I17" s="8" t="n">
        <f aca="false">H17/SUM(H$16:H$23)</f>
        <v>0.210526315789474</v>
      </c>
      <c r="K17" s="2"/>
      <c r="L17" s="6" t="s">
        <v>13</v>
      </c>
      <c r="M17" s="0" t="n">
        <f aca="false">I10</f>
        <v>0.0229885057471264</v>
      </c>
      <c r="N17" s="0" t="n">
        <f aca="false">I22</f>
        <v>0.0701754385964912</v>
      </c>
    </row>
    <row r="18" customFormat="false" ht="15.75" hidden="false" customHeight="true" outlineLevel="0" collapsed="false">
      <c r="A18" s="2"/>
      <c r="B18" s="2"/>
      <c r="C18" s="2"/>
      <c r="D18" s="2"/>
      <c r="E18" s="2"/>
      <c r="F18" s="8" t="s">
        <v>9</v>
      </c>
      <c r="G18" s="8" t="s">
        <v>14</v>
      </c>
      <c r="H18" s="9" t="n">
        <v>0</v>
      </c>
      <c r="I18" s="8" t="n">
        <f aca="false">H18/SUM(H$16:H$23)</f>
        <v>0</v>
      </c>
      <c r="K18" s="2"/>
      <c r="L18" s="6" t="s">
        <v>17</v>
      </c>
      <c r="M18" s="0" t="n">
        <f aca="false">I7</f>
        <v>0.0919540229885057</v>
      </c>
      <c r="N18" s="0" t="n">
        <f aca="false">I19</f>
        <v>0.087719298245614</v>
      </c>
    </row>
    <row r="19" customFormat="false" ht="15.75" hidden="false" customHeight="true" outlineLevel="0" collapsed="false">
      <c r="D19" s="2"/>
      <c r="E19" s="2"/>
      <c r="F19" s="8" t="s">
        <v>17</v>
      </c>
      <c r="G19" s="8" t="s">
        <v>14</v>
      </c>
      <c r="H19" s="9" t="n">
        <v>250</v>
      </c>
      <c r="I19" s="8" t="n">
        <f aca="false">H19/SUM(H$16:H$23)</f>
        <v>0.087719298245614</v>
      </c>
      <c r="K19" s="2"/>
      <c r="L19" s="6" t="s">
        <v>15</v>
      </c>
      <c r="M19" s="0" t="n">
        <f aca="false">I4</f>
        <v>0.114942528735632</v>
      </c>
      <c r="N19" s="0" t="n">
        <f aca="false">I16</f>
        <v>0.175438596491228</v>
      </c>
    </row>
    <row r="20" customFormat="false" ht="15.75" hidden="false" customHeight="true" outlineLevel="0" collapsed="false">
      <c r="D20" s="2"/>
      <c r="E20" s="2"/>
      <c r="F20" s="8" t="s">
        <v>18</v>
      </c>
      <c r="G20" s="8" t="s">
        <v>14</v>
      </c>
      <c r="H20" s="9" t="n">
        <v>800</v>
      </c>
      <c r="I20" s="8" t="n">
        <f aca="false">H20/SUM(H$16:H$23)</f>
        <v>0.280701754385965</v>
      </c>
      <c r="K20" s="2"/>
      <c r="L20" s="6" t="s">
        <v>20</v>
      </c>
      <c r="M20" s="0" t="n">
        <f aca="false">I11</f>
        <v>0.183908045977011</v>
      </c>
      <c r="N20" s="0" t="n">
        <f aca="false">I23</f>
        <v>0.175438596491228</v>
      </c>
    </row>
    <row r="21" customFormat="false" ht="15.75" hidden="false" customHeight="true" outlineLevel="0" collapsed="false">
      <c r="D21" s="2"/>
      <c r="E21" s="2"/>
      <c r="F21" s="8" t="s">
        <v>19</v>
      </c>
      <c r="G21" s="8" t="s">
        <v>14</v>
      </c>
      <c r="H21" s="9" t="n">
        <v>0</v>
      </c>
      <c r="I21" s="8" t="n">
        <f aca="false">H21/SUM(H$16:H$23)</f>
        <v>0</v>
      </c>
    </row>
    <row r="22" customFormat="false" ht="15.75" hidden="false" customHeight="true" outlineLevel="0" collapsed="false">
      <c r="D22" s="2"/>
      <c r="E22" s="2"/>
      <c r="F22" s="8" t="s">
        <v>13</v>
      </c>
      <c r="G22" s="8" t="s">
        <v>14</v>
      </c>
      <c r="H22" s="9" t="n">
        <v>200</v>
      </c>
      <c r="I22" s="8" t="n">
        <f aca="false">H22/SUM(H$16:H$23)</f>
        <v>0.0701754385964912</v>
      </c>
      <c r="K22" s="6" t="s">
        <v>21</v>
      </c>
      <c r="L22" s="6" t="s">
        <v>22</v>
      </c>
      <c r="M22" s="0" t="n">
        <f aca="false">H28*PRODUCT(M16:M20)</f>
        <v>4.96501363384016E-006</v>
      </c>
    </row>
    <row r="23" customFormat="false" ht="15.75" hidden="false" customHeight="true" outlineLevel="0" collapsed="false">
      <c r="E23" s="2"/>
      <c r="F23" s="8" t="s">
        <v>20</v>
      </c>
      <c r="G23" s="8" t="s">
        <v>14</v>
      </c>
      <c r="H23" s="9" t="n">
        <v>500</v>
      </c>
      <c r="I23" s="8" t="n">
        <f aca="false">H23/SUM(H$16:H$23)</f>
        <v>0.175438596491228</v>
      </c>
      <c r="K23" s="11" t="s">
        <v>24</v>
      </c>
      <c r="L23" s="6" t="s">
        <v>25</v>
      </c>
      <c r="M23" s="0" t="n">
        <f aca="false">H29*PRODUCT(N16:N20)</f>
        <v>1.57888073965384E-005</v>
      </c>
      <c r="N23" s="10" t="s">
        <v>29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8"/>
      <c r="G24" s="7" t="s">
        <v>26</v>
      </c>
      <c r="H24" s="12" t="n">
        <f aca="false">SUM(H16:H23)</f>
        <v>2850</v>
      </c>
      <c r="I24" s="7" t="n">
        <f aca="false">SUM(I16:I23)</f>
        <v>1</v>
      </c>
    </row>
    <row r="25" customFormat="false" ht="15.75" hidden="false" customHeight="true" outlineLevel="0" collapsed="false">
      <c r="F25" s="2"/>
      <c r="G25" s="2"/>
      <c r="H25" s="2"/>
      <c r="I25" s="2"/>
    </row>
    <row r="26" customFormat="false" ht="15.75" hidden="false" customHeight="true" outlineLevel="0" collapsed="false">
      <c r="F26" s="4" t="s">
        <v>30</v>
      </c>
      <c r="G26" s="4"/>
      <c r="H26" s="4"/>
      <c r="I26" s="2"/>
    </row>
    <row r="27" customFormat="false" ht="15.75" hidden="false" customHeight="true" outlineLevel="0" collapsed="false">
      <c r="F27" s="13" t="s">
        <v>5</v>
      </c>
      <c r="G27" s="13" t="s">
        <v>31</v>
      </c>
      <c r="H27" s="13" t="s">
        <v>32</v>
      </c>
    </row>
    <row r="28" customFormat="false" ht="15.75" hidden="false" customHeight="true" outlineLevel="0" collapsed="false">
      <c r="F28" s="6" t="s">
        <v>10</v>
      </c>
      <c r="G28" s="6" t="n">
        <v>4350</v>
      </c>
      <c r="H28" s="2" t="n">
        <f aca="false">H12/SUM(H12+H24)</f>
        <v>0.604166666666667</v>
      </c>
    </row>
    <row r="29" customFormat="false" ht="15.75" hidden="false" customHeight="true" outlineLevel="0" collapsed="false">
      <c r="F29" s="6" t="s">
        <v>14</v>
      </c>
      <c r="G29" s="6" t="n">
        <v>2850</v>
      </c>
      <c r="H29" s="2" t="n">
        <f aca="false">H24/SUM(H24,H12)</f>
        <v>0.395833333333333</v>
      </c>
    </row>
    <row r="30" customFormat="false" ht="15.75" hidden="false" customHeight="true" outlineLevel="0" collapsed="false">
      <c r="F30" s="6" t="s">
        <v>26</v>
      </c>
      <c r="G30" s="2" t="n">
        <f aca="false">SUM(G28:G29)</f>
        <v>7200</v>
      </c>
      <c r="H30" s="2" t="n">
        <f aca="false">SUM(H28:H29)</f>
        <v>1</v>
      </c>
    </row>
  </sheetData>
  <mergeCells count="8">
    <mergeCell ref="A1:D1"/>
    <mergeCell ref="F1:I1"/>
    <mergeCell ref="L1:N1"/>
    <mergeCell ref="F2:I2"/>
    <mergeCell ref="L2:N2"/>
    <mergeCell ref="F14:I14"/>
    <mergeCell ref="L14:N14"/>
    <mergeCell ref="F26:H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0.92"/>
    <col collapsed="false" customWidth="true" hidden="false" outlineLevel="0" max="3" min="3" style="0" width="15.32"/>
    <col collapsed="false" customWidth="true" hidden="false" outlineLevel="0" max="5" min="4" style="0" width="5.73"/>
    <col collapsed="false" customWidth="true" hidden="false" outlineLevel="0" max="6" min="6" style="0" width="17.74"/>
    <col collapsed="false" customWidth="true" hidden="false" outlineLevel="0" max="7" min="7" style="0" width="24.37"/>
    <col collapsed="false" customWidth="true" hidden="false" outlineLevel="0" max="1025" min="8" style="0" width="15.32"/>
  </cols>
  <sheetData>
    <row r="1" customFormat="false" ht="15.75" hidden="false" customHeight="true" outlineLevel="0" collapsed="false">
      <c r="A1" s="1" t="s">
        <v>33</v>
      </c>
      <c r="B1" s="1"/>
      <c r="C1" s="1"/>
      <c r="F1" s="1" t="s">
        <v>34</v>
      </c>
      <c r="G1" s="1"/>
      <c r="H1" s="1"/>
    </row>
    <row r="2" customFormat="false" ht="15.75" hidden="false" customHeight="true" outlineLevel="0" collapsed="false">
      <c r="A2" s="3" t="s">
        <v>35</v>
      </c>
      <c r="B2" s="3" t="s">
        <v>36</v>
      </c>
      <c r="C2" s="3" t="s">
        <v>37</v>
      </c>
      <c r="F2" s="3" t="s">
        <v>35</v>
      </c>
      <c r="G2" s="3" t="s">
        <v>36</v>
      </c>
      <c r="H2" s="3" t="s">
        <v>37</v>
      </c>
    </row>
    <row r="3" customFormat="false" ht="15.75" hidden="false" customHeight="true" outlineLevel="0" collapsed="false">
      <c r="A3" s="6" t="s">
        <v>38</v>
      </c>
      <c r="B3" s="6" t="s">
        <v>39</v>
      </c>
      <c r="C3" s="6" t="s">
        <v>40</v>
      </c>
      <c r="F3" s="6" t="s">
        <v>41</v>
      </c>
      <c r="G3" s="6" t="s">
        <v>42</v>
      </c>
      <c r="H3" s="6" t="s">
        <v>43</v>
      </c>
    </row>
    <row r="4" customFormat="false" ht="15.75" hidden="false" customHeight="true" outlineLevel="0" collapsed="false">
      <c r="A4" s="6" t="s">
        <v>44</v>
      </c>
      <c r="B4" s="6" t="s">
        <v>45</v>
      </c>
      <c r="C4" s="6" t="s">
        <v>40</v>
      </c>
      <c r="F4" s="6" t="s">
        <v>46</v>
      </c>
      <c r="G4" s="6" t="s">
        <v>47</v>
      </c>
      <c r="H4" s="6" t="s">
        <v>43</v>
      </c>
    </row>
    <row r="5" customFormat="false" ht="15.75" hidden="false" customHeight="true" outlineLevel="0" collapsed="false">
      <c r="A5" s="6" t="s">
        <v>48</v>
      </c>
      <c r="B5" s="6" t="s">
        <v>49</v>
      </c>
      <c r="C5" s="6" t="s">
        <v>50</v>
      </c>
    </row>
    <row r="6" customFormat="false" ht="15.75" hidden="false" customHeight="true" outlineLevel="0" collapsed="false">
      <c r="A6" s="6" t="s">
        <v>51</v>
      </c>
      <c r="B6" s="6" t="s">
        <v>52</v>
      </c>
      <c r="C6" s="6" t="s">
        <v>50</v>
      </c>
      <c r="F6" s="6"/>
      <c r="G6" s="6"/>
    </row>
    <row r="7" customFormat="false" ht="15.75" hidden="false" customHeight="true" outlineLevel="0" collapsed="false">
      <c r="A7" s="6" t="s">
        <v>53</v>
      </c>
      <c r="B7" s="6" t="s">
        <v>54</v>
      </c>
      <c r="C7" s="6" t="s">
        <v>55</v>
      </c>
      <c r="F7" s="6"/>
    </row>
    <row r="8" customFormat="false" ht="15.75" hidden="false" customHeight="true" outlineLevel="0" collapsed="false">
      <c r="F8" s="6"/>
    </row>
    <row r="9" customFormat="false" ht="15.75" hidden="false" customHeight="true" outlineLevel="0" collapsed="false">
      <c r="A9" s="6"/>
      <c r="F9" s="6"/>
    </row>
    <row r="10" customFormat="false" ht="39.75" hidden="false" customHeight="true" outlineLevel="0" collapsed="false">
      <c r="A10" s="6" t="s">
        <v>56</v>
      </c>
      <c r="B10" s="14" t="s">
        <v>57</v>
      </c>
      <c r="C10" s="14"/>
    </row>
    <row r="11" customFormat="false" ht="15.75" hidden="false" customHeight="true" outlineLevel="0" collapsed="false">
      <c r="A11" s="6" t="s">
        <v>58</v>
      </c>
      <c r="B11" s="6" t="n">
        <v>13</v>
      </c>
    </row>
  </sheetData>
  <mergeCells count="3">
    <mergeCell ref="A1:C1"/>
    <mergeCell ref="F1:H1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5.92"/>
    <col collapsed="false" customWidth="true" hidden="false" outlineLevel="0" max="7" min="3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5.75" hidden="false" customHeight="true" outlineLevel="0" collapsed="false">
      <c r="A1" s="15" t="s">
        <v>59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tru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 t="s">
        <v>37</v>
      </c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true" outlineLevel="0" collapsed="false">
      <c r="A4" s="18"/>
      <c r="B4" s="18"/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  <c r="O4" s="6" t="s">
        <v>73</v>
      </c>
      <c r="P4" s="18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5.75" hidden="false" customHeight="true" outlineLevel="0" collapsed="false">
      <c r="A5" s="6" t="s">
        <v>38</v>
      </c>
      <c r="B5" s="6" t="s">
        <v>39</v>
      </c>
      <c r="C5" s="6" t="n">
        <v>1</v>
      </c>
      <c r="D5" s="6" t="n">
        <v>1</v>
      </c>
      <c r="E5" s="6" t="n">
        <v>1</v>
      </c>
      <c r="P5" s="6" t="s">
        <v>40</v>
      </c>
    </row>
    <row r="6" customFormat="false" ht="15.75" hidden="false" customHeight="true" outlineLevel="0" collapsed="false">
      <c r="A6" s="6" t="s">
        <v>44</v>
      </c>
      <c r="B6" s="6" t="s">
        <v>45</v>
      </c>
      <c r="E6" s="6" t="n">
        <v>1</v>
      </c>
      <c r="F6" s="6" t="n">
        <v>1</v>
      </c>
      <c r="G6" s="6" t="n">
        <v>1</v>
      </c>
      <c r="P6" s="6" t="s">
        <v>40</v>
      </c>
    </row>
    <row r="7" customFormat="false" ht="15.75" hidden="false" customHeight="true" outlineLevel="0" collapsed="false">
      <c r="A7" s="6" t="s">
        <v>48</v>
      </c>
      <c r="B7" s="6" t="s">
        <v>74</v>
      </c>
      <c r="H7" s="6" t="n">
        <v>1</v>
      </c>
      <c r="I7" s="6" t="n">
        <v>2</v>
      </c>
      <c r="J7" s="6" t="n">
        <v>1</v>
      </c>
      <c r="P7" s="6" t="s">
        <v>50</v>
      </c>
    </row>
    <row r="8" customFormat="false" ht="15.75" hidden="false" customHeight="true" outlineLevel="0" collapsed="false">
      <c r="A8" s="6" t="s">
        <v>51</v>
      </c>
      <c r="B8" s="6" t="s">
        <v>75</v>
      </c>
      <c r="I8" s="6" t="n">
        <v>1</v>
      </c>
      <c r="K8" s="6" t="n">
        <v>1</v>
      </c>
      <c r="L8" s="6" t="n">
        <v>1</v>
      </c>
      <c r="P8" s="6" t="s">
        <v>50</v>
      </c>
    </row>
    <row r="9" customFormat="false" ht="15.75" hidden="false" customHeight="true" outlineLevel="0" collapsed="false">
      <c r="A9" s="6" t="s">
        <v>53</v>
      </c>
      <c r="B9" s="6" t="s">
        <v>54</v>
      </c>
      <c r="M9" s="6" t="n">
        <v>1</v>
      </c>
      <c r="N9" s="6" t="n">
        <v>1</v>
      </c>
      <c r="O9" s="6" t="n">
        <v>1</v>
      </c>
      <c r="P9" s="6" t="s">
        <v>55</v>
      </c>
    </row>
  </sheetData>
  <mergeCells count="5">
    <mergeCell ref="A3:A4"/>
    <mergeCell ref="B3:B4"/>
    <mergeCell ref="C3:O3"/>
    <mergeCell ref="P3:P4"/>
    <mergeCell ref="W4:A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5.92"/>
    <col collapsed="false" customWidth="true" hidden="false" outlineLevel="0" max="7" min="3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5.75" hidden="false" customHeight="true" outlineLevel="0" collapsed="false">
      <c r="A1" s="16" t="s">
        <v>76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tru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 t="s">
        <v>37</v>
      </c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true" outlineLevel="0" collapsed="false">
      <c r="A4" s="18"/>
      <c r="B4" s="18"/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  <c r="O4" s="6" t="s">
        <v>73</v>
      </c>
      <c r="P4" s="18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5.75" hidden="false" customHeight="true" outlineLevel="0" collapsed="false">
      <c r="A5" s="21" t="s">
        <v>38</v>
      </c>
      <c r="B5" s="21" t="s">
        <v>39</v>
      </c>
      <c r="C5" s="21" t="n">
        <v>1</v>
      </c>
      <c r="D5" s="21" t="n">
        <v>1</v>
      </c>
      <c r="E5" s="21" t="n">
        <v>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1" t="s">
        <v>40</v>
      </c>
      <c r="Q5" s="6"/>
    </row>
    <row r="6" customFormat="false" ht="15.75" hidden="false" customHeight="true" outlineLevel="0" collapsed="false">
      <c r="A6" s="21" t="s">
        <v>44</v>
      </c>
      <c r="B6" s="21" t="s">
        <v>45</v>
      </c>
      <c r="C6" s="22"/>
      <c r="D6" s="22"/>
      <c r="E6" s="21" t="n">
        <v>1</v>
      </c>
      <c r="F6" s="21" t="n">
        <v>1</v>
      </c>
      <c r="G6" s="21" t="n">
        <v>1</v>
      </c>
      <c r="H6" s="22"/>
      <c r="I6" s="22"/>
      <c r="J6" s="22"/>
      <c r="K6" s="22"/>
      <c r="L6" s="22"/>
      <c r="M6" s="22"/>
      <c r="N6" s="22"/>
      <c r="O6" s="22"/>
      <c r="P6" s="21" t="s">
        <v>40</v>
      </c>
      <c r="Q6" s="6"/>
    </row>
    <row r="7" customFormat="false" ht="15.75" hidden="false" customHeight="true" outlineLevel="0" collapsed="false">
      <c r="A7" s="6" t="s">
        <v>48</v>
      </c>
      <c r="B7" s="6" t="s">
        <v>74</v>
      </c>
      <c r="H7" s="6" t="n">
        <v>1</v>
      </c>
      <c r="I7" s="6" t="n">
        <v>2</v>
      </c>
      <c r="J7" s="6" t="n">
        <v>1</v>
      </c>
      <c r="P7" s="6" t="s">
        <v>50</v>
      </c>
    </row>
    <row r="8" customFormat="false" ht="15.75" hidden="false" customHeight="true" outlineLevel="0" collapsed="false">
      <c r="A8" s="6" t="s">
        <v>51</v>
      </c>
      <c r="B8" s="6" t="s">
        <v>75</v>
      </c>
      <c r="I8" s="6" t="n">
        <v>1</v>
      </c>
      <c r="K8" s="6" t="n">
        <v>1</v>
      </c>
      <c r="L8" s="6" t="n">
        <v>1</v>
      </c>
      <c r="P8" s="6" t="s">
        <v>50</v>
      </c>
    </row>
    <row r="9" customFormat="false" ht="15.75" hidden="false" customHeight="true" outlineLevel="0" collapsed="false">
      <c r="A9" s="6" t="s">
        <v>53</v>
      </c>
      <c r="B9" s="6" t="s">
        <v>54</v>
      </c>
      <c r="M9" s="6" t="n">
        <v>1</v>
      </c>
      <c r="N9" s="6" t="n">
        <v>1</v>
      </c>
      <c r="O9" s="6" t="n">
        <v>1</v>
      </c>
      <c r="P9" s="6" t="s">
        <v>55</v>
      </c>
    </row>
    <row r="11" customFormat="false" ht="15.75" hidden="false" customHeight="true" outlineLevel="0" collapsed="false">
      <c r="B11" s="23" t="s">
        <v>77</v>
      </c>
    </row>
    <row r="12" customFormat="false" ht="15.75" hidden="false" customHeight="true" outlineLevel="0" collapsed="false">
      <c r="B12" s="24" t="s">
        <v>78</v>
      </c>
      <c r="C12" s="25" t="s">
        <v>79</v>
      </c>
      <c r="D12" s="25"/>
      <c r="E12" s="25"/>
      <c r="F12" s="25"/>
      <c r="G12" s="25"/>
      <c r="H12" s="25"/>
      <c r="I12" s="25"/>
      <c r="J12" s="25"/>
      <c r="K12" s="25"/>
      <c r="L12" s="25"/>
    </row>
    <row r="13" customFormat="false" ht="15.75" hidden="false" customHeight="true" outlineLevel="0" collapsed="false">
      <c r="B13" s="21" t="s">
        <v>78</v>
      </c>
      <c r="C13" s="26" t="n">
        <f aca="false">2/5</f>
        <v>0.4</v>
      </c>
      <c r="D13" s="26"/>
      <c r="E13" s="26"/>
      <c r="F13" s="26"/>
      <c r="G13" s="26"/>
      <c r="H13" s="26"/>
      <c r="I13" s="26"/>
      <c r="J13" s="26"/>
      <c r="K13" s="26"/>
      <c r="L13" s="26"/>
    </row>
    <row r="15" customFormat="false" ht="15.75" hidden="false" customHeight="true" outlineLevel="0" collapsed="false">
      <c r="B15" s="23" t="s">
        <v>80</v>
      </c>
    </row>
    <row r="16" customFormat="false" ht="15.75" hidden="false" customHeight="true" outlineLevel="0" collapsed="false">
      <c r="B16" s="27" t="s">
        <v>81</v>
      </c>
      <c r="C16" s="28" t="s">
        <v>82</v>
      </c>
      <c r="D16" s="28"/>
      <c r="E16" s="28"/>
      <c r="F16" s="28"/>
      <c r="G16" s="28"/>
      <c r="H16" s="28"/>
      <c r="I16" s="28"/>
      <c r="J16" s="28"/>
      <c r="K16" s="28"/>
      <c r="L16" s="28"/>
    </row>
    <row r="17" customFormat="false" ht="15.75" hidden="false" customHeight="true" outlineLevel="0" collapsed="false">
      <c r="B17" s="24" t="s">
        <v>83</v>
      </c>
      <c r="C17" s="25" t="s">
        <v>84</v>
      </c>
      <c r="D17" s="25"/>
      <c r="E17" s="25"/>
      <c r="F17" s="25"/>
      <c r="G17" s="25"/>
      <c r="H17" s="25"/>
      <c r="I17" s="25"/>
      <c r="J17" s="25"/>
      <c r="K17" s="25"/>
      <c r="L17" s="25"/>
    </row>
    <row r="18" customFormat="false" ht="15.75" hidden="false" customHeight="true" outlineLevel="0" collapsed="false">
      <c r="B18" s="24" t="s">
        <v>85</v>
      </c>
      <c r="C18" s="25" t="s">
        <v>86</v>
      </c>
      <c r="D18" s="25"/>
      <c r="E18" s="25"/>
      <c r="F18" s="25"/>
      <c r="G18" s="25"/>
      <c r="H18" s="25"/>
      <c r="I18" s="25"/>
      <c r="J18" s="25"/>
      <c r="K18" s="25"/>
      <c r="L18" s="25"/>
    </row>
    <row r="19" customFormat="false" ht="15.75" hidden="false" customHeight="true" outlineLevel="0" collapsed="false">
      <c r="B19" s="24" t="s">
        <v>87</v>
      </c>
      <c r="C19" s="25" t="s">
        <v>88</v>
      </c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1">
    <mergeCell ref="A3:A4"/>
    <mergeCell ref="B3:B4"/>
    <mergeCell ref="C3:O3"/>
    <mergeCell ref="P3:P4"/>
    <mergeCell ref="W4:AA4"/>
    <mergeCell ref="C12:L12"/>
    <mergeCell ref="C13:L13"/>
    <mergeCell ref="C16:L16"/>
    <mergeCell ref="C17:L17"/>
    <mergeCell ref="C18:L18"/>
    <mergeCell ref="C19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5.92"/>
    <col collapsed="false" customWidth="true" hidden="false" outlineLevel="0" max="7" min="3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5.75" hidden="false" customHeight="true" outlineLevel="0" collapsed="false">
      <c r="A1" s="16" t="s">
        <v>89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tru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 t="s">
        <v>37</v>
      </c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true" outlineLevel="0" collapsed="false">
      <c r="A4" s="18"/>
      <c r="B4" s="18"/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  <c r="O4" s="6" t="s">
        <v>73</v>
      </c>
      <c r="P4" s="18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5.75" hidden="false" customHeight="true" outlineLevel="0" collapsed="false">
      <c r="A5" s="21" t="s">
        <v>38</v>
      </c>
      <c r="B5" s="21" t="s">
        <v>39</v>
      </c>
      <c r="C5" s="21" t="n">
        <v>1</v>
      </c>
      <c r="D5" s="21" t="n">
        <v>1</v>
      </c>
      <c r="E5" s="21" t="n">
        <v>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1" t="s">
        <v>40</v>
      </c>
      <c r="Q5" s="6"/>
    </row>
    <row r="6" customFormat="false" ht="15.75" hidden="false" customHeight="true" outlineLevel="0" collapsed="false">
      <c r="A6" s="21" t="s">
        <v>44</v>
      </c>
      <c r="B6" s="21" t="s">
        <v>45</v>
      </c>
      <c r="C6" s="22"/>
      <c r="D6" s="22"/>
      <c r="E6" s="21" t="n">
        <v>1</v>
      </c>
      <c r="F6" s="21" t="n">
        <v>1</v>
      </c>
      <c r="G6" s="21" t="n">
        <v>1</v>
      </c>
      <c r="H6" s="22"/>
      <c r="I6" s="22"/>
      <c r="J6" s="22"/>
      <c r="K6" s="22"/>
      <c r="L6" s="22"/>
      <c r="M6" s="22"/>
      <c r="N6" s="22"/>
      <c r="O6" s="22"/>
      <c r="P6" s="21" t="s">
        <v>40</v>
      </c>
      <c r="Q6" s="6"/>
    </row>
    <row r="7" customFormat="false" ht="15.75" hidden="false" customHeight="true" outlineLevel="0" collapsed="false">
      <c r="A7" s="6" t="s">
        <v>48</v>
      </c>
      <c r="B7" s="6" t="s">
        <v>74</v>
      </c>
      <c r="H7" s="6" t="n">
        <v>1</v>
      </c>
      <c r="I7" s="6" t="n">
        <v>2</v>
      </c>
      <c r="J7" s="6" t="n">
        <v>1</v>
      </c>
      <c r="P7" s="6" t="s">
        <v>50</v>
      </c>
    </row>
    <row r="8" customFormat="false" ht="15.75" hidden="false" customHeight="true" outlineLevel="0" collapsed="false">
      <c r="A8" s="6" t="s">
        <v>51</v>
      </c>
      <c r="B8" s="6" t="s">
        <v>75</v>
      </c>
      <c r="I8" s="6" t="n">
        <v>1</v>
      </c>
      <c r="K8" s="6" t="n">
        <v>1</v>
      </c>
      <c r="L8" s="6" t="n">
        <v>1</v>
      </c>
      <c r="P8" s="6" t="s">
        <v>50</v>
      </c>
    </row>
    <row r="9" customFormat="false" ht="15.75" hidden="false" customHeight="true" outlineLevel="0" collapsed="false">
      <c r="A9" s="6" t="s">
        <v>53</v>
      </c>
      <c r="B9" s="6" t="s">
        <v>54</v>
      </c>
      <c r="M9" s="6" t="n">
        <v>1</v>
      </c>
      <c r="N9" s="6" t="n">
        <v>1</v>
      </c>
      <c r="O9" s="6" t="n">
        <v>1</v>
      </c>
      <c r="P9" s="6" t="s">
        <v>55</v>
      </c>
    </row>
    <row r="11" customFormat="false" ht="15.75" hidden="false" customHeight="true" outlineLevel="0" collapsed="false">
      <c r="B11" s="23" t="s">
        <v>77</v>
      </c>
    </row>
    <row r="12" customFormat="false" ht="15.75" hidden="false" customHeight="true" outlineLevel="0" collapsed="false">
      <c r="B12" s="10" t="s">
        <v>78</v>
      </c>
      <c r="C12" s="22" t="n">
        <f aca="false">2/5</f>
        <v>0.4</v>
      </c>
      <c r="D12" s="29"/>
      <c r="H12" s="30"/>
      <c r="I12" s="30"/>
      <c r="J12" s="30"/>
      <c r="K12" s="30"/>
      <c r="L12" s="30"/>
      <c r="M12" s="30"/>
      <c r="N12" s="30"/>
      <c r="O12" s="30"/>
      <c r="P12" s="30"/>
    </row>
    <row r="14" customFormat="false" ht="15.75" hidden="false" customHeight="true" outlineLevel="0" collapsed="false">
      <c r="B14" s="23" t="s">
        <v>80</v>
      </c>
    </row>
    <row r="15" customFormat="false" ht="15.75" hidden="false" customHeight="true" outlineLevel="0" collapsed="false">
      <c r="B15" s="30" t="s">
        <v>90</v>
      </c>
      <c r="C15" s="30" t="s">
        <v>88</v>
      </c>
      <c r="E15" s="2"/>
      <c r="F15" s="2"/>
      <c r="G15" s="2"/>
      <c r="H15" s="2"/>
      <c r="I15" s="2"/>
      <c r="J15" s="2"/>
      <c r="K15" s="2"/>
      <c r="L15" s="2"/>
    </row>
    <row r="16" customFormat="false" ht="15.75" hidden="false" customHeight="true" outlineLevel="0" collapsed="false">
      <c r="A16" s="6" t="s">
        <v>91</v>
      </c>
      <c r="B16" s="6" t="s">
        <v>92</v>
      </c>
      <c r="C16" s="2" t="n">
        <f aca="false">SUM(C5:O6)</f>
        <v>6</v>
      </c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5.75" hidden="false" customHeight="true" outlineLevel="0" collapsed="false">
      <c r="B17" s="6" t="s">
        <v>58</v>
      </c>
      <c r="C17" s="9" t="n">
        <f aca="false">COUNTA(C4:O4)</f>
        <v>13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5.75" hidden="false" customHeight="true" outlineLevel="0" collapsed="false">
      <c r="B18" s="2"/>
      <c r="C18" s="19" t="s">
        <v>60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customFormat="false" ht="15.75" hidden="false" customHeight="true" outlineLevel="0" collapsed="false">
      <c r="B19" s="22"/>
      <c r="C19" s="21" t="s">
        <v>61</v>
      </c>
      <c r="D19" s="21" t="s">
        <v>62</v>
      </c>
      <c r="E19" s="21" t="s">
        <v>63</v>
      </c>
      <c r="F19" s="21" t="s">
        <v>64</v>
      </c>
      <c r="G19" s="21" t="s">
        <v>65</v>
      </c>
      <c r="H19" s="21" t="s">
        <v>66</v>
      </c>
      <c r="I19" s="21" t="s">
        <v>67</v>
      </c>
      <c r="J19" s="21" t="s">
        <v>68</v>
      </c>
      <c r="K19" s="21" t="s">
        <v>69</v>
      </c>
      <c r="L19" s="21" t="s">
        <v>70</v>
      </c>
      <c r="M19" s="21" t="s">
        <v>71</v>
      </c>
      <c r="N19" s="21" t="s">
        <v>72</v>
      </c>
      <c r="O19" s="21" t="s">
        <v>73</v>
      </c>
    </row>
    <row r="20" customFormat="false" ht="15.75" hidden="false" customHeight="true" outlineLevel="0" collapsed="false">
      <c r="B20" s="10" t="s">
        <v>93</v>
      </c>
      <c r="C20" s="22" t="n">
        <f aca="false">(SUM(C5:C6)+1)/($C$16+$C$17)</f>
        <v>0.105263157894737</v>
      </c>
      <c r="D20" s="22" t="n">
        <f aca="false">(SUM(D5:D6)+1)/($C$16+$C$17)</f>
        <v>0.105263157894737</v>
      </c>
      <c r="E20" s="22" t="n">
        <f aca="false">(SUM(E5:E6)+1)/($C$16+$C$17)</f>
        <v>0.157894736842105</v>
      </c>
      <c r="F20" s="22" t="n">
        <f aca="false">(SUM(F5:F6)+1)/($C$16+$C$17)</f>
        <v>0.105263157894737</v>
      </c>
      <c r="G20" s="22" t="n">
        <f aca="false">(SUM(G5:G6)+1)/($C$16+$C$17)</f>
        <v>0.105263157894737</v>
      </c>
      <c r="H20" s="22" t="n">
        <f aca="false">(SUM(H5:H6)+1)/($C$16+$C$17)</f>
        <v>0.0526315789473684</v>
      </c>
      <c r="I20" s="22" t="n">
        <f aca="false">(SUM(I5:I6)+1)/($C$16+$C$17)</f>
        <v>0.0526315789473684</v>
      </c>
      <c r="J20" s="22" t="n">
        <f aca="false">(SUM(J5:J6)+1)/($C$16+$C$17)</f>
        <v>0.0526315789473684</v>
      </c>
      <c r="K20" s="22" t="n">
        <f aca="false">(SUM(K5:K6)+1)/($C$16+$C$17)</f>
        <v>0.0526315789473684</v>
      </c>
      <c r="L20" s="22" t="n">
        <f aca="false">(SUM(L5:L6)+1)/($C$16+$C$17)</f>
        <v>0.0526315789473684</v>
      </c>
      <c r="M20" s="22" t="n">
        <f aca="false">(SUM(M5:M6)+1)/($C$16+$C$17)</f>
        <v>0.0526315789473684</v>
      </c>
      <c r="N20" s="22" t="n">
        <f aca="false">(SUM(N5:N6)+1)/($C$16+$C$17)</f>
        <v>0.0526315789473684</v>
      </c>
      <c r="O20" s="22" t="n">
        <f aca="false">(SUM(O5:O6)+1)/($C$16+$C$17)</f>
        <v>0.0526315789473684</v>
      </c>
    </row>
  </sheetData>
  <mergeCells count="6">
    <mergeCell ref="A3:A4"/>
    <mergeCell ref="B3:B4"/>
    <mergeCell ref="C3:O3"/>
    <mergeCell ref="P3:P4"/>
    <mergeCell ref="W4:AA4"/>
    <mergeCell ref="C18:O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2.92"/>
    <col collapsed="false" customWidth="true" hidden="false" outlineLevel="0" max="7" min="3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5.75" hidden="false" customHeight="true" outlineLevel="0" collapsed="false">
      <c r="A1" s="16" t="s">
        <v>94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tru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 t="s">
        <v>37</v>
      </c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true" outlineLevel="0" collapsed="false">
      <c r="A4" s="18"/>
      <c r="B4" s="18"/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  <c r="O4" s="6" t="s">
        <v>73</v>
      </c>
      <c r="P4" s="18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5.75" hidden="false" customHeight="true" outlineLevel="0" collapsed="false">
      <c r="A5" s="6" t="s">
        <v>38</v>
      </c>
      <c r="B5" s="6" t="s">
        <v>39</v>
      </c>
      <c r="C5" s="6" t="n">
        <v>1</v>
      </c>
      <c r="D5" s="6" t="n">
        <v>1</v>
      </c>
      <c r="E5" s="6" t="n">
        <v>1</v>
      </c>
      <c r="P5" s="6" t="s">
        <v>40</v>
      </c>
      <c r="Q5" s="6"/>
    </row>
    <row r="6" customFormat="false" ht="15.75" hidden="false" customHeight="true" outlineLevel="0" collapsed="false">
      <c r="A6" s="6" t="s">
        <v>44</v>
      </c>
      <c r="B6" s="6" t="s">
        <v>45</v>
      </c>
      <c r="E6" s="6" t="n">
        <v>1</v>
      </c>
      <c r="F6" s="6" t="n">
        <v>1</v>
      </c>
      <c r="G6" s="6" t="n">
        <v>1</v>
      </c>
      <c r="P6" s="6" t="s">
        <v>40</v>
      </c>
      <c r="Q6" s="6"/>
    </row>
    <row r="7" customFormat="false" ht="15.75" hidden="false" customHeight="true" outlineLevel="0" collapsed="false">
      <c r="A7" s="21" t="s">
        <v>48</v>
      </c>
      <c r="B7" s="21" t="s">
        <v>74</v>
      </c>
      <c r="C7" s="22"/>
      <c r="D7" s="22"/>
      <c r="E7" s="22"/>
      <c r="F7" s="22"/>
      <c r="G7" s="22"/>
      <c r="H7" s="21" t="n">
        <v>1</v>
      </c>
      <c r="I7" s="21" t="n">
        <v>2</v>
      </c>
      <c r="J7" s="21" t="n">
        <v>1</v>
      </c>
      <c r="K7" s="22"/>
      <c r="L7" s="22"/>
      <c r="M7" s="22"/>
      <c r="N7" s="22"/>
      <c r="O7" s="22"/>
      <c r="P7" s="21" t="s">
        <v>50</v>
      </c>
    </row>
    <row r="8" customFormat="false" ht="15.75" hidden="false" customHeight="true" outlineLevel="0" collapsed="false">
      <c r="A8" s="21" t="s">
        <v>51</v>
      </c>
      <c r="B8" s="21" t="s">
        <v>75</v>
      </c>
      <c r="C8" s="22"/>
      <c r="D8" s="22"/>
      <c r="E8" s="22"/>
      <c r="F8" s="22"/>
      <c r="G8" s="22"/>
      <c r="H8" s="22"/>
      <c r="I8" s="21" t="n">
        <v>1</v>
      </c>
      <c r="J8" s="22"/>
      <c r="K8" s="21" t="n">
        <v>1</v>
      </c>
      <c r="L8" s="21" t="n">
        <v>1</v>
      </c>
      <c r="M8" s="22"/>
      <c r="N8" s="22"/>
      <c r="O8" s="22"/>
      <c r="P8" s="21" t="s">
        <v>50</v>
      </c>
    </row>
    <row r="9" customFormat="false" ht="15.75" hidden="false" customHeight="true" outlineLevel="0" collapsed="false">
      <c r="A9" s="6" t="s">
        <v>53</v>
      </c>
      <c r="B9" s="6" t="s">
        <v>54</v>
      </c>
      <c r="M9" s="6" t="n">
        <v>1</v>
      </c>
      <c r="N9" s="6" t="n">
        <v>1</v>
      </c>
      <c r="O9" s="6" t="n">
        <v>1</v>
      </c>
      <c r="P9" s="6" t="s">
        <v>55</v>
      </c>
    </row>
    <row r="11" customFormat="false" ht="15.75" hidden="false" customHeight="true" outlineLevel="0" collapsed="false">
      <c r="B11" s="23" t="s">
        <v>77</v>
      </c>
    </row>
    <row r="12" customFormat="false" ht="15.75" hidden="false" customHeight="true" outlineLevel="0" collapsed="false">
      <c r="B12" s="10" t="s">
        <v>95</v>
      </c>
      <c r="C12" s="22" t="n">
        <f aca="false">2/5</f>
        <v>0.4</v>
      </c>
      <c r="D12" s="29"/>
      <c r="H12" s="30"/>
      <c r="I12" s="30"/>
      <c r="J12" s="30"/>
      <c r="K12" s="30"/>
      <c r="L12" s="30"/>
      <c r="M12" s="30"/>
      <c r="N12" s="30"/>
      <c r="O12" s="30"/>
      <c r="P12" s="30"/>
    </row>
    <row r="14" customFormat="false" ht="15.75" hidden="false" customHeight="true" outlineLevel="0" collapsed="false">
      <c r="B14" s="23" t="s">
        <v>80</v>
      </c>
    </row>
    <row r="15" customFormat="false" ht="15.75" hidden="false" customHeight="true" outlineLevel="0" collapsed="false">
      <c r="B15" s="30" t="s">
        <v>96</v>
      </c>
      <c r="C15" s="30" t="s">
        <v>88</v>
      </c>
      <c r="E15" s="2"/>
      <c r="F15" s="2"/>
      <c r="G15" s="2"/>
      <c r="H15" s="2"/>
      <c r="I15" s="2"/>
      <c r="J15" s="2"/>
      <c r="K15" s="2"/>
      <c r="L15" s="2"/>
    </row>
    <row r="16" customFormat="false" ht="15.75" hidden="false" customHeight="true" outlineLevel="0" collapsed="false">
      <c r="A16" s="6" t="s">
        <v>91</v>
      </c>
      <c r="B16" s="6" t="s">
        <v>92</v>
      </c>
      <c r="C16" s="2" t="n">
        <f aca="false">SUM(C7:O8)</f>
        <v>7</v>
      </c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5.75" hidden="false" customHeight="true" outlineLevel="0" collapsed="false">
      <c r="B17" s="6" t="s">
        <v>58</v>
      </c>
      <c r="C17" s="9" t="n">
        <f aca="false">COUNTA(C4:O4)</f>
        <v>13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5.75" hidden="false" customHeight="true" outlineLevel="0" collapsed="false">
      <c r="B18" s="2"/>
      <c r="C18" s="19" t="s">
        <v>60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customFormat="false" ht="15.75" hidden="false" customHeight="true" outlineLevel="0" collapsed="false">
      <c r="B19" s="22"/>
      <c r="C19" s="21" t="s">
        <v>61</v>
      </c>
      <c r="D19" s="21" t="s">
        <v>62</v>
      </c>
      <c r="E19" s="21" t="s">
        <v>63</v>
      </c>
      <c r="F19" s="21" t="s">
        <v>64</v>
      </c>
      <c r="G19" s="21" t="s">
        <v>65</v>
      </c>
      <c r="H19" s="21" t="s">
        <v>66</v>
      </c>
      <c r="I19" s="21" t="s">
        <v>67</v>
      </c>
      <c r="J19" s="21" t="s">
        <v>68</v>
      </c>
      <c r="K19" s="21" t="s">
        <v>69</v>
      </c>
      <c r="L19" s="21" t="s">
        <v>70</v>
      </c>
      <c r="M19" s="21" t="s">
        <v>71</v>
      </c>
      <c r="N19" s="21" t="s">
        <v>72</v>
      </c>
      <c r="O19" s="21" t="s">
        <v>73</v>
      </c>
    </row>
    <row r="20" customFormat="false" ht="15.75" hidden="false" customHeight="true" outlineLevel="0" collapsed="false">
      <c r="B20" s="10" t="s">
        <v>97</v>
      </c>
      <c r="C20" s="22" t="n">
        <f aca="false">(SUM(C7:C8)+1)/($C$16+$C$17)</f>
        <v>0.05</v>
      </c>
      <c r="D20" s="22" t="n">
        <f aca="false">(SUM(D7:D8)+1)/($C$16+$C$17)</f>
        <v>0.05</v>
      </c>
      <c r="E20" s="22" t="n">
        <f aca="false">(SUM(E7:E8)+1)/($C$16+$C$17)</f>
        <v>0.05</v>
      </c>
      <c r="F20" s="22" t="n">
        <f aca="false">(SUM(F7:F8)+1)/($C$16+$C$17)</f>
        <v>0.05</v>
      </c>
      <c r="G20" s="22" t="n">
        <f aca="false">(SUM(G7:G8)+1)/($C$16+$C$17)</f>
        <v>0.05</v>
      </c>
      <c r="H20" s="22" t="n">
        <f aca="false">(SUM(H7:H8)+1)/($C$16+$C$17)</f>
        <v>0.1</v>
      </c>
      <c r="I20" s="22" t="n">
        <f aca="false">(SUM(I7:I8)+1)/($C$16+$C$17)</f>
        <v>0.2</v>
      </c>
      <c r="J20" s="22" t="n">
        <f aca="false">(SUM(J7:J8)+1)/($C$16+$C$17)</f>
        <v>0.1</v>
      </c>
      <c r="K20" s="22" t="n">
        <f aca="false">(SUM(K7:K8)+1)/($C$16+$C$17)</f>
        <v>0.1</v>
      </c>
      <c r="L20" s="22" t="n">
        <f aca="false">(SUM(L7:L8)+1)/($C$16+$C$17)</f>
        <v>0.1</v>
      </c>
      <c r="M20" s="22" t="n">
        <f aca="false">(SUM(M7:M8)+1)/($C$16+$C$17)</f>
        <v>0.05</v>
      </c>
      <c r="N20" s="22" t="n">
        <f aca="false">(SUM(N7:N8)+1)/($C$16+$C$17)</f>
        <v>0.05</v>
      </c>
      <c r="O20" s="22" t="n">
        <f aca="false">(SUM(O7:O8)+1)/($C$16+$C$17)</f>
        <v>0.05</v>
      </c>
    </row>
  </sheetData>
  <mergeCells count="6">
    <mergeCell ref="A3:A4"/>
    <mergeCell ref="B3:B4"/>
    <mergeCell ref="C3:O3"/>
    <mergeCell ref="P3:P4"/>
    <mergeCell ref="W4:AA4"/>
    <mergeCell ref="C18:O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1" activeCellId="0" sqref="B21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2.92"/>
    <col collapsed="false" customWidth="true" hidden="false" outlineLevel="0" max="7" min="3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5.75" hidden="false" customHeight="true" outlineLevel="0" collapsed="false">
      <c r="A1" s="16" t="s">
        <v>98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5.75" hidden="false" customHeight="tru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 t="s">
        <v>37</v>
      </c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5.75" hidden="false" customHeight="true" outlineLevel="0" collapsed="false">
      <c r="A4" s="18"/>
      <c r="B4" s="18"/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  <c r="O4" s="6" t="s">
        <v>73</v>
      </c>
      <c r="P4" s="18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5.75" hidden="false" customHeight="true" outlineLevel="0" collapsed="false">
      <c r="A5" s="6" t="s">
        <v>38</v>
      </c>
      <c r="B5" s="6" t="s">
        <v>39</v>
      </c>
      <c r="C5" s="6" t="n">
        <v>1</v>
      </c>
      <c r="D5" s="6" t="n">
        <v>1</v>
      </c>
      <c r="E5" s="6" t="n">
        <v>1</v>
      </c>
      <c r="P5" s="6" t="s">
        <v>40</v>
      </c>
      <c r="Q5" s="6"/>
    </row>
    <row r="6" customFormat="false" ht="15.75" hidden="false" customHeight="true" outlineLevel="0" collapsed="false">
      <c r="A6" s="6" t="s">
        <v>44</v>
      </c>
      <c r="B6" s="6" t="s">
        <v>45</v>
      </c>
      <c r="E6" s="6" t="n">
        <v>1</v>
      </c>
      <c r="F6" s="6" t="n">
        <v>1</v>
      </c>
      <c r="G6" s="6" t="n">
        <v>1</v>
      </c>
      <c r="P6" s="6" t="s">
        <v>40</v>
      </c>
      <c r="Q6" s="6"/>
    </row>
    <row r="7" customFormat="false" ht="15.75" hidden="false" customHeight="true" outlineLevel="0" collapsed="false">
      <c r="A7" s="6" t="s">
        <v>48</v>
      </c>
      <c r="B7" s="6" t="s">
        <v>74</v>
      </c>
      <c r="H7" s="6" t="n">
        <v>1</v>
      </c>
      <c r="I7" s="6" t="n">
        <v>2</v>
      </c>
      <c r="J7" s="6" t="n">
        <v>1</v>
      </c>
      <c r="P7" s="6" t="s">
        <v>50</v>
      </c>
    </row>
    <row r="8" customFormat="false" ht="15.75" hidden="false" customHeight="true" outlineLevel="0" collapsed="false">
      <c r="A8" s="6" t="s">
        <v>51</v>
      </c>
      <c r="B8" s="6" t="s">
        <v>75</v>
      </c>
      <c r="I8" s="6" t="n">
        <v>1</v>
      </c>
      <c r="K8" s="6" t="n">
        <v>1</v>
      </c>
      <c r="L8" s="6" t="n">
        <v>1</v>
      </c>
      <c r="P8" s="6" t="s">
        <v>50</v>
      </c>
    </row>
    <row r="9" customFormat="false" ht="15.75" hidden="false" customHeight="true" outlineLevel="0" collapsed="false">
      <c r="A9" s="21" t="s">
        <v>53</v>
      </c>
      <c r="B9" s="21" t="s">
        <v>54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1" t="n">
        <v>1</v>
      </c>
      <c r="N9" s="21" t="n">
        <v>1</v>
      </c>
      <c r="O9" s="21" t="n">
        <v>1</v>
      </c>
      <c r="P9" s="21" t="s">
        <v>55</v>
      </c>
    </row>
    <row r="11" customFormat="false" ht="15.75" hidden="false" customHeight="true" outlineLevel="0" collapsed="false">
      <c r="B11" s="3" t="s">
        <v>77</v>
      </c>
    </row>
    <row r="12" customFormat="false" ht="15.75" hidden="false" customHeight="true" outlineLevel="0" collapsed="false">
      <c r="B12" s="30" t="s">
        <v>99</v>
      </c>
      <c r="C12" s="29" t="n">
        <f aca="false">1/5</f>
        <v>0.2</v>
      </c>
      <c r="D12" s="29"/>
      <c r="H12" s="30"/>
      <c r="I12" s="30"/>
      <c r="J12" s="30"/>
      <c r="K12" s="30"/>
      <c r="L12" s="30"/>
      <c r="M12" s="30"/>
      <c r="N12" s="30"/>
      <c r="O12" s="30"/>
      <c r="P12" s="30"/>
    </row>
    <row r="14" customFormat="false" ht="15.75" hidden="false" customHeight="true" outlineLevel="0" collapsed="false">
      <c r="B14" s="3" t="s">
        <v>80</v>
      </c>
    </row>
    <row r="15" customFormat="false" ht="15.75" hidden="false" customHeight="true" outlineLevel="0" collapsed="false">
      <c r="B15" s="30" t="s">
        <v>100</v>
      </c>
      <c r="C15" s="30" t="s">
        <v>88</v>
      </c>
      <c r="E15" s="2"/>
      <c r="F15" s="2"/>
      <c r="G15" s="2"/>
      <c r="H15" s="2"/>
      <c r="I15" s="2"/>
      <c r="J15" s="2"/>
      <c r="K15" s="2"/>
      <c r="L15" s="2"/>
    </row>
    <row r="16" customFormat="false" ht="15.75" hidden="false" customHeight="true" outlineLevel="0" collapsed="false">
      <c r="A16" s="6" t="s">
        <v>91</v>
      </c>
      <c r="B16" s="6" t="s">
        <v>92</v>
      </c>
      <c r="C16" s="2" t="n">
        <f aca="false">SUM(C9:O9)</f>
        <v>3</v>
      </c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5.75" hidden="false" customHeight="true" outlineLevel="0" collapsed="false">
      <c r="B17" s="6" t="s">
        <v>58</v>
      </c>
      <c r="C17" s="9" t="n">
        <f aca="false">COUNTA(C4:O4)</f>
        <v>13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5.75" hidden="false" customHeight="true" outlineLevel="0" collapsed="false">
      <c r="B18" s="2"/>
      <c r="C18" s="19" t="s">
        <v>60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customFormat="false" ht="15.75" hidden="false" customHeight="true" outlineLevel="0" collapsed="false">
      <c r="B19" s="22"/>
      <c r="C19" s="21" t="s">
        <v>61</v>
      </c>
      <c r="D19" s="21" t="s">
        <v>62</v>
      </c>
      <c r="E19" s="21" t="s">
        <v>63</v>
      </c>
      <c r="F19" s="21" t="s">
        <v>64</v>
      </c>
      <c r="G19" s="21" t="s">
        <v>65</v>
      </c>
      <c r="H19" s="21" t="s">
        <v>66</v>
      </c>
      <c r="I19" s="21" t="s">
        <v>67</v>
      </c>
      <c r="J19" s="21" t="s">
        <v>68</v>
      </c>
      <c r="K19" s="21" t="s">
        <v>69</v>
      </c>
      <c r="L19" s="21" t="s">
        <v>70</v>
      </c>
      <c r="M19" s="21" t="s">
        <v>71</v>
      </c>
      <c r="N19" s="21" t="s">
        <v>72</v>
      </c>
      <c r="O19" s="21" t="s">
        <v>73</v>
      </c>
    </row>
    <row r="20" customFormat="false" ht="15.75" hidden="false" customHeight="true" outlineLevel="0" collapsed="false">
      <c r="B20" s="10" t="s">
        <v>101</v>
      </c>
      <c r="C20" s="22" t="n">
        <f aca="false">(SUM(C9)+1)/($C$16+$C$17)</f>
        <v>0.0625</v>
      </c>
      <c r="D20" s="22" t="n">
        <f aca="false">(SUM(D9)+1)/($C$16+$C$17)</f>
        <v>0.0625</v>
      </c>
      <c r="E20" s="22" t="n">
        <f aca="false">(SUM(E9)+1)/($C$16+$C$17)</f>
        <v>0.0625</v>
      </c>
      <c r="F20" s="22" t="n">
        <f aca="false">(SUM(F9)+1)/($C$16+$C$17)</f>
        <v>0.0625</v>
      </c>
      <c r="G20" s="22" t="n">
        <f aca="false">(SUM(G9)+1)/($C$16+$C$17)</f>
        <v>0.0625</v>
      </c>
      <c r="H20" s="22" t="n">
        <f aca="false">(SUM(H9)+1)/($C$16+$C$17)</f>
        <v>0.0625</v>
      </c>
      <c r="I20" s="22" t="n">
        <f aca="false">(SUM(I9)+1)/($C$16+$C$17)</f>
        <v>0.0625</v>
      </c>
      <c r="J20" s="22" t="n">
        <f aca="false">(SUM(J9)+1)/($C$16+$C$17)</f>
        <v>0.0625</v>
      </c>
      <c r="K20" s="22" t="n">
        <f aca="false">(SUM(K9)+1)/($C$16+$C$17)</f>
        <v>0.0625</v>
      </c>
      <c r="L20" s="22" t="n">
        <f aca="false">(SUM(L9)+1)/($C$16+$C$17)</f>
        <v>0.0625</v>
      </c>
      <c r="M20" s="22" t="n">
        <f aca="false">(SUM(M9)+1)/($C$16+$C$17)</f>
        <v>0.125</v>
      </c>
      <c r="N20" s="22" t="n">
        <f aca="false">(SUM(N9)+1)/($C$16+$C$17)</f>
        <v>0.125</v>
      </c>
      <c r="O20" s="22" t="n">
        <f aca="false">(SUM(O9)+1)/($C$16+$C$17)</f>
        <v>0.125</v>
      </c>
    </row>
  </sheetData>
  <mergeCells count="6">
    <mergeCell ref="A3:A4"/>
    <mergeCell ref="B3:B4"/>
    <mergeCell ref="C3:O3"/>
    <mergeCell ref="P3:P4"/>
    <mergeCell ref="W4:AA4"/>
    <mergeCell ref="C18:O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.75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30.7"/>
    <col collapsed="false" customWidth="true" hidden="false" outlineLevel="0" max="3" min="3" style="0" width="15.19"/>
    <col collapsed="false" customWidth="true" hidden="false" outlineLevel="0" max="4" min="4" style="0" width="20.25"/>
    <col collapsed="false" customWidth="true" hidden="false" outlineLevel="0" max="5" min="5" style="0" width="11.07"/>
    <col collapsed="false" customWidth="true" hidden="false" outlineLevel="0" max="7" min="6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3" hidden="false" customHeight="false" outlineLevel="0" collapsed="false">
      <c r="A1" s="16" t="s">
        <v>102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3" hidden="false" customHeight="fals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48" hidden="false" customHeight="true" outlineLevel="0" collapsed="false">
      <c r="A3" s="16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3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3" hidden="false" customHeight="false" outlineLevel="0" collapsed="false">
      <c r="A5" s="6" t="s">
        <v>91</v>
      </c>
      <c r="P5" s="2"/>
      <c r="Q5" s="6"/>
    </row>
    <row r="6" customFormat="false" ht="13" hidden="false" customHeight="false" outlineLevel="0" collapsed="false">
      <c r="A6" s="2"/>
      <c r="B6" s="31" t="s">
        <v>104</v>
      </c>
      <c r="F6" s="2"/>
      <c r="G6" s="2"/>
      <c r="P6" s="2"/>
      <c r="Q6" s="6"/>
    </row>
    <row r="7" customFormat="false" ht="13" hidden="false" customHeight="false" outlineLevel="0" collapsed="false">
      <c r="A7" s="2"/>
      <c r="B7" s="6" t="s">
        <v>105</v>
      </c>
      <c r="H7" s="2"/>
      <c r="I7" s="2"/>
      <c r="J7" s="2"/>
      <c r="P7" s="2"/>
    </row>
    <row r="8" customFormat="false" ht="13" hidden="false" customHeight="false" outlineLevel="0" collapsed="false">
      <c r="A8" s="2"/>
      <c r="B8" s="2"/>
      <c r="I8" s="2"/>
      <c r="K8" s="2"/>
      <c r="L8" s="2"/>
      <c r="P8" s="2"/>
    </row>
    <row r="9" customFormat="false" ht="13" hidden="false" customHeight="false" outlineLevel="0" collapsed="false">
      <c r="A9" s="1" t="s">
        <v>34</v>
      </c>
      <c r="B9" s="1"/>
      <c r="C9" s="1"/>
      <c r="M9" s="2"/>
      <c r="N9" s="2"/>
      <c r="O9" s="2"/>
      <c r="P9" s="2"/>
    </row>
    <row r="10" customFormat="false" ht="13" hidden="false" customHeight="false" outlineLevel="0" collapsed="false">
      <c r="A10" s="3" t="s">
        <v>35</v>
      </c>
      <c r="B10" s="3" t="s">
        <v>36</v>
      </c>
      <c r="C10" s="3" t="s">
        <v>37</v>
      </c>
    </row>
    <row r="11" customFormat="false" ht="13" hidden="false" customHeight="false" outlineLevel="0" collapsed="false">
      <c r="A11" s="6" t="s">
        <v>41</v>
      </c>
      <c r="B11" s="6" t="s">
        <v>42</v>
      </c>
      <c r="C11" s="6" t="s">
        <v>43</v>
      </c>
    </row>
    <row r="12" customFormat="false" ht="13" hidden="false" customHeight="false" outlineLevel="0" collapsed="false">
      <c r="A12" s="6" t="s">
        <v>46</v>
      </c>
      <c r="B12" s="6" t="s">
        <v>47</v>
      </c>
      <c r="C12" s="6" t="s">
        <v>43</v>
      </c>
      <c r="H12" s="2"/>
      <c r="I12" s="2"/>
      <c r="J12" s="2"/>
      <c r="K12" s="2"/>
      <c r="L12" s="2"/>
      <c r="M12" s="2"/>
      <c r="N12" s="2"/>
      <c r="O12" s="2"/>
      <c r="P12" s="2"/>
    </row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</sheetData>
  <mergeCells count="2">
    <mergeCell ref="W4:AA4"/>
    <mergeCell ref="A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" min="1" style="0" width="14.58"/>
    <col collapsed="false" customWidth="true" hidden="false" outlineLevel="0" max="2" min="2" style="0" width="29.1"/>
    <col collapsed="false" customWidth="true" hidden="false" outlineLevel="0" max="3" min="3" style="0" width="39.69"/>
    <col collapsed="false" customWidth="true" hidden="false" outlineLevel="0" max="4" min="4" style="0" width="20.25"/>
    <col collapsed="false" customWidth="true" hidden="false" outlineLevel="0" max="5" min="5" style="0" width="11.07"/>
    <col collapsed="false" customWidth="true" hidden="false" outlineLevel="0" max="7" min="6" style="0" width="7.76"/>
    <col collapsed="false" customWidth="true" hidden="false" outlineLevel="0" max="8" min="8" style="0" width="9.32"/>
    <col collapsed="false" customWidth="true" hidden="false" outlineLevel="0" max="15" min="9" style="0" width="7.76"/>
    <col collapsed="false" customWidth="true" hidden="false" outlineLevel="0" max="1025" min="16" style="0" width="15.32"/>
  </cols>
  <sheetData>
    <row r="1" customFormat="false" ht="13" hidden="false" customHeight="false" outlineLevel="0" collapsed="false">
      <c r="A1" s="16" t="s">
        <v>102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3" hidden="false" customHeight="fals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48" hidden="false" customHeight="true" outlineLevel="0" collapsed="false">
      <c r="A3" s="16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3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3" hidden="false" customHeight="false" outlineLevel="0" collapsed="false">
      <c r="A5" s="32" t="s">
        <v>106</v>
      </c>
      <c r="P5" s="2"/>
      <c r="Q5" s="6"/>
    </row>
    <row r="6" customFormat="false" ht="13" hidden="false" customHeight="false" outlineLevel="0" collapsed="false">
      <c r="A6" s="21" t="s">
        <v>107</v>
      </c>
      <c r="B6" s="33" t="s">
        <v>108</v>
      </c>
      <c r="C6" s="33"/>
      <c r="D6" s="22" t="n">
        <f aca="false">'Step2(Auto)'!C12*'Step2(Auto)'!E20*'Step2(Auto)'!F20*'Step2(Auto)'!J20</f>
        <v>0.000349905233999125</v>
      </c>
      <c r="E6" s="6" t="s">
        <v>109</v>
      </c>
      <c r="F6" s="2"/>
      <c r="G6" s="2"/>
      <c r="P6" s="2"/>
      <c r="Q6" s="6"/>
    </row>
    <row r="7" customFormat="false" ht="13" hidden="false" customHeight="false" outlineLevel="0" collapsed="false">
      <c r="A7" s="6" t="s">
        <v>110</v>
      </c>
      <c r="B7" s="34" t="s">
        <v>111</v>
      </c>
      <c r="C7" s="34"/>
      <c r="D7" s="0" t="n">
        <f aca="false">'Step2(Sports)'!C12*'Step2(Sports)'!E20*'Step2(Sports)'!F20*'Step2(Sports)'!J20</f>
        <v>0.0001</v>
      </c>
      <c r="H7" s="2"/>
      <c r="I7" s="2"/>
      <c r="J7" s="2"/>
      <c r="P7" s="2"/>
    </row>
    <row r="8" customFormat="false" ht="13" hidden="false" customHeight="false" outlineLevel="0" collapsed="false">
      <c r="A8" s="6" t="s">
        <v>112</v>
      </c>
      <c r="B8" s="34" t="s">
        <v>113</v>
      </c>
      <c r="C8" s="34"/>
      <c r="D8" s="0" t="n">
        <f aca="false">'Step2(Comp)'!C12*'Step2(Comp)'!E20*'Step2(Comp)'!F20*'Step2(Comp)'!J20</f>
        <v>4.8828125E-005</v>
      </c>
      <c r="I8" s="2"/>
      <c r="K8" s="2"/>
      <c r="L8" s="2"/>
      <c r="P8" s="2"/>
    </row>
    <row r="9" customFormat="false" ht="13" hidden="false" customHeight="false" outlineLevel="0" collapsed="false">
      <c r="A9" s="6" t="s">
        <v>114</v>
      </c>
      <c r="B9" s="2"/>
      <c r="C9" s="2"/>
      <c r="M9" s="2"/>
      <c r="N9" s="2"/>
      <c r="O9" s="2"/>
      <c r="P9" s="2"/>
    </row>
    <row r="10" customFormat="false" ht="13" hidden="false" customHeight="false" outlineLevel="0" collapsed="false">
      <c r="B10" s="2"/>
      <c r="C10" s="2"/>
    </row>
    <row r="11" customFormat="false" ht="13" hidden="false" customHeight="false" outlineLevel="0" collapsed="false">
      <c r="A11" s="32" t="s">
        <v>115</v>
      </c>
      <c r="B11" s="2"/>
      <c r="C11" s="2"/>
    </row>
    <row r="12" customFormat="false" ht="13" hidden="false" customHeight="false" outlineLevel="0" collapsed="false">
      <c r="A12" s="6" t="s">
        <v>107</v>
      </c>
      <c r="B12" s="34" t="s">
        <v>116</v>
      </c>
      <c r="C12" s="34"/>
      <c r="D12" s="0" t="n">
        <f aca="false">'Step2(Auto)'!C12*'Step2(Auto)'!I20*'Step2(Auto)'!N20*'Step2(Auto)'!L20</f>
        <v>5.83175389998542E-005</v>
      </c>
      <c r="H12" s="2"/>
      <c r="I12" s="2"/>
      <c r="J12" s="2"/>
      <c r="K12" s="2"/>
      <c r="L12" s="2"/>
      <c r="M12" s="2"/>
      <c r="N12" s="2"/>
      <c r="O12" s="2"/>
      <c r="P12" s="2"/>
    </row>
    <row r="13" customFormat="false" ht="13" hidden="false" customHeight="false" outlineLevel="0" collapsed="false">
      <c r="A13" s="21" t="s">
        <v>110</v>
      </c>
      <c r="B13" s="33" t="s">
        <v>117</v>
      </c>
      <c r="C13" s="33"/>
      <c r="D13" s="22" t="n">
        <f aca="false">'Step2(Sports)'!C12*'Step2(Sports)'!I20*'Step2(Sports)'!N20*'Step2(Sports)'!L20</f>
        <v>0.0004</v>
      </c>
      <c r="E13" s="6" t="s">
        <v>109</v>
      </c>
    </row>
    <row r="14" customFormat="false" ht="13" hidden="false" customHeight="false" outlineLevel="0" collapsed="false">
      <c r="A14" s="6" t="s">
        <v>112</v>
      </c>
      <c r="B14" s="34" t="s">
        <v>118</v>
      </c>
      <c r="C14" s="34"/>
      <c r="D14" s="0" t="n">
        <f aca="false">'Step2(Comp)'!C12*'Step2(Comp)'!I20*'Step2(Comp)'!N20*'Step2(Comp)'!L20</f>
        <v>9.765625E-005</v>
      </c>
    </row>
    <row r="15" customFormat="false" ht="13" hidden="false" customHeight="false" outlineLevel="0" collapsed="false">
      <c r="A15" s="6" t="s">
        <v>119</v>
      </c>
      <c r="B15" s="2"/>
      <c r="C15" s="2"/>
      <c r="E15" s="2"/>
      <c r="F15" s="2"/>
      <c r="G15" s="2"/>
      <c r="H15" s="2"/>
      <c r="I15" s="2"/>
      <c r="J15" s="2"/>
      <c r="K15" s="2"/>
      <c r="L15" s="2"/>
    </row>
  </sheetData>
  <mergeCells count="7">
    <mergeCell ref="W4:AA4"/>
    <mergeCell ref="B6:C6"/>
    <mergeCell ref="B7:C7"/>
    <mergeCell ref="B8:C8"/>
    <mergeCell ref="B12:C12"/>
    <mergeCell ref="B13:C13"/>
    <mergeCell ref="B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2017-06-05T08:15:32Z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