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\\CHCMFILE\Accounting\OSHPD20\"/>
    </mc:Choice>
  </mc:AlternateContent>
  <bookViews>
    <workbookView xWindow="0" yWindow="4290" windowWidth="19200" windowHeight="5310"/>
  </bookViews>
  <sheets>
    <sheet name="ChargeMaster" sheetId="7" r:id="rId1"/>
  </sheets>
  <externalReferences>
    <externalReference r:id="rId2"/>
    <externalReference r:id="rId3"/>
  </externalReferences>
  <definedNames>
    <definedName name="_xlnm.Print_Area" localSheetId="0">ChargeMaster!$A$11:$I$611</definedName>
    <definedName name="_xlnm.Print_Titles" localSheetId="0">ChargeMaster!$1:$6</definedName>
  </definedNames>
  <calcPr calcId="162913"/>
</workbook>
</file>

<file path=xl/calcChain.xml><?xml version="1.0" encoding="utf-8"?>
<calcChain xmlns="http://schemas.openxmlformats.org/spreadsheetml/2006/main">
  <c r="I835" i="7" l="1"/>
  <c r="I834" i="7"/>
  <c r="E841" i="7"/>
  <c r="I841" i="7" s="1"/>
  <c r="E840" i="7"/>
  <c r="I840" i="7" s="1"/>
  <c r="E839" i="7"/>
  <c r="I839" i="7" s="1"/>
  <c r="E835" i="7"/>
  <c r="E834" i="7"/>
  <c r="C8" i="7" l="1"/>
  <c r="C7" i="7"/>
  <c r="C9" i="7"/>
  <c r="C10" i="7"/>
  <c r="C842" i="7"/>
  <c r="C838" i="7"/>
  <c r="C837" i="7"/>
  <c r="C836" i="7"/>
  <c r="C833" i="7"/>
  <c r="C832" i="7"/>
  <c r="C831" i="7"/>
  <c r="C830" i="7"/>
  <c r="C829" i="7"/>
  <c r="C828" i="7"/>
  <c r="C827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7" i="7"/>
  <c r="C805" i="7"/>
  <c r="C804" i="7"/>
  <c r="C801" i="7"/>
  <c r="C799" i="7"/>
  <c r="C798" i="7"/>
  <c r="C797" i="7"/>
  <c r="C795" i="7"/>
  <c r="C793" i="7"/>
  <c r="C792" i="7"/>
  <c r="C791" i="7"/>
  <c r="C789" i="7"/>
  <c r="C788" i="7"/>
  <c r="C785" i="7"/>
  <c r="C783" i="7"/>
  <c r="C781" i="7"/>
  <c r="C780" i="7"/>
  <c r="C779" i="7"/>
  <c r="C778" i="7"/>
  <c r="C776" i="7"/>
  <c r="C775" i="7"/>
  <c r="C771" i="7"/>
  <c r="C770" i="7"/>
  <c r="C768" i="7"/>
  <c r="C767" i="7"/>
  <c r="C766" i="7"/>
  <c r="C765" i="7"/>
  <c r="C764" i="7"/>
  <c r="C763" i="7"/>
  <c r="C761" i="7"/>
  <c r="C760" i="7"/>
  <c r="C757" i="7"/>
  <c r="C756" i="7"/>
  <c r="C755" i="7"/>
  <c r="C754" i="7"/>
  <c r="C753" i="7"/>
  <c r="C752" i="7"/>
  <c r="C751" i="7"/>
  <c r="C750" i="7"/>
  <c r="C749" i="7"/>
  <c r="C748" i="7"/>
  <c r="C747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2" i="7"/>
  <c r="C731" i="7"/>
  <c r="C730" i="7"/>
  <c r="C729" i="7"/>
  <c r="C728" i="7"/>
  <c r="C727" i="7"/>
  <c r="C726" i="7"/>
  <c r="C723" i="7"/>
  <c r="C722" i="7"/>
  <c r="C720" i="7"/>
  <c r="C719" i="7"/>
  <c r="C718" i="7"/>
  <c r="C717" i="7"/>
  <c r="C716" i="7"/>
  <c r="C715" i="7"/>
  <c r="C714" i="7"/>
  <c r="C713" i="7"/>
  <c r="C712" i="7"/>
  <c r="C710" i="7"/>
  <c r="C709" i="7"/>
  <c r="C708" i="7"/>
  <c r="C707" i="7"/>
  <c r="C706" i="7"/>
  <c r="C705" i="7"/>
  <c r="C703" i="7"/>
  <c r="C702" i="7"/>
  <c r="C701" i="7"/>
  <c r="C700" i="7"/>
  <c r="C699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8" i="7"/>
  <c r="C617" i="7"/>
  <c r="C616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3" i="7"/>
  <c r="C582" i="7"/>
  <c r="C581" i="7"/>
  <c r="C580" i="7"/>
  <c r="C578" i="7"/>
  <c r="C577" i="7"/>
  <c r="C570" i="7"/>
  <c r="C569" i="7"/>
  <c r="C568" i="7"/>
  <c r="C567" i="7"/>
  <c r="C566" i="7"/>
  <c r="C565" i="7"/>
  <c r="C564" i="7"/>
  <c r="C563" i="7"/>
  <c r="C562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39" i="7"/>
  <c r="C538" i="7"/>
  <c r="C537" i="7"/>
  <c r="C533" i="7"/>
  <c r="C531" i="7"/>
  <c r="C530" i="7"/>
  <c r="C529" i="7"/>
  <c r="C527" i="7"/>
  <c r="C526" i="7"/>
  <c r="C525" i="7"/>
  <c r="C524" i="7"/>
  <c r="C523" i="7"/>
  <c r="C522" i="7"/>
  <c r="C521" i="7"/>
  <c r="C520" i="7"/>
  <c r="C519" i="7"/>
  <c r="C517" i="7"/>
  <c r="C516" i="7"/>
  <c r="C515" i="7"/>
  <c r="C514" i="7"/>
  <c r="C513" i="7"/>
  <c r="C512" i="7"/>
  <c r="C511" i="7"/>
  <c r="C510" i="7"/>
  <c r="C509" i="7"/>
  <c r="C507" i="7"/>
  <c r="C504" i="7"/>
  <c r="C503" i="7"/>
  <c r="C502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2" i="7"/>
  <c r="C461" i="7"/>
  <c r="C458" i="7"/>
  <c r="C457" i="7"/>
  <c r="C456" i="7"/>
  <c r="C455" i="7"/>
  <c r="C454" i="7"/>
  <c r="C453" i="7"/>
  <c r="C451" i="7"/>
  <c r="C449" i="7"/>
  <c r="C448" i="7"/>
  <c r="C447" i="7"/>
  <c r="C446" i="7"/>
  <c r="C445" i="7"/>
  <c r="C444" i="7"/>
  <c r="C443" i="7"/>
  <c r="C442" i="7"/>
  <c r="C441" i="7"/>
  <c r="C440" i="7"/>
  <c r="C439" i="7"/>
  <c r="C437" i="7"/>
  <c r="C436" i="7"/>
  <c r="C435" i="7"/>
  <c r="C434" i="7"/>
  <c r="C433" i="7"/>
  <c r="C427" i="7"/>
  <c r="C426" i="7"/>
  <c r="C425" i="7"/>
  <c r="C424" i="7"/>
  <c r="C423" i="7"/>
  <c r="C421" i="7"/>
  <c r="C420" i="7"/>
  <c r="C418" i="7"/>
  <c r="C417" i="7"/>
  <c r="C416" i="7"/>
  <c r="C415" i="7"/>
  <c r="C414" i="7"/>
  <c r="C413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4" i="7"/>
  <c r="C393" i="7"/>
  <c r="C392" i="7"/>
  <c r="C391" i="7"/>
  <c r="C390" i="7"/>
  <c r="C389" i="7"/>
  <c r="C388" i="7"/>
  <c r="C387" i="7"/>
  <c r="C386" i="7"/>
  <c r="C385" i="7"/>
  <c r="C383" i="7"/>
  <c r="C382" i="7"/>
  <c r="C381" i="7"/>
  <c r="C380" i="7"/>
  <c r="C379" i="7"/>
  <c r="C378" i="7"/>
  <c r="C377" i="7"/>
  <c r="C375" i="7"/>
  <c r="C374" i="7"/>
  <c r="C373" i="7"/>
  <c r="C372" i="7"/>
  <c r="C371" i="7"/>
  <c r="C370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4" i="7"/>
  <c r="C342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19" i="7"/>
  <c r="C318" i="7"/>
  <c r="C317" i="7"/>
  <c r="C316" i="7"/>
  <c r="C315" i="7"/>
  <c r="C314" i="7"/>
  <c r="C313" i="7"/>
  <c r="C311" i="7"/>
  <c r="C310" i="7"/>
  <c r="C309" i="7"/>
  <c r="C307" i="7"/>
  <c r="C306" i="7"/>
  <c r="C304" i="7"/>
  <c r="C303" i="7"/>
  <c r="C302" i="7"/>
  <c r="C301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1" i="7"/>
  <c r="C280" i="7"/>
  <c r="C279" i="7"/>
  <c r="C278" i="7"/>
  <c r="C277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4" i="7"/>
  <c r="C253" i="7"/>
  <c r="C251" i="7"/>
  <c r="C250" i="7"/>
  <c r="C248" i="7"/>
  <c r="C246" i="7"/>
  <c r="C245" i="7"/>
  <c r="C243" i="7"/>
  <c r="C242" i="7"/>
  <c r="C241" i="7"/>
  <c r="C240" i="7"/>
  <c r="C239" i="7"/>
  <c r="C238" i="7"/>
  <c r="C237" i="7"/>
  <c r="C236" i="7"/>
  <c r="C233" i="7"/>
  <c r="C232" i="7"/>
  <c r="C231" i="7"/>
  <c r="C229" i="7"/>
  <c r="C228" i="7"/>
  <c r="C226" i="7"/>
  <c r="C225" i="7"/>
  <c r="C224" i="7"/>
  <c r="C223" i="7"/>
  <c r="C222" i="7"/>
  <c r="C220" i="7"/>
  <c r="C218" i="7"/>
  <c r="C216" i="7"/>
  <c r="C215" i="7"/>
  <c r="C214" i="7"/>
  <c r="C213" i="7"/>
  <c r="C212" i="7"/>
  <c r="C210" i="7"/>
  <c r="C209" i="7"/>
  <c r="C208" i="7"/>
  <c r="C207" i="7"/>
  <c r="C206" i="7"/>
  <c r="C205" i="7"/>
  <c r="C203" i="7"/>
  <c r="C202" i="7"/>
  <c r="C201" i="7"/>
  <c r="C200" i="7"/>
  <c r="C199" i="7"/>
  <c r="C198" i="7"/>
  <c r="C197" i="7"/>
  <c r="C196" i="7"/>
  <c r="C195" i="7"/>
  <c r="C194" i="7"/>
  <c r="C192" i="7"/>
  <c r="C191" i="7"/>
  <c r="C190" i="7"/>
  <c r="C189" i="7"/>
  <c r="C188" i="7"/>
  <c r="C187" i="7"/>
  <c r="C186" i="7"/>
  <c r="C185" i="7"/>
  <c r="C183" i="7"/>
  <c r="C182" i="7"/>
  <c r="C181" i="7"/>
  <c r="C178" i="7"/>
  <c r="C175" i="7"/>
  <c r="C174" i="7"/>
  <c r="C173" i="7"/>
  <c r="C172" i="7"/>
  <c r="C171" i="7"/>
  <c r="C169" i="7"/>
  <c r="C168" i="7"/>
  <c r="C167" i="7"/>
  <c r="C166" i="7"/>
  <c r="C165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1" i="7"/>
  <c r="C140" i="7"/>
  <c r="C139" i="7"/>
  <c r="C138" i="7"/>
  <c r="C137" i="7"/>
  <c r="C135" i="7"/>
  <c r="C134" i="7"/>
  <c r="C133" i="7"/>
  <c r="C131" i="7"/>
  <c r="C130" i="7"/>
  <c r="C129" i="7"/>
  <c r="C128" i="7"/>
  <c r="C127" i="7"/>
  <c r="C126" i="7"/>
  <c r="C125" i="7"/>
  <c r="C124" i="7"/>
  <c r="C123" i="7"/>
  <c r="C121" i="7"/>
  <c r="C119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5" i="7"/>
  <c r="C94" i="7"/>
  <c r="C93" i="7"/>
  <c r="C92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G841" i="7"/>
  <c r="H841" i="7" s="1"/>
  <c r="G840" i="7"/>
  <c r="H840" i="7" s="1"/>
  <c r="G839" i="7"/>
  <c r="H839" i="7" s="1"/>
  <c r="G835" i="7"/>
  <c r="H835" i="7" s="1"/>
  <c r="G834" i="7"/>
  <c r="H834" i="7" s="1"/>
  <c r="F833" i="7"/>
  <c r="E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7" i="7"/>
  <c r="F506" i="7"/>
  <c r="F505" i="7"/>
  <c r="F504" i="7"/>
  <c r="F503" i="7"/>
  <c r="F502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4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19" i="7"/>
  <c r="F318" i="7"/>
  <c r="F317" i="7"/>
  <c r="F316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299" i="7"/>
  <c r="F298" i="7"/>
  <c r="F297" i="7"/>
  <c r="F296" i="7"/>
  <c r="F295" i="7"/>
  <c r="F294" i="7"/>
  <c r="F293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29" i="7"/>
  <c r="F228" i="7"/>
  <c r="F227" i="7"/>
  <c r="F226" i="7"/>
  <c r="F225" i="7"/>
  <c r="F224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8" i="7"/>
  <c r="F127" i="7"/>
  <c r="F126" i="7"/>
  <c r="F125" i="7"/>
  <c r="F124" i="7"/>
  <c r="F123" i="7"/>
  <c r="F122" i="7"/>
  <c r="F119" i="7"/>
  <c r="F118" i="7"/>
  <c r="F117" i="7"/>
  <c r="F116" i="7"/>
  <c r="F115" i="7"/>
  <c r="F114" i="7"/>
  <c r="F113" i="7"/>
  <c r="F112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5" i="7"/>
  <c r="F43" i="7"/>
  <c r="F42" i="7"/>
  <c r="F40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6" i="7"/>
  <c r="F15" i="7"/>
  <c r="F14" i="7"/>
  <c r="F13" i="7"/>
  <c r="F12" i="7"/>
  <c r="F11" i="7"/>
  <c r="E836" i="7" l="1"/>
  <c r="G836" i="7"/>
  <c r="E837" i="7"/>
  <c r="G837" i="7"/>
  <c r="H837" i="7" s="1"/>
  <c r="I837" i="7" s="1"/>
  <c r="G838" i="7"/>
  <c r="E838" i="7"/>
  <c r="E842" i="7"/>
  <c r="G842" i="7"/>
  <c r="H842" i="7" s="1"/>
  <c r="I842" i="7" s="1"/>
  <c r="G833" i="7"/>
  <c r="H833" i="7" s="1"/>
  <c r="I833" i="7" s="1"/>
  <c r="G52" i="7"/>
  <c r="G18" i="7"/>
  <c r="G93" i="7"/>
  <c r="G601" i="7"/>
  <c r="H836" i="7" l="1"/>
  <c r="I836" i="7" s="1"/>
  <c r="H838" i="7"/>
  <c r="I838" i="7" s="1"/>
  <c r="E430" i="7"/>
  <c r="E747" i="7"/>
  <c r="E688" i="7"/>
  <c r="E687" i="7"/>
  <c r="E408" i="7"/>
  <c r="E206" i="7"/>
  <c r="E156" i="7"/>
  <c r="E477" i="7"/>
  <c r="E423" i="7"/>
  <c r="E92" i="7"/>
  <c r="E424" i="7"/>
  <c r="E337" i="7"/>
  <c r="E341" i="7"/>
  <c r="E339" i="7"/>
  <c r="E30" i="7"/>
  <c r="E440" i="7"/>
  <c r="E510" i="7"/>
  <c r="E439" i="7"/>
  <c r="E509" i="7"/>
  <c r="E528" i="7"/>
  <c r="E526" i="7"/>
  <c r="E527" i="7"/>
  <c r="E336" i="7"/>
  <c r="E29" i="7"/>
  <c r="E258" i="7"/>
  <c r="E525" i="7"/>
  <c r="E340" i="7"/>
  <c r="E338" i="7"/>
  <c r="E236" i="7"/>
  <c r="E713" i="7"/>
  <c r="E492" i="7"/>
  <c r="E493" i="7"/>
  <c r="E652" i="7"/>
  <c r="E497" i="7"/>
  <c r="E450" i="7"/>
  <c r="E451" i="7"/>
  <c r="E452" i="7"/>
  <c r="E179" i="7"/>
  <c r="E176" i="7"/>
  <c r="E177" i="7"/>
  <c r="E178" i="7"/>
  <c r="E724" i="7"/>
  <c r="E726" i="7"/>
  <c r="E721" i="7"/>
  <c r="E723" i="7"/>
  <c r="E722" i="7"/>
  <c r="E720" i="7"/>
  <c r="E61" i="7"/>
  <c r="E585" i="7"/>
  <c r="E506" i="7"/>
  <c r="E94" i="7"/>
  <c r="E242" i="7"/>
  <c r="E725" i="7"/>
  <c r="E804" i="7"/>
  <c r="E795" i="7"/>
  <c r="E787" i="7"/>
  <c r="E784" i="7"/>
  <c r="E778" i="7"/>
  <c r="E780" i="7"/>
  <c r="E777" i="7"/>
  <c r="E775" i="7"/>
  <c r="E774" i="7"/>
  <c r="E769" i="7"/>
  <c r="E762" i="7"/>
  <c r="E805" i="7"/>
  <c r="E806" i="7"/>
  <c r="E796" i="7"/>
  <c r="E791" i="7"/>
  <c r="E779" i="7"/>
  <c r="E773" i="7"/>
  <c r="E760" i="7"/>
  <c r="E768" i="7"/>
  <c r="E759" i="7"/>
  <c r="E803" i="7"/>
  <c r="E786" i="7"/>
  <c r="E802" i="7"/>
  <c r="E801" i="7"/>
  <c r="E800" i="7"/>
  <c r="E798" i="7"/>
  <c r="E799" i="7"/>
  <c r="E797" i="7"/>
  <c r="E794" i="7"/>
  <c r="E789" i="7"/>
  <c r="E790" i="7"/>
  <c r="E788" i="7"/>
  <c r="E785" i="7"/>
  <c r="E783" i="7"/>
  <c r="E793" i="7"/>
  <c r="E781" i="7"/>
  <c r="E782" i="7"/>
  <c r="E792" i="7"/>
  <c r="E776" i="7"/>
  <c r="E771" i="7"/>
  <c r="E772" i="7"/>
  <c r="E770" i="7"/>
  <c r="E767" i="7"/>
  <c r="E766" i="7"/>
  <c r="E765" i="7"/>
  <c r="E764" i="7"/>
  <c r="E761" i="7"/>
  <c r="E763" i="7"/>
  <c r="E758" i="7"/>
  <c r="E756" i="7"/>
  <c r="E757" i="7"/>
  <c r="E811" i="7"/>
  <c r="E709" i="7"/>
  <c r="E682" i="7"/>
  <c r="E650" i="7"/>
  <c r="E82" i="7"/>
  <c r="E618" i="7"/>
  <c r="E589" i="7"/>
  <c r="E245" i="7"/>
  <c r="E545" i="7"/>
  <c r="E466" i="7"/>
  <c r="E357" i="7"/>
  <c r="E195" i="7"/>
  <c r="E133" i="7"/>
  <c r="E117" i="7"/>
  <c r="E78" i="7"/>
  <c r="E33" i="7"/>
  <c r="E496" i="7"/>
  <c r="E600" i="7"/>
  <c r="E739" i="7"/>
  <c r="E204" i="7"/>
  <c r="E91" i="7"/>
  <c r="E438" i="7"/>
  <c r="E653" i="7"/>
  <c r="E465" i="7"/>
  <c r="I465" i="7" s="1"/>
  <c r="E419" i="7"/>
  <c r="E701" i="7"/>
  <c r="E56" i="7"/>
  <c r="E810" i="7"/>
  <c r="E219" i="7"/>
  <c r="E249" i="7"/>
  <c r="E71" i="7"/>
  <c r="E586" i="7"/>
  <c r="E704" i="7"/>
  <c r="E237" i="7"/>
  <c r="E252" i="7"/>
  <c r="E543" i="7"/>
  <c r="E129" i="7"/>
  <c r="E556" i="7"/>
  <c r="E614" i="7"/>
  <c r="E640" i="7"/>
  <c r="E606" i="7"/>
  <c r="E643" i="7"/>
  <c r="E369" i="7"/>
  <c r="E215" i="7"/>
  <c r="E17" i="7"/>
  <c r="E350" i="7"/>
  <c r="E351" i="7"/>
  <c r="E143" i="7"/>
  <c r="E390" i="7"/>
  <c r="E126" i="7"/>
  <c r="E550" i="7"/>
  <c r="E754" i="7"/>
  <c r="E610" i="7"/>
  <c r="E460" i="7"/>
  <c r="E745" i="7"/>
  <c r="E26" i="7"/>
  <c r="E505" i="7"/>
  <c r="E118" i="7"/>
  <c r="E397" i="7"/>
  <c r="E211" i="7"/>
  <c r="E95" i="7"/>
  <c r="E329" i="7"/>
  <c r="E96" i="7"/>
  <c r="E305" i="7"/>
  <c r="I305" i="7" s="1"/>
  <c r="E24" i="7"/>
  <c r="E445" i="7"/>
  <c r="E755" i="7"/>
  <c r="E609" i="7"/>
  <c r="E433" i="7"/>
  <c r="E266" i="7"/>
  <c r="E112" i="7"/>
  <c r="E832" i="7"/>
  <c r="E148" i="7"/>
  <c r="E564" i="7"/>
  <c r="E365" i="7"/>
  <c r="E518" i="7"/>
  <c r="E812" i="7"/>
  <c r="E611" i="7"/>
  <c r="E813" i="7"/>
  <c r="E815" i="7"/>
  <c r="E814" i="7"/>
  <c r="E649" i="7"/>
  <c r="E557" i="7"/>
  <c r="E161" i="7"/>
  <c r="E396" i="7"/>
  <c r="E733" i="7"/>
  <c r="E385" i="7"/>
  <c r="E498" i="7"/>
  <c r="E563" i="7"/>
  <c r="E595" i="7"/>
  <c r="E164" i="7"/>
  <c r="E58" i="7"/>
  <c r="E537" i="7"/>
  <c r="E728" i="7"/>
  <c r="E354" i="7"/>
  <c r="E380" i="7"/>
  <c r="E381" i="7"/>
  <c r="E831" i="7"/>
  <c r="E830" i="7"/>
  <c r="E829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07" i="7"/>
  <c r="E753" i="7"/>
  <c r="E752" i="7"/>
  <c r="E751" i="7"/>
  <c r="E750" i="7"/>
  <c r="E749" i="7"/>
  <c r="E741" i="7"/>
  <c r="E738" i="7"/>
  <c r="E736" i="7"/>
  <c r="E735" i="7"/>
  <c r="E734" i="7"/>
  <c r="E732" i="7"/>
  <c r="E731" i="7"/>
  <c r="E730" i="7"/>
  <c r="E727" i="7"/>
  <c r="E714" i="7"/>
  <c r="E712" i="7"/>
  <c r="E710" i="7"/>
  <c r="E711" i="7"/>
  <c r="E707" i="7"/>
  <c r="E703" i="7"/>
  <c r="E702" i="7"/>
  <c r="E700" i="7"/>
  <c r="E694" i="7"/>
  <c r="E693" i="7"/>
  <c r="E692" i="7"/>
  <c r="E691" i="7"/>
  <c r="E690" i="7"/>
  <c r="E689" i="7"/>
  <c r="E686" i="7"/>
  <c r="E685" i="7"/>
  <c r="E681" i="7"/>
  <c r="E680" i="7"/>
  <c r="E679" i="7"/>
  <c r="E678" i="7"/>
  <c r="E677" i="7"/>
  <c r="E742" i="7"/>
  <c r="E673" i="7"/>
  <c r="E672" i="7"/>
  <c r="E671" i="7"/>
  <c r="E670" i="7"/>
  <c r="E669" i="7"/>
  <c r="E666" i="7"/>
  <c r="E656" i="7"/>
  <c r="E655" i="7"/>
  <c r="E654" i="7"/>
  <c r="E657" i="7"/>
  <c r="E651" i="7"/>
  <c r="E648" i="7"/>
  <c r="E632" i="7"/>
  <c r="E647" i="7"/>
  <c r="E646" i="7"/>
  <c r="E638" i="7"/>
  <c r="E635" i="7"/>
  <c r="E634" i="7"/>
  <c r="E633" i="7"/>
  <c r="E458" i="7"/>
  <c r="E631" i="7"/>
  <c r="E630" i="7"/>
  <c r="E629" i="7"/>
  <c r="E628" i="7"/>
  <c r="E627" i="7"/>
  <c r="E626" i="7"/>
  <c r="E625" i="7"/>
  <c r="E624" i="7"/>
  <c r="E623" i="7"/>
  <c r="E622" i="7"/>
  <c r="E620" i="7"/>
  <c r="E619" i="7"/>
  <c r="E615" i="7"/>
  <c r="E613" i="7"/>
  <c r="E612" i="7"/>
  <c r="E608" i="7"/>
  <c r="E607" i="7"/>
  <c r="E605" i="7"/>
  <c r="E604" i="7"/>
  <c r="E603" i="7"/>
  <c r="E602" i="7"/>
  <c r="E599" i="7"/>
  <c r="E597" i="7"/>
  <c r="E594" i="7"/>
  <c r="E593" i="7"/>
  <c r="E592" i="7"/>
  <c r="E591" i="7"/>
  <c r="E590" i="7"/>
  <c r="E587" i="7"/>
  <c r="E73" i="7"/>
  <c r="E566" i="7"/>
  <c r="E565" i="7"/>
  <c r="E554" i="7"/>
  <c r="E555" i="7"/>
  <c r="E553" i="7"/>
  <c r="E552" i="7"/>
  <c r="E548" i="7"/>
  <c r="E547" i="7"/>
  <c r="E544" i="7"/>
  <c r="E539" i="7"/>
  <c r="E538" i="7"/>
  <c r="E535" i="7"/>
  <c r="E532" i="7"/>
  <c r="E531" i="7"/>
  <c r="E530" i="7"/>
  <c r="E520" i="7"/>
  <c r="E519" i="7"/>
  <c r="E248" i="7"/>
  <c r="E517" i="7"/>
  <c r="E358" i="7"/>
  <c r="E516" i="7"/>
  <c r="E515" i="7"/>
  <c r="E514" i="7"/>
  <c r="E513" i="7"/>
  <c r="E512" i="7"/>
  <c r="E175" i="7"/>
  <c r="E507" i="7"/>
  <c r="E500" i="7"/>
  <c r="E499" i="7"/>
  <c r="E495" i="7"/>
  <c r="E489" i="7"/>
  <c r="E490" i="7"/>
  <c r="E487" i="7"/>
  <c r="E486" i="7"/>
  <c r="E485" i="7"/>
  <c r="E483" i="7"/>
  <c r="E482" i="7"/>
  <c r="E481" i="7"/>
  <c r="E480" i="7"/>
  <c r="E479" i="7"/>
  <c r="E478" i="7"/>
  <c r="E476" i="7"/>
  <c r="E475" i="7"/>
  <c r="E474" i="7"/>
  <c r="E473" i="7"/>
  <c r="E472" i="7"/>
  <c r="E471" i="7"/>
  <c r="E470" i="7"/>
  <c r="E469" i="7"/>
  <c r="E468" i="7"/>
  <c r="E467" i="7"/>
  <c r="E464" i="7"/>
  <c r="E32" i="7"/>
  <c r="E463" i="7"/>
  <c r="E462" i="7"/>
  <c r="E461" i="7"/>
  <c r="E459" i="7"/>
  <c r="E642" i="7"/>
  <c r="E641" i="7"/>
  <c r="E639" i="7"/>
  <c r="E457" i="7"/>
  <c r="E488" i="7"/>
  <c r="E454" i="7"/>
  <c r="E455" i="7"/>
  <c r="E456" i="7"/>
  <c r="E453" i="7"/>
  <c r="E449" i="7"/>
  <c r="E448" i="7"/>
  <c r="E443" i="7"/>
  <c r="E444" i="7"/>
  <c r="E442" i="7"/>
  <c r="E447" i="7"/>
  <c r="E421" i="7"/>
  <c r="E729" i="7"/>
  <c r="E437" i="7"/>
  <c r="E436" i="7"/>
  <c r="E435" i="7"/>
  <c r="E434" i="7"/>
  <c r="E426" i="7"/>
  <c r="E425" i="7"/>
  <c r="E422" i="7"/>
  <c r="E418" i="7"/>
  <c r="E417" i="7"/>
  <c r="E415" i="7"/>
  <c r="E414" i="7"/>
  <c r="E413" i="7"/>
  <c r="E412" i="7"/>
  <c r="E411" i="7"/>
  <c r="E410" i="7"/>
  <c r="E409" i="7"/>
  <c r="E407" i="7"/>
  <c r="E406" i="7"/>
  <c r="E405" i="7"/>
  <c r="E404" i="7"/>
  <c r="E403" i="7"/>
  <c r="E401" i="7"/>
  <c r="E400" i="7"/>
  <c r="E402" i="7"/>
  <c r="E808" i="7"/>
  <c r="E809" i="7"/>
  <c r="E391" i="7"/>
  <c r="E389" i="7"/>
  <c r="E387" i="7"/>
  <c r="E386" i="7"/>
  <c r="E384" i="7"/>
  <c r="E379" i="7"/>
  <c r="E378" i="7"/>
  <c r="E376" i="7"/>
  <c r="E375" i="7"/>
  <c r="E374" i="7"/>
  <c r="E373" i="7"/>
  <c r="E372" i="7"/>
  <c r="E371" i="7"/>
  <c r="E696" i="7"/>
  <c r="E368" i="7"/>
  <c r="E367" i="7"/>
  <c r="E366" i="7"/>
  <c r="E364" i="7"/>
  <c r="E363" i="7"/>
  <c r="E362" i="7"/>
  <c r="E361" i="7"/>
  <c r="E360" i="7"/>
  <c r="E359" i="7"/>
  <c r="E356" i="7"/>
  <c r="E355" i="7"/>
  <c r="E349" i="7"/>
  <c r="E348" i="7"/>
  <c r="E347" i="7"/>
  <c r="E344" i="7"/>
  <c r="E346" i="7"/>
  <c r="E345" i="7"/>
  <c r="E342" i="7"/>
  <c r="E335" i="7"/>
  <c r="E334" i="7"/>
  <c r="E332" i="7"/>
  <c r="E330" i="7"/>
  <c r="E328" i="7"/>
  <c r="E326" i="7"/>
  <c r="E327" i="7"/>
  <c r="E325" i="7"/>
  <c r="E324" i="7"/>
  <c r="E296" i="7"/>
  <c r="E297" i="7"/>
  <c r="E295" i="7"/>
  <c r="E293" i="7"/>
  <c r="E291" i="7"/>
  <c r="E288" i="7"/>
  <c r="E287" i="7"/>
  <c r="E289" i="7"/>
  <c r="E285" i="7"/>
  <c r="E284" i="7"/>
  <c r="E283" i="7"/>
  <c r="E281" i="7"/>
  <c r="E282" i="7"/>
  <c r="E276" i="7"/>
  <c r="I276" i="7" s="1"/>
  <c r="E275" i="7"/>
  <c r="E273" i="7"/>
  <c r="E272" i="7"/>
  <c r="E271" i="7"/>
  <c r="E270" i="7"/>
  <c r="E269" i="7"/>
  <c r="E268" i="7"/>
  <c r="E267" i="7"/>
  <c r="E265" i="7"/>
  <c r="E264" i="7"/>
  <c r="E235" i="7"/>
  <c r="E234" i="7"/>
  <c r="E259" i="7"/>
  <c r="E260" i="7"/>
  <c r="E257" i="7"/>
  <c r="E251" i="7"/>
  <c r="E250" i="7"/>
  <c r="E244" i="7"/>
  <c r="E243" i="7"/>
  <c r="E239" i="7"/>
  <c r="E241" i="7"/>
  <c r="E240" i="7"/>
  <c r="E238" i="7"/>
  <c r="E233" i="7"/>
  <c r="E231" i="7"/>
  <c r="E232" i="7"/>
  <c r="E229" i="7"/>
  <c r="E228" i="7"/>
  <c r="E227" i="7"/>
  <c r="E226" i="7"/>
  <c r="E224" i="7"/>
  <c r="E222" i="7"/>
  <c r="E221" i="7"/>
  <c r="E214" i="7"/>
  <c r="E213" i="7"/>
  <c r="E212" i="7"/>
  <c r="E210" i="7"/>
  <c r="E209" i="7"/>
  <c r="E208" i="7"/>
  <c r="E205" i="7"/>
  <c r="E203" i="7"/>
  <c r="E202" i="7"/>
  <c r="E200" i="7"/>
  <c r="E199" i="7"/>
  <c r="E217" i="7"/>
  <c r="E216" i="7"/>
  <c r="E198" i="7"/>
  <c r="E740" i="7"/>
  <c r="E197" i="7"/>
  <c r="E196" i="7"/>
  <c r="E180" i="7"/>
  <c r="E168" i="7"/>
  <c r="E167" i="7"/>
  <c r="E166" i="7"/>
  <c r="E165" i="7"/>
  <c r="E163" i="7"/>
  <c r="E160" i="7"/>
  <c r="E159" i="7"/>
  <c r="E158" i="7"/>
  <c r="E155" i="7"/>
  <c r="E154" i="7"/>
  <c r="E153" i="7"/>
  <c r="E152" i="7"/>
  <c r="E151" i="7"/>
  <c r="E147" i="7"/>
  <c r="E146" i="7"/>
  <c r="E145" i="7"/>
  <c r="E142" i="7"/>
  <c r="E141" i="7"/>
  <c r="E140" i="7"/>
  <c r="E137" i="7"/>
  <c r="E136" i="7"/>
  <c r="E135" i="7"/>
  <c r="E134" i="7"/>
  <c r="E128" i="7"/>
  <c r="E127" i="7"/>
  <c r="E125" i="7"/>
  <c r="E124" i="7"/>
  <c r="E123" i="7"/>
  <c r="E116" i="7"/>
  <c r="E115" i="7"/>
  <c r="E113" i="7"/>
  <c r="E114" i="7"/>
  <c r="E109" i="7"/>
  <c r="E108" i="7"/>
  <c r="E107" i="7"/>
  <c r="E104" i="7"/>
  <c r="E100" i="7"/>
  <c r="E99" i="7"/>
  <c r="E98" i="7"/>
  <c r="E88" i="7"/>
  <c r="E87" i="7"/>
  <c r="E86" i="7"/>
  <c r="E85" i="7"/>
  <c r="E84" i="7"/>
  <c r="E83" i="7"/>
  <c r="E79" i="7"/>
  <c r="E74" i="7"/>
  <c r="E72" i="7"/>
  <c r="E69" i="7"/>
  <c r="E68" i="7"/>
  <c r="E67" i="7"/>
  <c r="E70" i="7"/>
  <c r="E66" i="7"/>
  <c r="E64" i="7"/>
  <c r="E63" i="7"/>
  <c r="E744" i="7"/>
  <c r="E62" i="7"/>
  <c r="E60" i="7"/>
  <c r="E59" i="7"/>
  <c r="E57" i="7"/>
  <c r="E55" i="7"/>
  <c r="E54" i="7"/>
  <c r="E53" i="7"/>
  <c r="E50" i="7"/>
  <c r="E49" i="7"/>
  <c r="E48" i="7"/>
  <c r="E43" i="7"/>
  <c r="E40" i="7"/>
  <c r="E39" i="7"/>
  <c r="E828" i="7"/>
  <c r="E36" i="7"/>
  <c r="E31" i="7"/>
  <c r="E28" i="7"/>
  <c r="E27" i="7"/>
  <c r="E25" i="7"/>
  <c r="E19" i="7"/>
  <c r="E13" i="7"/>
  <c r="E16" i="7"/>
  <c r="E15" i="7"/>
  <c r="E14" i="7"/>
  <c r="E12" i="7"/>
  <c r="E11" i="7"/>
  <c r="E484" i="7"/>
  <c r="E546" i="7"/>
  <c r="E637" i="7"/>
  <c r="E76" i="7"/>
  <c r="E716" i="7"/>
  <c r="E21" i="7"/>
  <c r="E705" i="7"/>
  <c r="E181" i="7"/>
  <c r="E322" i="7"/>
  <c r="E377" i="7"/>
  <c r="E301" i="7"/>
  <c r="E300" i="7"/>
  <c r="I300" i="7" s="1"/>
  <c r="E698" i="7"/>
  <c r="E441" i="7"/>
  <c r="E41" i="7"/>
  <c r="E420" i="7"/>
  <c r="E737" i="7"/>
  <c r="E277" i="7"/>
  <c r="E75" i="7"/>
  <c r="E280" i="7"/>
  <c r="E569" i="7"/>
  <c r="I569" i="7" s="1"/>
  <c r="E77" i="7"/>
  <c r="I77" i="7" s="1"/>
  <c r="E621" i="7"/>
  <c r="E183" i="7"/>
  <c r="E185" i="7"/>
  <c r="E186" i="7"/>
  <c r="E182" i="7"/>
  <c r="E194" i="7"/>
  <c r="E191" i="7"/>
  <c r="E184" i="7"/>
  <c r="E189" i="7"/>
  <c r="E192" i="7"/>
  <c r="E20" i="7"/>
  <c r="E598" i="7"/>
  <c r="E706" i="7"/>
  <c r="E540" i="7"/>
  <c r="E541" i="7"/>
  <c r="I541" i="7" s="1"/>
  <c r="E616" i="7"/>
  <c r="E157" i="7"/>
  <c r="E521" i="7"/>
  <c r="E676" i="7"/>
  <c r="E746" i="7"/>
  <c r="E223" i="7"/>
  <c r="E668" i="7"/>
  <c r="E523" i="7"/>
  <c r="E370" i="7"/>
  <c r="E399" i="7"/>
  <c r="E263" i="7"/>
  <c r="E743" i="7"/>
  <c r="E274" i="7"/>
  <c r="E665" i="7"/>
  <c r="E319" i="7"/>
  <c r="E139" i="7"/>
  <c r="E106" i="7"/>
  <c r="E254" i="7"/>
  <c r="E292" i="7"/>
  <c r="I292" i="7" s="1"/>
  <c r="E536" i="7"/>
  <c r="E320" i="7"/>
  <c r="E504" i="7"/>
  <c r="E42" i="7"/>
  <c r="E717" i="7"/>
  <c r="E35" i="7"/>
  <c r="E392" i="7"/>
  <c r="E45" i="7"/>
  <c r="E583" i="7"/>
  <c r="E562" i="7"/>
  <c r="E121" i="7"/>
  <c r="E247" i="7"/>
  <c r="E81" i="7"/>
  <c r="E534" i="7"/>
  <c r="E120" i="7"/>
  <c r="E46" i="7"/>
  <c r="E508" i="7"/>
  <c r="E416" i="7"/>
  <c r="E659" i="7"/>
  <c r="E253" i="7"/>
  <c r="E352" i="7"/>
  <c r="E718" i="7"/>
  <c r="E567" i="7"/>
  <c r="E658" i="7"/>
  <c r="E663" i="7"/>
  <c r="E23" i="7"/>
  <c r="E261" i="7"/>
  <c r="E353" i="7"/>
  <c r="E719" i="7"/>
  <c r="E542" i="7"/>
  <c r="E494" i="7"/>
  <c r="E262" i="7"/>
  <c r="E561" i="7"/>
  <c r="E446" i="7"/>
  <c r="E193" i="7"/>
  <c r="E190" i="7"/>
  <c r="E188" i="7"/>
  <c r="E144" i="7"/>
  <c r="E588" i="7"/>
  <c r="E321" i="7"/>
  <c r="I321" i="7" s="1"/>
  <c r="E149" i="7"/>
  <c r="E315" i="7"/>
  <c r="I315" i="7" s="1"/>
  <c r="E323" i="7"/>
  <c r="E279" i="7"/>
  <c r="E111" i="7"/>
  <c r="E171" i="7"/>
  <c r="E131" i="7"/>
  <c r="E47" i="7"/>
  <c r="E636" i="7"/>
  <c r="E748" i="7"/>
  <c r="E529" i="7"/>
  <c r="E316" i="7"/>
  <c r="E303" i="7"/>
  <c r="E302" i="7"/>
  <c r="E220" i="7"/>
  <c r="E119" i="7"/>
  <c r="E80" i="7"/>
  <c r="E246" i="7"/>
  <c r="E207" i="7"/>
  <c r="E708" i="7"/>
  <c r="E715" i="7"/>
  <c r="E699" i="7"/>
  <c r="E697" i="7"/>
  <c r="E684" i="7"/>
  <c r="I684" i="7" s="1"/>
  <c r="E664" i="7"/>
  <c r="E662" i="7"/>
  <c r="E661" i="7"/>
  <c r="E660" i="7"/>
  <c r="E343" i="7"/>
  <c r="E674" i="7"/>
  <c r="E675" i="7"/>
  <c r="E644" i="7"/>
  <c r="E645" i="7"/>
  <c r="E38" i="7"/>
  <c r="E286" i="7"/>
  <c r="E65" i="7"/>
  <c r="E617" i="7"/>
  <c r="E559" i="7"/>
  <c r="E560" i="7"/>
  <c r="E568" i="7"/>
  <c r="E551" i="7"/>
  <c r="E549" i="7"/>
  <c r="E533" i="7"/>
  <c r="E522" i="7"/>
  <c r="E524" i="7"/>
  <c r="E582" i="7"/>
  <c r="E501" i="7"/>
  <c r="E503" i="7"/>
  <c r="E502" i="7"/>
  <c r="I502" i="7" s="1"/>
  <c r="E306" i="7"/>
  <c r="E398" i="7"/>
  <c r="E388" i="7"/>
  <c r="E395" i="7"/>
  <c r="E394" i="7"/>
  <c r="E393" i="7"/>
  <c r="E383" i="7"/>
  <c r="E382" i="7"/>
  <c r="E331" i="7"/>
  <c r="E314" i="7"/>
  <c r="E299" i="7"/>
  <c r="E298" i="7"/>
  <c r="E294" i="7"/>
  <c r="E308" i="7"/>
  <c r="I308" i="7" s="1"/>
  <c r="E312" i="7"/>
  <c r="E310" i="7"/>
  <c r="E311" i="7"/>
  <c r="E309" i="7"/>
  <c r="E307" i="7"/>
  <c r="I307" i="7" s="1"/>
  <c r="E304" i="7"/>
  <c r="E290" i="7"/>
  <c r="E695" i="7"/>
  <c r="E278" i="7"/>
  <c r="E558" i="7"/>
  <c r="E230" i="7"/>
  <c r="I230" i="7" s="1"/>
  <c r="E225" i="7"/>
  <c r="E218" i="7"/>
  <c r="E172" i="7"/>
  <c r="E174" i="7"/>
  <c r="E173" i="7"/>
  <c r="E138" i="7"/>
  <c r="E170" i="7"/>
  <c r="E162" i="7"/>
  <c r="E150" i="7"/>
  <c r="E187" i="7"/>
  <c r="E132" i="7"/>
  <c r="E130" i="7"/>
  <c r="I130" i="7" s="1"/>
  <c r="E110" i="7"/>
  <c r="E105" i="7"/>
  <c r="E103" i="7"/>
  <c r="E102" i="7"/>
  <c r="E101" i="7"/>
  <c r="E97" i="7"/>
  <c r="E89" i="7"/>
  <c r="E90" i="7"/>
  <c r="E683" i="7"/>
  <c r="I683" i="7" s="1"/>
  <c r="E51" i="7"/>
  <c r="E44" i="7"/>
  <c r="E37" i="7"/>
  <c r="E34" i="7"/>
  <c r="E313" i="7"/>
  <c r="E122" i="7"/>
  <c r="I122" i="7" s="1"/>
  <c r="E22" i="7"/>
  <c r="E601" i="7"/>
  <c r="E93" i="7"/>
  <c r="E18" i="7"/>
  <c r="H18" i="7" s="1"/>
  <c r="E52" i="7"/>
  <c r="E578" i="7"/>
  <c r="E577" i="7"/>
  <c r="E580" i="7"/>
  <c r="E581" i="7"/>
  <c r="E579" i="7"/>
  <c r="E576" i="7"/>
  <c r="E201" i="7"/>
  <c r="E596" i="7"/>
  <c r="E255" i="7"/>
  <c r="E256" i="7"/>
  <c r="E511" i="7"/>
  <c r="E584" i="7"/>
  <c r="E169" i="7"/>
  <c r="E667" i="7"/>
  <c r="E491" i="7"/>
  <c r="E333" i="7"/>
  <c r="E318" i="7"/>
  <c r="E317" i="7"/>
  <c r="E573" i="7"/>
  <c r="E574" i="7"/>
  <c r="E575" i="7"/>
  <c r="E571" i="7"/>
  <c r="E572" i="7"/>
  <c r="E570" i="7"/>
  <c r="E427" i="7"/>
  <c r="E429" i="7"/>
  <c r="E428" i="7"/>
  <c r="E432" i="7"/>
  <c r="E431" i="7"/>
  <c r="G747" i="7"/>
  <c r="G688" i="7"/>
  <c r="G687" i="7"/>
  <c r="H687" i="7" s="1"/>
  <c r="I687" i="7" s="1"/>
  <c r="G408" i="7"/>
  <c r="G206" i="7"/>
  <c r="G156" i="7"/>
  <c r="G477" i="7"/>
  <c r="G423" i="7"/>
  <c r="G92" i="7"/>
  <c r="G424" i="7"/>
  <c r="G337" i="7"/>
  <c r="G341" i="7"/>
  <c r="G339" i="7"/>
  <c r="G30" i="7"/>
  <c r="G440" i="7"/>
  <c r="H440" i="7" s="1"/>
  <c r="I440" i="7" s="1"/>
  <c r="G510" i="7"/>
  <c r="G439" i="7"/>
  <c r="G509" i="7"/>
  <c r="G528" i="7"/>
  <c r="G526" i="7"/>
  <c r="G527" i="7"/>
  <c r="G336" i="7"/>
  <c r="G29" i="7"/>
  <c r="G258" i="7"/>
  <c r="G525" i="7"/>
  <c r="G340" i="7"/>
  <c r="G338" i="7"/>
  <c r="H338" i="7" s="1"/>
  <c r="I338" i="7" s="1"/>
  <c r="G236" i="7"/>
  <c r="G713" i="7"/>
  <c r="G492" i="7"/>
  <c r="G493" i="7"/>
  <c r="G652" i="7"/>
  <c r="G497" i="7"/>
  <c r="G450" i="7"/>
  <c r="G451" i="7"/>
  <c r="G452" i="7"/>
  <c r="G179" i="7"/>
  <c r="G176" i="7"/>
  <c r="G177" i="7"/>
  <c r="G178" i="7"/>
  <c r="G724" i="7"/>
  <c r="G726" i="7"/>
  <c r="G721" i="7"/>
  <c r="G723" i="7"/>
  <c r="G722" i="7"/>
  <c r="G720" i="7"/>
  <c r="G61" i="7"/>
  <c r="G585" i="7"/>
  <c r="G506" i="7"/>
  <c r="G94" i="7"/>
  <c r="G242" i="7"/>
  <c r="H242" i="7" s="1"/>
  <c r="I242" i="7" s="1"/>
  <c r="G725" i="7"/>
  <c r="G804" i="7"/>
  <c r="G795" i="7"/>
  <c r="G787" i="7"/>
  <c r="G784" i="7"/>
  <c r="G778" i="7"/>
  <c r="G780" i="7"/>
  <c r="G777" i="7"/>
  <c r="G775" i="7"/>
  <c r="G774" i="7"/>
  <c r="G769" i="7"/>
  <c r="G762" i="7"/>
  <c r="G805" i="7"/>
  <c r="G806" i="7"/>
  <c r="G796" i="7"/>
  <c r="G791" i="7"/>
  <c r="G779" i="7"/>
  <c r="G773" i="7"/>
  <c r="G760" i="7"/>
  <c r="G768" i="7"/>
  <c r="G759" i="7"/>
  <c r="G803" i="7"/>
  <c r="G786" i="7"/>
  <c r="G802" i="7"/>
  <c r="G801" i="7"/>
  <c r="G800" i="7"/>
  <c r="G798" i="7"/>
  <c r="G799" i="7"/>
  <c r="G797" i="7"/>
  <c r="G794" i="7"/>
  <c r="G789" i="7"/>
  <c r="G790" i="7"/>
  <c r="G788" i="7"/>
  <c r="G785" i="7"/>
  <c r="G783" i="7"/>
  <c r="G793" i="7"/>
  <c r="H793" i="7" s="1"/>
  <c r="I793" i="7" s="1"/>
  <c r="G781" i="7"/>
  <c r="G782" i="7"/>
  <c r="G792" i="7"/>
  <c r="G776" i="7"/>
  <c r="G771" i="7"/>
  <c r="G772" i="7"/>
  <c r="G770" i="7"/>
  <c r="G767" i="7"/>
  <c r="G766" i="7"/>
  <c r="G765" i="7"/>
  <c r="G764" i="7"/>
  <c r="G761" i="7"/>
  <c r="H761" i="7" s="1"/>
  <c r="I761" i="7" s="1"/>
  <c r="G763" i="7"/>
  <c r="G758" i="7"/>
  <c r="G756" i="7"/>
  <c r="G757" i="7"/>
  <c r="G811" i="7"/>
  <c r="G709" i="7"/>
  <c r="G682" i="7"/>
  <c r="G650" i="7"/>
  <c r="G82" i="7"/>
  <c r="G618" i="7"/>
  <c r="G589" i="7"/>
  <c r="G245" i="7"/>
  <c r="H245" i="7" s="1"/>
  <c r="I245" i="7" s="1"/>
  <c r="G545" i="7"/>
  <c r="G466" i="7"/>
  <c r="G357" i="7"/>
  <c r="G195" i="7"/>
  <c r="G133" i="7"/>
  <c r="G117" i="7"/>
  <c r="G78" i="7"/>
  <c r="G33" i="7"/>
  <c r="G496" i="7"/>
  <c r="G600" i="7"/>
  <c r="G739" i="7"/>
  <c r="G204" i="7"/>
  <c r="G91" i="7"/>
  <c r="G438" i="7"/>
  <c r="G653" i="7"/>
  <c r="G465" i="7"/>
  <c r="G419" i="7"/>
  <c r="G701" i="7"/>
  <c r="G56" i="7"/>
  <c r="G810" i="7"/>
  <c r="G219" i="7"/>
  <c r="G249" i="7"/>
  <c r="G71" i="7"/>
  <c r="G586" i="7"/>
  <c r="G704" i="7"/>
  <c r="G237" i="7"/>
  <c r="G252" i="7"/>
  <c r="G543" i="7"/>
  <c r="G129" i="7"/>
  <c r="G556" i="7"/>
  <c r="G614" i="7"/>
  <c r="G640" i="7"/>
  <c r="G606" i="7"/>
  <c r="G643" i="7"/>
  <c r="G369" i="7"/>
  <c r="G215" i="7"/>
  <c r="G17" i="7"/>
  <c r="G350" i="7"/>
  <c r="G351" i="7"/>
  <c r="G143" i="7"/>
  <c r="G390" i="7"/>
  <c r="G126" i="7"/>
  <c r="G550" i="7"/>
  <c r="G754" i="7"/>
  <c r="G610" i="7"/>
  <c r="G460" i="7"/>
  <c r="G745" i="7"/>
  <c r="G26" i="7"/>
  <c r="G505" i="7"/>
  <c r="G118" i="7"/>
  <c r="G397" i="7"/>
  <c r="G211" i="7"/>
  <c r="G95" i="7"/>
  <c r="G329" i="7"/>
  <c r="G96" i="7"/>
  <c r="G305" i="7"/>
  <c r="G24" i="7"/>
  <c r="G445" i="7"/>
  <c r="G755" i="7"/>
  <c r="G609" i="7"/>
  <c r="G433" i="7"/>
  <c r="G266" i="7"/>
  <c r="G112" i="7"/>
  <c r="G832" i="7"/>
  <c r="G148" i="7"/>
  <c r="G564" i="7"/>
  <c r="G365" i="7"/>
  <c r="G518" i="7"/>
  <c r="G812" i="7"/>
  <c r="G611" i="7"/>
  <c r="G813" i="7"/>
  <c r="G815" i="7"/>
  <c r="G814" i="7"/>
  <c r="G649" i="7"/>
  <c r="G557" i="7"/>
  <c r="G161" i="7"/>
  <c r="G396" i="7"/>
  <c r="G733" i="7"/>
  <c r="G385" i="7"/>
  <c r="G498" i="7"/>
  <c r="G563" i="7"/>
  <c r="G595" i="7"/>
  <c r="G164" i="7"/>
  <c r="G58" i="7"/>
  <c r="G537" i="7"/>
  <c r="G728" i="7"/>
  <c r="G354" i="7"/>
  <c r="G380" i="7"/>
  <c r="G381" i="7"/>
  <c r="G831" i="7"/>
  <c r="G830" i="7"/>
  <c r="G829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07" i="7"/>
  <c r="G753" i="7"/>
  <c r="G752" i="7"/>
  <c r="G751" i="7"/>
  <c r="G750" i="7"/>
  <c r="G749" i="7"/>
  <c r="G741" i="7"/>
  <c r="G738" i="7"/>
  <c r="G736" i="7"/>
  <c r="G735" i="7"/>
  <c r="G734" i="7"/>
  <c r="G732" i="7"/>
  <c r="G731" i="7"/>
  <c r="G730" i="7"/>
  <c r="G727" i="7"/>
  <c r="G714" i="7"/>
  <c r="G712" i="7"/>
  <c r="G710" i="7"/>
  <c r="G711" i="7"/>
  <c r="G707" i="7"/>
  <c r="G703" i="7"/>
  <c r="G702" i="7"/>
  <c r="G700" i="7"/>
  <c r="G694" i="7"/>
  <c r="G693" i="7"/>
  <c r="G692" i="7"/>
  <c r="G691" i="7"/>
  <c r="G690" i="7"/>
  <c r="G689" i="7"/>
  <c r="G686" i="7"/>
  <c r="G685" i="7"/>
  <c r="G681" i="7"/>
  <c r="G680" i="7"/>
  <c r="G679" i="7"/>
  <c r="G678" i="7"/>
  <c r="G677" i="7"/>
  <c r="G742" i="7"/>
  <c r="G673" i="7"/>
  <c r="G672" i="7"/>
  <c r="G671" i="7"/>
  <c r="G670" i="7"/>
  <c r="G669" i="7"/>
  <c r="G666" i="7"/>
  <c r="G656" i="7"/>
  <c r="G655" i="7"/>
  <c r="G654" i="7"/>
  <c r="G657" i="7"/>
  <c r="G651" i="7"/>
  <c r="G648" i="7"/>
  <c r="G632" i="7"/>
  <c r="G647" i="7"/>
  <c r="G646" i="7"/>
  <c r="G638" i="7"/>
  <c r="G635" i="7"/>
  <c r="G634" i="7"/>
  <c r="G633" i="7"/>
  <c r="G458" i="7"/>
  <c r="G631" i="7"/>
  <c r="G630" i="7"/>
  <c r="G629" i="7"/>
  <c r="G628" i="7"/>
  <c r="G627" i="7"/>
  <c r="G626" i="7"/>
  <c r="G625" i="7"/>
  <c r="G624" i="7"/>
  <c r="G623" i="7"/>
  <c r="G622" i="7"/>
  <c r="G620" i="7"/>
  <c r="G619" i="7"/>
  <c r="G615" i="7"/>
  <c r="G613" i="7"/>
  <c r="G612" i="7"/>
  <c r="G608" i="7"/>
  <c r="G607" i="7"/>
  <c r="G605" i="7"/>
  <c r="G604" i="7"/>
  <c r="G603" i="7"/>
  <c r="G602" i="7"/>
  <c r="G599" i="7"/>
  <c r="G597" i="7"/>
  <c r="G594" i="7"/>
  <c r="G593" i="7"/>
  <c r="G592" i="7"/>
  <c r="G591" i="7"/>
  <c r="G590" i="7"/>
  <c r="G587" i="7"/>
  <c r="G73" i="7"/>
  <c r="G566" i="7"/>
  <c r="G565" i="7"/>
  <c r="G554" i="7"/>
  <c r="G555" i="7"/>
  <c r="G553" i="7"/>
  <c r="G552" i="7"/>
  <c r="G548" i="7"/>
  <c r="G547" i="7"/>
  <c r="G544" i="7"/>
  <c r="G539" i="7"/>
  <c r="G538" i="7"/>
  <c r="G535" i="7"/>
  <c r="G532" i="7"/>
  <c r="G531" i="7"/>
  <c r="G530" i="7"/>
  <c r="G520" i="7"/>
  <c r="G519" i="7"/>
  <c r="G248" i="7"/>
  <c r="G517" i="7"/>
  <c r="G358" i="7"/>
  <c r="G516" i="7"/>
  <c r="G515" i="7"/>
  <c r="G514" i="7"/>
  <c r="G513" i="7"/>
  <c r="G512" i="7"/>
  <c r="G175" i="7"/>
  <c r="G507" i="7"/>
  <c r="G500" i="7"/>
  <c r="G499" i="7"/>
  <c r="G495" i="7"/>
  <c r="G489" i="7"/>
  <c r="G490" i="7"/>
  <c r="G487" i="7"/>
  <c r="G486" i="7"/>
  <c r="G485" i="7"/>
  <c r="G483" i="7"/>
  <c r="G482" i="7"/>
  <c r="G481" i="7"/>
  <c r="G480" i="7"/>
  <c r="G479" i="7"/>
  <c r="G478" i="7"/>
  <c r="G476" i="7"/>
  <c r="G475" i="7"/>
  <c r="G474" i="7"/>
  <c r="G473" i="7"/>
  <c r="G472" i="7"/>
  <c r="G471" i="7"/>
  <c r="G470" i="7"/>
  <c r="G469" i="7"/>
  <c r="G468" i="7"/>
  <c r="G467" i="7"/>
  <c r="G464" i="7"/>
  <c r="G32" i="7"/>
  <c r="G463" i="7"/>
  <c r="G462" i="7"/>
  <c r="G461" i="7"/>
  <c r="G459" i="7"/>
  <c r="G642" i="7"/>
  <c r="G641" i="7"/>
  <c r="G639" i="7"/>
  <c r="G457" i="7"/>
  <c r="G488" i="7"/>
  <c r="G454" i="7"/>
  <c r="G455" i="7"/>
  <c r="G456" i="7"/>
  <c r="G453" i="7"/>
  <c r="G449" i="7"/>
  <c r="G448" i="7"/>
  <c r="G443" i="7"/>
  <c r="G444" i="7"/>
  <c r="G442" i="7"/>
  <c r="G447" i="7"/>
  <c r="G421" i="7"/>
  <c r="G729" i="7"/>
  <c r="G437" i="7"/>
  <c r="G436" i="7"/>
  <c r="G435" i="7"/>
  <c r="G434" i="7"/>
  <c r="G426" i="7"/>
  <c r="G425" i="7"/>
  <c r="G422" i="7"/>
  <c r="G418" i="7"/>
  <c r="G417" i="7"/>
  <c r="G415" i="7"/>
  <c r="G414" i="7"/>
  <c r="G413" i="7"/>
  <c r="G412" i="7"/>
  <c r="G411" i="7"/>
  <c r="G410" i="7"/>
  <c r="G409" i="7"/>
  <c r="G407" i="7"/>
  <c r="G406" i="7"/>
  <c r="G405" i="7"/>
  <c r="G404" i="7"/>
  <c r="G403" i="7"/>
  <c r="G401" i="7"/>
  <c r="G400" i="7"/>
  <c r="G402" i="7"/>
  <c r="G808" i="7"/>
  <c r="G809" i="7"/>
  <c r="G391" i="7"/>
  <c r="G389" i="7"/>
  <c r="G387" i="7"/>
  <c r="G386" i="7"/>
  <c r="G384" i="7"/>
  <c r="G379" i="7"/>
  <c r="G378" i="7"/>
  <c r="G376" i="7"/>
  <c r="G375" i="7"/>
  <c r="G374" i="7"/>
  <c r="G373" i="7"/>
  <c r="G372" i="7"/>
  <c r="G371" i="7"/>
  <c r="G696" i="7"/>
  <c r="G368" i="7"/>
  <c r="G367" i="7"/>
  <c r="G366" i="7"/>
  <c r="G364" i="7"/>
  <c r="G363" i="7"/>
  <c r="G362" i="7"/>
  <c r="G361" i="7"/>
  <c r="G360" i="7"/>
  <c r="G359" i="7"/>
  <c r="G356" i="7"/>
  <c r="G355" i="7"/>
  <c r="G349" i="7"/>
  <c r="G348" i="7"/>
  <c r="G347" i="7"/>
  <c r="G344" i="7"/>
  <c r="G346" i="7"/>
  <c r="G345" i="7"/>
  <c r="G342" i="7"/>
  <c r="G335" i="7"/>
  <c r="G334" i="7"/>
  <c r="G332" i="7"/>
  <c r="G330" i="7"/>
  <c r="G328" i="7"/>
  <c r="G326" i="7"/>
  <c r="G327" i="7"/>
  <c r="G325" i="7"/>
  <c r="G324" i="7"/>
  <c r="G296" i="7"/>
  <c r="G297" i="7"/>
  <c r="G295" i="7"/>
  <c r="G293" i="7"/>
  <c r="G291" i="7"/>
  <c r="G288" i="7"/>
  <c r="G287" i="7"/>
  <c r="G289" i="7"/>
  <c r="G285" i="7"/>
  <c r="G284" i="7"/>
  <c r="G283" i="7"/>
  <c r="G281" i="7"/>
  <c r="G282" i="7"/>
  <c r="G276" i="7"/>
  <c r="G275" i="7"/>
  <c r="G273" i="7"/>
  <c r="G272" i="7"/>
  <c r="G271" i="7"/>
  <c r="G270" i="7"/>
  <c r="G269" i="7"/>
  <c r="G268" i="7"/>
  <c r="G267" i="7"/>
  <c r="G265" i="7"/>
  <c r="G264" i="7"/>
  <c r="G235" i="7"/>
  <c r="G234" i="7"/>
  <c r="G259" i="7"/>
  <c r="G260" i="7"/>
  <c r="G257" i="7"/>
  <c r="G251" i="7"/>
  <c r="G250" i="7"/>
  <c r="G244" i="7"/>
  <c r="G243" i="7"/>
  <c r="G239" i="7"/>
  <c r="G241" i="7"/>
  <c r="G240" i="7"/>
  <c r="G238" i="7"/>
  <c r="G233" i="7"/>
  <c r="G231" i="7"/>
  <c r="G232" i="7"/>
  <c r="G229" i="7"/>
  <c r="G228" i="7"/>
  <c r="G227" i="7"/>
  <c r="G226" i="7"/>
  <c r="G224" i="7"/>
  <c r="G222" i="7"/>
  <c r="G221" i="7"/>
  <c r="G214" i="7"/>
  <c r="G213" i="7"/>
  <c r="G212" i="7"/>
  <c r="G210" i="7"/>
  <c r="G209" i="7"/>
  <c r="G208" i="7"/>
  <c r="G205" i="7"/>
  <c r="G203" i="7"/>
  <c r="G202" i="7"/>
  <c r="G200" i="7"/>
  <c r="G199" i="7"/>
  <c r="G217" i="7"/>
  <c r="G216" i="7"/>
  <c r="G198" i="7"/>
  <c r="G740" i="7"/>
  <c r="G197" i="7"/>
  <c r="G196" i="7"/>
  <c r="G180" i="7"/>
  <c r="G168" i="7"/>
  <c r="G167" i="7"/>
  <c r="G166" i="7"/>
  <c r="G165" i="7"/>
  <c r="G163" i="7"/>
  <c r="G160" i="7"/>
  <c r="G159" i="7"/>
  <c r="G158" i="7"/>
  <c r="G155" i="7"/>
  <c r="G154" i="7"/>
  <c r="G153" i="7"/>
  <c r="G152" i="7"/>
  <c r="G151" i="7"/>
  <c r="G147" i="7"/>
  <c r="G146" i="7"/>
  <c r="G145" i="7"/>
  <c r="G142" i="7"/>
  <c r="G141" i="7"/>
  <c r="G140" i="7"/>
  <c r="G137" i="7"/>
  <c r="G136" i="7"/>
  <c r="G135" i="7"/>
  <c r="G134" i="7"/>
  <c r="G128" i="7"/>
  <c r="G127" i="7"/>
  <c r="G125" i="7"/>
  <c r="G124" i="7"/>
  <c r="G123" i="7"/>
  <c r="G116" i="7"/>
  <c r="G115" i="7"/>
  <c r="G113" i="7"/>
  <c r="G114" i="7"/>
  <c r="G109" i="7"/>
  <c r="G108" i="7"/>
  <c r="G107" i="7"/>
  <c r="G104" i="7"/>
  <c r="G100" i="7"/>
  <c r="G99" i="7"/>
  <c r="G98" i="7"/>
  <c r="G88" i="7"/>
  <c r="G87" i="7"/>
  <c r="G86" i="7"/>
  <c r="G85" i="7"/>
  <c r="G84" i="7"/>
  <c r="G83" i="7"/>
  <c r="G79" i="7"/>
  <c r="G74" i="7"/>
  <c r="G72" i="7"/>
  <c r="G69" i="7"/>
  <c r="G68" i="7"/>
  <c r="G67" i="7"/>
  <c r="G70" i="7"/>
  <c r="G66" i="7"/>
  <c r="G64" i="7"/>
  <c r="G63" i="7"/>
  <c r="G744" i="7"/>
  <c r="G62" i="7"/>
  <c r="G60" i="7"/>
  <c r="G59" i="7"/>
  <c r="G57" i="7"/>
  <c r="G55" i="7"/>
  <c r="G54" i="7"/>
  <c r="G53" i="7"/>
  <c r="G50" i="7"/>
  <c r="G49" i="7"/>
  <c r="G48" i="7"/>
  <c r="G43" i="7"/>
  <c r="G40" i="7"/>
  <c r="G39" i="7"/>
  <c r="G828" i="7"/>
  <c r="G36" i="7"/>
  <c r="G31" i="7"/>
  <c r="G28" i="7"/>
  <c r="G27" i="7"/>
  <c r="G25" i="7"/>
  <c r="G19" i="7"/>
  <c r="G13" i="7"/>
  <c r="G16" i="7"/>
  <c r="G15" i="7"/>
  <c r="G14" i="7"/>
  <c r="G12" i="7"/>
  <c r="G11" i="7"/>
  <c r="G484" i="7"/>
  <c r="G546" i="7"/>
  <c r="G637" i="7"/>
  <c r="G76" i="7"/>
  <c r="G716" i="7"/>
  <c r="G21" i="7"/>
  <c r="G705" i="7"/>
  <c r="G181" i="7"/>
  <c r="G322" i="7"/>
  <c r="G377" i="7"/>
  <c r="G301" i="7"/>
  <c r="G300" i="7"/>
  <c r="G698" i="7"/>
  <c r="G441" i="7"/>
  <c r="G41" i="7"/>
  <c r="G420" i="7"/>
  <c r="G737" i="7"/>
  <c r="G277" i="7"/>
  <c r="G75" i="7"/>
  <c r="G280" i="7"/>
  <c r="G569" i="7"/>
  <c r="G77" i="7"/>
  <c r="G621" i="7"/>
  <c r="G183" i="7"/>
  <c r="G185" i="7"/>
  <c r="G186" i="7"/>
  <c r="G182" i="7"/>
  <c r="G194" i="7"/>
  <c r="G191" i="7"/>
  <c r="G184" i="7"/>
  <c r="G189" i="7"/>
  <c r="G192" i="7"/>
  <c r="G20" i="7"/>
  <c r="G598" i="7"/>
  <c r="G706" i="7"/>
  <c r="G540" i="7"/>
  <c r="G541" i="7"/>
  <c r="G616" i="7"/>
  <c r="G157" i="7"/>
  <c r="G521" i="7"/>
  <c r="G676" i="7"/>
  <c r="G746" i="7"/>
  <c r="G223" i="7"/>
  <c r="G668" i="7"/>
  <c r="G523" i="7"/>
  <c r="G370" i="7"/>
  <c r="G399" i="7"/>
  <c r="G263" i="7"/>
  <c r="G743" i="7"/>
  <c r="G274" i="7"/>
  <c r="G665" i="7"/>
  <c r="G319" i="7"/>
  <c r="G139" i="7"/>
  <c r="G106" i="7"/>
  <c r="G254" i="7"/>
  <c r="G292" i="7"/>
  <c r="G536" i="7"/>
  <c r="G320" i="7"/>
  <c r="G504" i="7"/>
  <c r="G42" i="7"/>
  <c r="G717" i="7"/>
  <c r="G35" i="7"/>
  <c r="G392" i="7"/>
  <c r="G45" i="7"/>
  <c r="G583" i="7"/>
  <c r="G562" i="7"/>
  <c r="G121" i="7"/>
  <c r="G247" i="7"/>
  <c r="G81" i="7"/>
  <c r="G534" i="7"/>
  <c r="G120" i="7"/>
  <c r="G46" i="7"/>
  <c r="G508" i="7"/>
  <c r="G416" i="7"/>
  <c r="G659" i="7"/>
  <c r="G253" i="7"/>
  <c r="G352" i="7"/>
  <c r="G718" i="7"/>
  <c r="G567" i="7"/>
  <c r="G658" i="7"/>
  <c r="G663" i="7"/>
  <c r="G23" i="7"/>
  <c r="G261" i="7"/>
  <c r="G353" i="7"/>
  <c r="G719" i="7"/>
  <c r="G542" i="7"/>
  <c r="G494" i="7"/>
  <c r="G262" i="7"/>
  <c r="G561" i="7"/>
  <c r="G446" i="7"/>
  <c r="G193" i="7"/>
  <c r="G190" i="7"/>
  <c r="G188" i="7"/>
  <c r="G144" i="7"/>
  <c r="G588" i="7"/>
  <c r="G321" i="7"/>
  <c r="G149" i="7"/>
  <c r="G315" i="7"/>
  <c r="G323" i="7"/>
  <c r="G279" i="7"/>
  <c r="G111" i="7"/>
  <c r="G171" i="7"/>
  <c r="G131" i="7"/>
  <c r="G47" i="7"/>
  <c r="G636" i="7"/>
  <c r="G748" i="7"/>
  <c r="G529" i="7"/>
  <c r="G316" i="7"/>
  <c r="G303" i="7"/>
  <c r="G302" i="7"/>
  <c r="G220" i="7"/>
  <c r="G119" i="7"/>
  <c r="G80" i="7"/>
  <c r="G246" i="7"/>
  <c r="G207" i="7"/>
  <c r="G708" i="7"/>
  <c r="G715" i="7"/>
  <c r="G699" i="7"/>
  <c r="G697" i="7"/>
  <c r="G684" i="7"/>
  <c r="G664" i="7"/>
  <c r="G662" i="7"/>
  <c r="G661" i="7"/>
  <c r="G660" i="7"/>
  <c r="G343" i="7"/>
  <c r="G674" i="7"/>
  <c r="G675" i="7"/>
  <c r="G644" i="7"/>
  <c r="G645" i="7"/>
  <c r="G38" i="7"/>
  <c r="G286" i="7"/>
  <c r="G65" i="7"/>
  <c r="G617" i="7"/>
  <c r="G559" i="7"/>
  <c r="G560" i="7"/>
  <c r="G568" i="7"/>
  <c r="G551" i="7"/>
  <c r="G549" i="7"/>
  <c r="G533" i="7"/>
  <c r="G522" i="7"/>
  <c r="G524" i="7"/>
  <c r="G582" i="7"/>
  <c r="G501" i="7"/>
  <c r="G503" i="7"/>
  <c r="G502" i="7"/>
  <c r="G306" i="7"/>
  <c r="G398" i="7"/>
  <c r="G388" i="7"/>
  <c r="G395" i="7"/>
  <c r="G394" i="7"/>
  <c r="G393" i="7"/>
  <c r="G383" i="7"/>
  <c r="G382" i="7"/>
  <c r="G331" i="7"/>
  <c r="G314" i="7"/>
  <c r="G299" i="7"/>
  <c r="G298" i="7"/>
  <c r="G294" i="7"/>
  <c r="G308" i="7"/>
  <c r="G312" i="7"/>
  <c r="G310" i="7"/>
  <c r="G311" i="7"/>
  <c r="G309" i="7"/>
  <c r="G307" i="7"/>
  <c r="G304" i="7"/>
  <c r="G290" i="7"/>
  <c r="G695" i="7"/>
  <c r="G278" i="7"/>
  <c r="G558" i="7"/>
  <c r="G230" i="7"/>
  <c r="G225" i="7"/>
  <c r="G218" i="7"/>
  <c r="G172" i="7"/>
  <c r="G174" i="7"/>
  <c r="G173" i="7"/>
  <c r="G138" i="7"/>
  <c r="G170" i="7"/>
  <c r="G162" i="7"/>
  <c r="G150" i="7"/>
  <c r="G187" i="7"/>
  <c r="G132" i="7"/>
  <c r="G130" i="7"/>
  <c r="G110" i="7"/>
  <c r="G105" i="7"/>
  <c r="G103" i="7"/>
  <c r="G102" i="7"/>
  <c r="G101" i="7"/>
  <c r="G97" i="7"/>
  <c r="G89" i="7"/>
  <c r="G90" i="7"/>
  <c r="G683" i="7"/>
  <c r="G51" i="7"/>
  <c r="G44" i="7"/>
  <c r="G37" i="7"/>
  <c r="G34" i="7"/>
  <c r="G313" i="7"/>
  <c r="G122" i="7"/>
  <c r="G22" i="7"/>
  <c r="G578" i="7"/>
  <c r="G577" i="7"/>
  <c r="G580" i="7"/>
  <c r="G581" i="7"/>
  <c r="G579" i="7"/>
  <c r="G576" i="7"/>
  <c r="H576" i="7" s="1"/>
  <c r="I576" i="7" s="1"/>
  <c r="G201" i="7"/>
  <c r="G596" i="7"/>
  <c r="G255" i="7"/>
  <c r="G256" i="7"/>
  <c r="G511" i="7"/>
  <c r="G584" i="7"/>
  <c r="G169" i="7"/>
  <c r="G667" i="7"/>
  <c r="G491" i="7"/>
  <c r="G333" i="7"/>
  <c r="G318" i="7"/>
  <c r="G317" i="7"/>
  <c r="G573" i="7"/>
  <c r="G574" i="7"/>
  <c r="G575" i="7"/>
  <c r="G571" i="7"/>
  <c r="G572" i="7"/>
  <c r="G570" i="7"/>
  <c r="G427" i="7"/>
  <c r="G429" i="7"/>
  <c r="G428" i="7"/>
  <c r="G432" i="7"/>
  <c r="G431" i="7"/>
  <c r="H195" i="7" l="1"/>
  <c r="I195" i="7" s="1"/>
  <c r="H757" i="7"/>
  <c r="I757" i="7" s="1"/>
  <c r="H776" i="7"/>
  <c r="I776" i="7" s="1"/>
  <c r="H799" i="7"/>
  <c r="I799" i="7" s="1"/>
  <c r="H791" i="7"/>
  <c r="I791" i="7" s="1"/>
  <c r="H787" i="7"/>
  <c r="I787" i="7" s="1"/>
  <c r="H721" i="7"/>
  <c r="H528" i="7"/>
  <c r="I528" i="7" s="1"/>
  <c r="H477" i="7"/>
  <c r="I477" i="7" s="1"/>
  <c r="H802" i="7"/>
  <c r="I802" i="7" s="1"/>
  <c r="H762" i="7"/>
  <c r="I762" i="7" s="1"/>
  <c r="H365" i="7"/>
  <c r="I365" i="7" s="1"/>
  <c r="H653" i="7"/>
  <c r="I653" i="7" s="1"/>
  <c r="H496" i="7"/>
  <c r="I496" i="7" s="1"/>
  <c r="H739" i="7"/>
  <c r="I739" i="7" s="1"/>
  <c r="H701" i="7"/>
  <c r="I701" i="7" s="1"/>
  <c r="H204" i="7"/>
  <c r="I204" i="7" s="1"/>
  <c r="H33" i="7"/>
  <c r="I33" i="7" s="1"/>
  <c r="H650" i="7"/>
  <c r="I650" i="7" s="1"/>
  <c r="H767" i="7"/>
  <c r="I767" i="7" s="1"/>
  <c r="H790" i="7"/>
  <c r="I790" i="7" s="1"/>
  <c r="H768" i="7"/>
  <c r="I768" i="7" s="1"/>
  <c r="H777" i="7"/>
  <c r="I777" i="7" s="1"/>
  <c r="H61" i="7"/>
  <c r="I61" i="7" s="1"/>
  <c r="H29" i="7"/>
  <c r="I29" i="7" s="1"/>
  <c r="H337" i="7"/>
  <c r="I337" i="7" s="1"/>
  <c r="H256" i="7"/>
  <c r="I256" i="7" s="1"/>
  <c r="H281" i="7"/>
  <c r="I281" i="7" s="1"/>
  <c r="H512" i="7"/>
  <c r="I512" i="7" s="1"/>
  <c r="H519" i="7"/>
  <c r="I519" i="7" s="1"/>
  <c r="H544" i="7"/>
  <c r="I544" i="7" s="1"/>
  <c r="H148" i="7"/>
  <c r="I148" i="7" s="1"/>
  <c r="H11" i="7"/>
  <c r="I11" i="7" s="1"/>
  <c r="H27" i="7"/>
  <c r="I27" i="7" s="1"/>
  <c r="H31" i="7"/>
  <c r="I31" i="7" s="1"/>
  <c r="H637" i="7"/>
  <c r="I637" i="7" s="1"/>
  <c r="H12" i="7"/>
  <c r="I12" i="7" s="1"/>
  <c r="H13" i="7"/>
  <c r="I13" i="7" s="1"/>
  <c r="H28" i="7"/>
  <c r="I28" i="7" s="1"/>
  <c r="H39" i="7"/>
  <c r="I39" i="7" s="1"/>
  <c r="H49" i="7"/>
  <c r="I49" i="7" s="1"/>
  <c r="H55" i="7"/>
  <c r="I55" i="7" s="1"/>
  <c r="H62" i="7"/>
  <c r="I62" i="7" s="1"/>
  <c r="H66" i="7"/>
  <c r="I66" i="7" s="1"/>
  <c r="H69" i="7"/>
  <c r="I69" i="7" s="1"/>
  <c r="H116" i="7"/>
  <c r="I116" i="7" s="1"/>
  <c r="H127" i="7"/>
  <c r="I127" i="7" s="1"/>
  <c r="H136" i="7"/>
  <c r="I136" i="7" s="1"/>
  <c r="H142" i="7"/>
  <c r="I142" i="7" s="1"/>
  <c r="H151" i="7"/>
  <c r="I151" i="7" s="1"/>
  <c r="H155" i="7"/>
  <c r="I155" i="7" s="1"/>
  <c r="H163" i="7"/>
  <c r="I163" i="7" s="1"/>
  <c r="H168" i="7"/>
  <c r="I168" i="7" s="1"/>
  <c r="H740" i="7"/>
  <c r="I740" i="7" s="1"/>
  <c r="H288" i="7"/>
  <c r="I288" i="7" s="1"/>
  <c r="H327" i="7"/>
  <c r="I327" i="7" s="1"/>
  <c r="H345" i="7"/>
  <c r="I345" i="7" s="1"/>
  <c r="H359" i="7"/>
  <c r="I359" i="7" s="1"/>
  <c r="H368" i="7"/>
  <c r="I368" i="7" s="1"/>
  <c r="H378" i="7"/>
  <c r="I378" i="7" s="1"/>
  <c r="H808" i="7"/>
  <c r="I808" i="7" s="1"/>
  <c r="H407" i="7"/>
  <c r="I407" i="7" s="1"/>
  <c r="H454" i="7"/>
  <c r="I454" i="7" s="1"/>
  <c r="H462" i="7"/>
  <c r="I462" i="7" s="1"/>
  <c r="H471" i="7"/>
  <c r="I471" i="7" s="1"/>
  <c r="H480" i="7"/>
  <c r="I480" i="7" s="1"/>
  <c r="H489" i="7"/>
  <c r="I489" i="7" s="1"/>
  <c r="H514" i="7"/>
  <c r="I514" i="7" s="1"/>
  <c r="H517" i="7"/>
  <c r="I517" i="7" s="1"/>
  <c r="H538" i="7"/>
  <c r="I538" i="7" s="1"/>
  <c r="H284" i="7"/>
  <c r="I284" i="7" s="1"/>
  <c r="H297" i="7"/>
  <c r="I297" i="7" s="1"/>
  <c r="H332" i="7"/>
  <c r="I332" i="7" s="1"/>
  <c r="H348" i="7"/>
  <c r="I348" i="7" s="1"/>
  <c r="H363" i="7"/>
  <c r="I363" i="7" s="1"/>
  <c r="H373" i="7"/>
  <c r="I373" i="7" s="1"/>
  <c r="H387" i="7"/>
  <c r="I387" i="7" s="1"/>
  <c r="H403" i="7"/>
  <c r="I403" i="7" s="1"/>
  <c r="H412" i="7"/>
  <c r="I412" i="7" s="1"/>
  <c r="H641" i="7"/>
  <c r="I641" i="7" s="1"/>
  <c r="H467" i="7"/>
  <c r="I467" i="7" s="1"/>
  <c r="H475" i="7"/>
  <c r="I475" i="7" s="1"/>
  <c r="H485" i="7"/>
  <c r="I485" i="7" s="1"/>
  <c r="H507" i="7"/>
  <c r="I507" i="7" s="1"/>
  <c r="H530" i="7"/>
  <c r="I530" i="7" s="1"/>
  <c r="H74" i="7"/>
  <c r="I74" i="7" s="1"/>
  <c r="H431" i="7"/>
  <c r="I431" i="7" s="1"/>
  <c r="H427" i="7"/>
  <c r="I427" i="7" s="1"/>
  <c r="H169" i="7"/>
  <c r="I169" i="7" s="1"/>
  <c r="H575" i="7"/>
  <c r="I575" i="7" s="1"/>
  <c r="H318" i="7"/>
  <c r="I318" i="7" s="1"/>
  <c r="H34" i="7"/>
  <c r="I34" i="7" s="1"/>
  <c r="H388" i="7"/>
  <c r="I388" i="7" s="1"/>
  <c r="H80" i="7"/>
  <c r="I80" i="7" s="1"/>
  <c r="H658" i="7"/>
  <c r="I658" i="7" s="1"/>
  <c r="H325" i="7"/>
  <c r="I325" i="7" s="1"/>
  <c r="H362" i="7"/>
  <c r="I362" i="7" s="1"/>
  <c r="H809" i="7"/>
  <c r="I809" i="7" s="1"/>
  <c r="H815" i="7"/>
  <c r="I815" i="7" s="1"/>
  <c r="H832" i="7"/>
  <c r="I832" i="7" s="1"/>
  <c r="H305" i="7"/>
  <c r="H143" i="7"/>
  <c r="I143" i="7" s="1"/>
  <c r="H466" i="7"/>
  <c r="I466" i="7" s="1"/>
  <c r="H722" i="7"/>
  <c r="I722" i="7" s="1"/>
  <c r="H527" i="7"/>
  <c r="I527" i="7" s="1"/>
  <c r="H439" i="7"/>
  <c r="I439" i="7" s="1"/>
  <c r="H339" i="7"/>
  <c r="I339" i="7" s="1"/>
  <c r="H580" i="7"/>
  <c r="I580" i="7" s="1"/>
  <c r="H90" i="7"/>
  <c r="I90" i="7" s="1"/>
  <c r="H102" i="7"/>
  <c r="I102" i="7" s="1"/>
  <c r="H162" i="7"/>
  <c r="I162" i="7" s="1"/>
  <c r="H174" i="7"/>
  <c r="I174" i="7" s="1"/>
  <c r="H290" i="7"/>
  <c r="I290" i="7" s="1"/>
  <c r="H311" i="7"/>
  <c r="I311" i="7" s="1"/>
  <c r="H294" i="7"/>
  <c r="I294" i="7" s="1"/>
  <c r="H331" i="7"/>
  <c r="I331" i="7" s="1"/>
  <c r="H394" i="7"/>
  <c r="I394" i="7" s="1"/>
  <c r="H306" i="7"/>
  <c r="I306" i="7" s="1"/>
  <c r="H582" i="7"/>
  <c r="I582" i="7" s="1"/>
  <c r="H549" i="7"/>
  <c r="I549" i="7" s="1"/>
  <c r="H559" i="7"/>
  <c r="I559" i="7" s="1"/>
  <c r="H38" i="7"/>
  <c r="I38" i="7" s="1"/>
  <c r="H674" i="7"/>
  <c r="I674" i="7" s="1"/>
  <c r="H662" i="7"/>
  <c r="I662" i="7" s="1"/>
  <c r="H699" i="7"/>
  <c r="I699" i="7" s="1"/>
  <c r="H207" i="7"/>
  <c r="I207" i="7" s="1"/>
  <c r="H220" i="7"/>
  <c r="I220" i="7" s="1"/>
  <c r="H529" i="7"/>
  <c r="I529" i="7" s="1"/>
  <c r="H131" i="7"/>
  <c r="I131" i="7" s="1"/>
  <c r="H323" i="7"/>
  <c r="I323" i="7" s="1"/>
  <c r="H588" i="7"/>
  <c r="I588" i="7" s="1"/>
  <c r="H193" i="7"/>
  <c r="I193" i="7" s="1"/>
  <c r="H725" i="7"/>
  <c r="I725" i="7" s="1"/>
  <c r="H616" i="7"/>
  <c r="I616" i="7" s="1"/>
  <c r="H253" i="7"/>
  <c r="I253" i="7" s="1"/>
  <c r="H508" i="7"/>
  <c r="I508" i="7" s="1"/>
  <c r="H81" i="7"/>
  <c r="I81" i="7" s="1"/>
  <c r="H583" i="7"/>
  <c r="I583" i="7" s="1"/>
  <c r="H717" i="7"/>
  <c r="I717" i="7" s="1"/>
  <c r="H536" i="7"/>
  <c r="I536" i="7" s="1"/>
  <c r="H139" i="7"/>
  <c r="I139" i="7" s="1"/>
  <c r="H743" i="7"/>
  <c r="I743" i="7" s="1"/>
  <c r="H523" i="7"/>
  <c r="I523" i="7" s="1"/>
  <c r="H676" i="7"/>
  <c r="I676" i="7" s="1"/>
  <c r="H83" i="7"/>
  <c r="I83" i="7" s="1"/>
  <c r="H199" i="7"/>
  <c r="I199" i="7" s="1"/>
  <c r="H548" i="7"/>
  <c r="I548" i="7" s="1"/>
  <c r="I721" i="7"/>
  <c r="H414" i="7"/>
  <c r="I414" i="7" s="1"/>
  <c r="H277" i="7"/>
  <c r="I277" i="7" s="1"/>
  <c r="H192" i="7"/>
  <c r="I192" i="7" s="1"/>
  <c r="H150" i="7"/>
  <c r="I150" i="7" s="1"/>
  <c r="H598" i="7"/>
  <c r="I598" i="7" s="1"/>
  <c r="H184" i="7"/>
  <c r="I184" i="7" s="1"/>
  <c r="H186" i="7"/>
  <c r="I186" i="7" s="1"/>
  <c r="H77" i="7"/>
  <c r="H205" i="7"/>
  <c r="I205" i="7" s="1"/>
  <c r="H212" i="7"/>
  <c r="I212" i="7" s="1"/>
  <c r="H222" i="7"/>
  <c r="I222" i="7" s="1"/>
  <c r="H228" i="7"/>
  <c r="I228" i="7" s="1"/>
  <c r="H233" i="7"/>
  <c r="I233" i="7" s="1"/>
  <c r="H239" i="7"/>
  <c r="I239" i="7" s="1"/>
  <c r="H251" i="7"/>
  <c r="I251" i="7" s="1"/>
  <c r="H234" i="7"/>
  <c r="I234" i="7" s="1"/>
  <c r="H267" i="7"/>
  <c r="I267" i="7" s="1"/>
  <c r="H271" i="7"/>
  <c r="I271" i="7" s="1"/>
  <c r="H276" i="7"/>
  <c r="H554" i="7"/>
  <c r="I554" i="7" s="1"/>
  <c r="H587" i="7"/>
  <c r="I587" i="7" s="1"/>
  <c r="H593" i="7"/>
  <c r="I593" i="7" s="1"/>
  <c r="H602" i="7"/>
  <c r="I602" i="7" s="1"/>
  <c r="H607" i="7"/>
  <c r="I607" i="7" s="1"/>
  <c r="H615" i="7"/>
  <c r="I615" i="7" s="1"/>
  <c r="H623" i="7"/>
  <c r="I623" i="7" s="1"/>
  <c r="H627" i="7"/>
  <c r="I627" i="7" s="1"/>
  <c r="H631" i="7"/>
  <c r="I631" i="7" s="1"/>
  <c r="H635" i="7"/>
  <c r="I635" i="7" s="1"/>
  <c r="H632" i="7"/>
  <c r="I632" i="7" s="1"/>
  <c r="H654" i="7"/>
  <c r="I654" i="7" s="1"/>
  <c r="H669" i="7"/>
  <c r="I669" i="7" s="1"/>
  <c r="H673" i="7"/>
  <c r="I673" i="7" s="1"/>
  <c r="H679" i="7"/>
  <c r="I679" i="7" s="1"/>
  <c r="H686" i="7"/>
  <c r="I686" i="7" s="1"/>
  <c r="H692" i="7"/>
  <c r="I692" i="7" s="1"/>
  <c r="H702" i="7"/>
  <c r="I702" i="7" s="1"/>
  <c r="H710" i="7"/>
  <c r="I710" i="7" s="1"/>
  <c r="H730" i="7"/>
  <c r="I730" i="7" s="1"/>
  <c r="H735" i="7"/>
  <c r="I735" i="7" s="1"/>
  <c r="H749" i="7"/>
  <c r="I749" i="7" s="1"/>
  <c r="H753" i="7"/>
  <c r="I753" i="7" s="1"/>
  <c r="H818" i="7"/>
  <c r="I818" i="7" s="1"/>
  <c r="H822" i="7"/>
  <c r="I822" i="7" s="1"/>
  <c r="H826" i="7"/>
  <c r="I826" i="7" s="1"/>
  <c r="H830" i="7"/>
  <c r="I830" i="7" s="1"/>
  <c r="H354" i="7"/>
  <c r="I354" i="7" s="1"/>
  <c r="H164" i="7"/>
  <c r="I164" i="7" s="1"/>
  <c r="H385" i="7"/>
  <c r="I385" i="7" s="1"/>
  <c r="H557" i="7"/>
  <c r="I557" i="7" s="1"/>
  <c r="H813" i="7"/>
  <c r="I813" i="7" s="1"/>
  <c r="H24" i="7"/>
  <c r="I24" i="7" s="1"/>
  <c r="H177" i="7"/>
  <c r="I177" i="7" s="1"/>
  <c r="H451" i="7"/>
  <c r="I451" i="7" s="1"/>
  <c r="H493" i="7"/>
  <c r="I493" i="7" s="1"/>
  <c r="H262" i="7"/>
  <c r="I262" i="7" s="1"/>
  <c r="H353" i="7"/>
  <c r="I353" i="7" s="1"/>
  <c r="H183" i="7"/>
  <c r="I183" i="7" s="1"/>
  <c r="H41" i="7"/>
  <c r="I41" i="7" s="1"/>
  <c r="H301" i="7"/>
  <c r="I301" i="7" s="1"/>
  <c r="H705" i="7"/>
  <c r="I705" i="7" s="1"/>
  <c r="H87" i="7"/>
  <c r="I87" i="7" s="1"/>
  <c r="H100" i="7"/>
  <c r="I100" i="7" s="1"/>
  <c r="H109" i="7"/>
  <c r="I109" i="7" s="1"/>
  <c r="H417" i="7"/>
  <c r="I417" i="7" s="1"/>
  <c r="H426" i="7"/>
  <c r="I426" i="7" s="1"/>
  <c r="H437" i="7"/>
  <c r="I437" i="7" s="1"/>
  <c r="H442" i="7"/>
  <c r="I442" i="7" s="1"/>
  <c r="H449" i="7"/>
  <c r="I449" i="7" s="1"/>
  <c r="H681" i="7"/>
  <c r="I681" i="7" s="1"/>
  <c r="H690" i="7"/>
  <c r="I690" i="7" s="1"/>
  <c r="H694" i="7"/>
  <c r="I694" i="7" s="1"/>
  <c r="H707" i="7"/>
  <c r="I707" i="7" s="1"/>
  <c r="H714" i="7"/>
  <c r="I714" i="7" s="1"/>
  <c r="H732" i="7"/>
  <c r="I732" i="7" s="1"/>
  <c r="H738" i="7"/>
  <c r="I738" i="7" s="1"/>
  <c r="H751" i="7"/>
  <c r="I751" i="7" s="1"/>
  <c r="H112" i="7"/>
  <c r="I112" i="7" s="1"/>
  <c r="H755" i="7"/>
  <c r="I755" i="7" s="1"/>
  <c r="H96" i="7"/>
  <c r="I96" i="7" s="1"/>
  <c r="H397" i="7"/>
  <c r="I397" i="7" s="1"/>
  <c r="H745" i="7"/>
  <c r="I745" i="7" s="1"/>
  <c r="H550" i="7"/>
  <c r="I550" i="7" s="1"/>
  <c r="H351" i="7"/>
  <c r="I351" i="7" s="1"/>
  <c r="H369" i="7"/>
  <c r="I369" i="7" s="1"/>
  <c r="H614" i="7"/>
  <c r="I614" i="7" s="1"/>
  <c r="H252" i="7"/>
  <c r="I252" i="7" s="1"/>
  <c r="H71" i="7"/>
  <c r="I71" i="7" s="1"/>
  <c r="H179" i="7"/>
  <c r="I179" i="7" s="1"/>
  <c r="H113" i="7"/>
  <c r="I113" i="7" s="1"/>
  <c r="H432" i="7"/>
  <c r="I432" i="7" s="1"/>
  <c r="H138" i="7"/>
  <c r="I138" i="7" s="1"/>
  <c r="H644" i="7"/>
  <c r="I644" i="7" s="1"/>
  <c r="H636" i="7"/>
  <c r="I636" i="7" s="1"/>
  <c r="H149" i="7"/>
  <c r="I149" i="7" s="1"/>
  <c r="H157" i="7"/>
  <c r="I157" i="7" s="1"/>
  <c r="H737" i="7"/>
  <c r="I737" i="7" s="1"/>
  <c r="H53" i="7"/>
  <c r="I53" i="7" s="1"/>
  <c r="H134" i="7"/>
  <c r="I134" i="7" s="1"/>
  <c r="H459" i="7"/>
  <c r="I459" i="7" s="1"/>
  <c r="H452" i="7"/>
  <c r="I452" i="7" s="1"/>
  <c r="H98" i="7"/>
  <c r="I98" i="7" s="1"/>
  <c r="H264" i="7"/>
  <c r="I264" i="7" s="1"/>
  <c r="H435" i="7"/>
  <c r="I435" i="7" s="1"/>
  <c r="H456" i="7"/>
  <c r="I456" i="7" s="1"/>
  <c r="H299" i="7"/>
  <c r="I299" i="7" s="1"/>
  <c r="H420" i="7"/>
  <c r="I420" i="7" s="1"/>
  <c r="H153" i="7"/>
  <c r="I153" i="7" s="1"/>
  <c r="H335" i="7"/>
  <c r="I335" i="7" s="1"/>
  <c r="H371" i="7"/>
  <c r="I371" i="7" s="1"/>
  <c r="H408" i="7"/>
  <c r="I408" i="7" s="1"/>
  <c r="H21" i="7"/>
  <c r="I21" i="7" s="1"/>
  <c r="H76" i="7"/>
  <c r="H19" i="7"/>
  <c r="I19" i="7" s="1"/>
  <c r="H40" i="7"/>
  <c r="I40" i="7" s="1"/>
  <c r="H57" i="7"/>
  <c r="I57" i="7" s="1"/>
  <c r="H744" i="7"/>
  <c r="I744" i="7" s="1"/>
  <c r="H70" i="7"/>
  <c r="I70" i="7" s="1"/>
  <c r="H84" i="7"/>
  <c r="I84" i="7" s="1"/>
  <c r="H88" i="7"/>
  <c r="I88" i="7" s="1"/>
  <c r="H104" i="7"/>
  <c r="I104" i="7" s="1"/>
  <c r="H114" i="7"/>
  <c r="I114" i="7" s="1"/>
  <c r="H409" i="7"/>
  <c r="I409" i="7" s="1"/>
  <c r="H729" i="7"/>
  <c r="I729" i="7" s="1"/>
  <c r="H444" i="7"/>
  <c r="I444" i="7" s="1"/>
  <c r="H453" i="7"/>
  <c r="I453" i="7" s="1"/>
  <c r="H463" i="7"/>
  <c r="I463" i="7" s="1"/>
  <c r="H468" i="7"/>
  <c r="I468" i="7" s="1"/>
  <c r="H481" i="7"/>
  <c r="I481" i="7" s="1"/>
  <c r="H486" i="7"/>
  <c r="I486" i="7" s="1"/>
  <c r="H515" i="7"/>
  <c r="I515" i="7" s="1"/>
  <c r="H248" i="7"/>
  <c r="I248" i="7" s="1"/>
  <c r="H552" i="7"/>
  <c r="I552" i="7" s="1"/>
  <c r="H565" i="7"/>
  <c r="I565" i="7" s="1"/>
  <c r="H603" i="7"/>
  <c r="I603" i="7" s="1"/>
  <c r="H608" i="7"/>
  <c r="I608" i="7" s="1"/>
  <c r="H624" i="7"/>
  <c r="I624" i="7" s="1"/>
  <c r="H628" i="7"/>
  <c r="I628" i="7" s="1"/>
  <c r="H458" i="7"/>
  <c r="I458" i="7" s="1"/>
  <c r="H638" i="7"/>
  <c r="I638" i="7" s="1"/>
  <c r="H648" i="7"/>
  <c r="I648" i="7" s="1"/>
  <c r="H655" i="7"/>
  <c r="I655" i="7" s="1"/>
  <c r="H670" i="7"/>
  <c r="I670" i="7" s="1"/>
  <c r="H742" i="7"/>
  <c r="I742" i="7" s="1"/>
  <c r="H680" i="7"/>
  <c r="I680" i="7" s="1"/>
  <c r="H689" i="7"/>
  <c r="I689" i="7" s="1"/>
  <c r="H693" i="7"/>
  <c r="I693" i="7" s="1"/>
  <c r="H703" i="7"/>
  <c r="I703" i="7" s="1"/>
  <c r="H712" i="7"/>
  <c r="I712" i="7" s="1"/>
  <c r="H731" i="7"/>
  <c r="I731" i="7" s="1"/>
  <c r="H736" i="7"/>
  <c r="I736" i="7" s="1"/>
  <c r="H750" i="7"/>
  <c r="I750" i="7" s="1"/>
  <c r="H807" i="7"/>
  <c r="I807" i="7" s="1"/>
  <c r="H819" i="7"/>
  <c r="I819" i="7" s="1"/>
  <c r="H823" i="7"/>
  <c r="I823" i="7" s="1"/>
  <c r="H827" i="7"/>
  <c r="I827" i="7" s="1"/>
  <c r="H831" i="7"/>
  <c r="I831" i="7" s="1"/>
  <c r="H728" i="7"/>
  <c r="I728" i="7" s="1"/>
  <c r="H595" i="7"/>
  <c r="I595" i="7" s="1"/>
  <c r="H733" i="7"/>
  <c r="I733" i="7" s="1"/>
  <c r="H649" i="7"/>
  <c r="I649" i="7" s="1"/>
  <c r="H611" i="7"/>
  <c r="I611" i="7" s="1"/>
  <c r="H564" i="7"/>
  <c r="I564" i="7" s="1"/>
  <c r="H266" i="7"/>
  <c r="I266" i="7" s="1"/>
  <c r="H445" i="7"/>
  <c r="I445" i="7" s="1"/>
  <c r="H329" i="7"/>
  <c r="I329" i="7" s="1"/>
  <c r="H118" i="7"/>
  <c r="I118" i="7" s="1"/>
  <c r="H460" i="7"/>
  <c r="I460" i="7" s="1"/>
  <c r="H126" i="7"/>
  <c r="I126" i="7" s="1"/>
  <c r="H350" i="7"/>
  <c r="I350" i="7" s="1"/>
  <c r="H643" i="7"/>
  <c r="I643" i="7" s="1"/>
  <c r="H556" i="7"/>
  <c r="I556" i="7" s="1"/>
  <c r="H237" i="7"/>
  <c r="I237" i="7" s="1"/>
  <c r="H249" i="7"/>
  <c r="I249" i="7" s="1"/>
  <c r="H810" i="7"/>
  <c r="I810" i="7" s="1"/>
  <c r="H600" i="7"/>
  <c r="I600" i="7" s="1"/>
  <c r="H357" i="7"/>
  <c r="I357" i="7" s="1"/>
  <c r="H589" i="7"/>
  <c r="I589" i="7" s="1"/>
  <c r="H682" i="7"/>
  <c r="I682" i="7" s="1"/>
  <c r="H756" i="7"/>
  <c r="I756" i="7" s="1"/>
  <c r="H764" i="7"/>
  <c r="I764" i="7" s="1"/>
  <c r="H770" i="7"/>
  <c r="I770" i="7" s="1"/>
  <c r="H792" i="7"/>
  <c r="I792" i="7" s="1"/>
  <c r="H783" i="7"/>
  <c r="I783" i="7" s="1"/>
  <c r="H789" i="7"/>
  <c r="I789" i="7" s="1"/>
  <c r="H798" i="7"/>
  <c r="I798" i="7" s="1"/>
  <c r="H786" i="7"/>
  <c r="I786" i="7" s="1"/>
  <c r="H760" i="7"/>
  <c r="I760" i="7" s="1"/>
  <c r="H769" i="7"/>
  <c r="I769" i="7" s="1"/>
  <c r="H94" i="7"/>
  <c r="I94" i="7" s="1"/>
  <c r="H450" i="7"/>
  <c r="I450" i="7" s="1"/>
  <c r="H336" i="7"/>
  <c r="I336" i="7" s="1"/>
  <c r="H509" i="7"/>
  <c r="I509" i="7" s="1"/>
  <c r="H30" i="7"/>
  <c r="I30" i="7" s="1"/>
  <c r="H424" i="7"/>
  <c r="I424" i="7" s="1"/>
  <c r="H688" i="7"/>
  <c r="I688" i="7" s="1"/>
  <c r="H546" i="7"/>
  <c r="I546" i="7" s="1"/>
  <c r="H230" i="7"/>
  <c r="H796" i="7"/>
  <c r="I796" i="7" s="1"/>
  <c r="H130" i="7"/>
  <c r="H374" i="7"/>
  <c r="I374" i="7" s="1"/>
  <c r="I18" i="7"/>
  <c r="H156" i="7"/>
  <c r="I156" i="7" s="1"/>
  <c r="I52" i="7"/>
  <c r="H52" i="7"/>
  <c r="I93" i="7"/>
  <c r="H93" i="7"/>
  <c r="H542" i="7"/>
  <c r="I542" i="7" s="1"/>
  <c r="H23" i="7"/>
  <c r="I23" i="7" s="1"/>
  <c r="H718" i="7"/>
  <c r="I718" i="7" s="1"/>
  <c r="H659" i="7"/>
  <c r="I659" i="7" s="1"/>
  <c r="H120" i="7"/>
  <c r="I120" i="7" s="1"/>
  <c r="H121" i="7"/>
  <c r="I121" i="7" s="1"/>
  <c r="H392" i="7"/>
  <c r="I392" i="7" s="1"/>
  <c r="H504" i="7"/>
  <c r="I504" i="7" s="1"/>
  <c r="H665" i="7"/>
  <c r="I665" i="7" s="1"/>
  <c r="H399" i="7"/>
  <c r="I399" i="7" s="1"/>
  <c r="H223" i="7"/>
  <c r="I223" i="7" s="1"/>
  <c r="H540" i="7"/>
  <c r="I540" i="7" s="1"/>
  <c r="H194" i="7"/>
  <c r="I194" i="7" s="1"/>
  <c r="H280" i="7"/>
  <c r="I280" i="7" s="1"/>
  <c r="H322" i="7"/>
  <c r="I322" i="7" s="1"/>
  <c r="H484" i="7"/>
  <c r="I484" i="7" s="1"/>
  <c r="H25" i="7"/>
  <c r="I25" i="7" s="1"/>
  <c r="H43" i="7"/>
  <c r="I43" i="7" s="1"/>
  <c r="H59" i="7"/>
  <c r="I59" i="7" s="1"/>
  <c r="H63" i="7"/>
  <c r="I63" i="7" s="1"/>
  <c r="H67" i="7"/>
  <c r="I67" i="7" s="1"/>
  <c r="H85" i="7"/>
  <c r="I85" i="7" s="1"/>
  <c r="H107" i="7"/>
  <c r="I107" i="7" s="1"/>
  <c r="H124" i="7"/>
  <c r="I124" i="7" s="1"/>
  <c r="H140" i="7"/>
  <c r="I140" i="7" s="1"/>
  <c r="H146" i="7"/>
  <c r="I146" i="7" s="1"/>
  <c r="H159" i="7"/>
  <c r="I159" i="7" s="1"/>
  <c r="H166" i="7"/>
  <c r="I166" i="7" s="1"/>
  <c r="H196" i="7"/>
  <c r="I196" i="7" s="1"/>
  <c r="H216" i="7"/>
  <c r="I216" i="7" s="1"/>
  <c r="H202" i="7"/>
  <c r="I202" i="7" s="1"/>
  <c r="H209" i="7"/>
  <c r="I209" i="7" s="1"/>
  <c r="H214" i="7"/>
  <c r="I214" i="7" s="1"/>
  <c r="H226" i="7"/>
  <c r="I226" i="7" s="1"/>
  <c r="H232" i="7"/>
  <c r="I232" i="7" s="1"/>
  <c r="H240" i="7"/>
  <c r="I240" i="7" s="1"/>
  <c r="H244" i="7"/>
  <c r="I244" i="7" s="1"/>
  <c r="H260" i="7"/>
  <c r="I260" i="7" s="1"/>
  <c r="H269" i="7"/>
  <c r="I269" i="7" s="1"/>
  <c r="H273" i="7"/>
  <c r="I273" i="7" s="1"/>
  <c r="H289" i="7"/>
  <c r="I289" i="7" s="1"/>
  <c r="H293" i="7"/>
  <c r="I293" i="7" s="1"/>
  <c r="H324" i="7"/>
  <c r="I324" i="7" s="1"/>
  <c r="H328" i="7"/>
  <c r="I328" i="7" s="1"/>
  <c r="H344" i="7"/>
  <c r="I344" i="7" s="1"/>
  <c r="H355" i="7"/>
  <c r="I355" i="7" s="1"/>
  <c r="H361" i="7"/>
  <c r="I361" i="7" s="1"/>
  <c r="H366" i="7"/>
  <c r="I366" i="7" s="1"/>
  <c r="H375" i="7"/>
  <c r="I375" i="7" s="1"/>
  <c r="H384" i="7"/>
  <c r="I384" i="7" s="1"/>
  <c r="H391" i="7"/>
  <c r="I391" i="7" s="1"/>
  <c r="H405" i="7"/>
  <c r="I405" i="7" s="1"/>
  <c r="H410" i="7"/>
  <c r="I410" i="7" s="1"/>
  <c r="H421" i="7"/>
  <c r="I421" i="7" s="1"/>
  <c r="H457" i="7"/>
  <c r="I457" i="7" s="1"/>
  <c r="H469" i="7"/>
  <c r="I469" i="7" s="1"/>
  <c r="H478" i="7"/>
  <c r="I478" i="7" s="1"/>
  <c r="H487" i="7"/>
  <c r="I487" i="7" s="1"/>
  <c r="H566" i="7"/>
  <c r="I566" i="7" s="1"/>
  <c r="H597" i="7"/>
  <c r="I597" i="7" s="1"/>
  <c r="H428" i="7"/>
  <c r="I428" i="7" s="1"/>
  <c r="H572" i="7"/>
  <c r="I572" i="7" s="1"/>
  <c r="H573" i="7"/>
  <c r="I573" i="7" s="1"/>
  <c r="H491" i="7"/>
  <c r="I491" i="7" s="1"/>
  <c r="H511" i="7"/>
  <c r="I511" i="7" s="1"/>
  <c r="H596" i="7"/>
  <c r="I596" i="7" s="1"/>
  <c r="H578" i="7"/>
  <c r="I578" i="7" s="1"/>
  <c r="I601" i="7"/>
  <c r="H601" i="7"/>
  <c r="H51" i="7"/>
  <c r="I51" i="7" s="1"/>
  <c r="H97" i="7"/>
  <c r="I97" i="7" s="1"/>
  <c r="H105" i="7"/>
  <c r="I105" i="7" s="1"/>
  <c r="H187" i="7"/>
  <c r="I187" i="7" s="1"/>
  <c r="H218" i="7"/>
  <c r="I218" i="7" s="1"/>
  <c r="H278" i="7"/>
  <c r="I278" i="7" s="1"/>
  <c r="H312" i="7"/>
  <c r="I312" i="7" s="1"/>
  <c r="H383" i="7"/>
  <c r="I383" i="7" s="1"/>
  <c r="H503" i="7"/>
  <c r="I503" i="7" s="1"/>
  <c r="H522" i="7"/>
  <c r="I522" i="7" s="1"/>
  <c r="H568" i="7"/>
  <c r="I568" i="7" s="1"/>
  <c r="H65" i="7"/>
  <c r="I65" i="7" s="1"/>
  <c r="H660" i="7"/>
  <c r="I660" i="7" s="1"/>
  <c r="H715" i="7"/>
  <c r="I715" i="7" s="1"/>
  <c r="H303" i="7"/>
  <c r="I303" i="7" s="1"/>
  <c r="H111" i="7"/>
  <c r="I111" i="7" s="1"/>
  <c r="H188" i="7"/>
  <c r="I188" i="7" s="1"/>
  <c r="H115" i="7"/>
  <c r="I115" i="7" s="1"/>
  <c r="H125" i="7"/>
  <c r="I125" i="7" s="1"/>
  <c r="H135" i="7"/>
  <c r="I135" i="7" s="1"/>
  <c r="H141" i="7"/>
  <c r="I141" i="7" s="1"/>
  <c r="H147" i="7"/>
  <c r="I147" i="7" s="1"/>
  <c r="H160" i="7"/>
  <c r="I160" i="7" s="1"/>
  <c r="H167" i="7"/>
  <c r="I167" i="7" s="1"/>
  <c r="H197" i="7"/>
  <c r="I197" i="7" s="1"/>
  <c r="H217" i="7"/>
  <c r="I217" i="7" s="1"/>
  <c r="H203" i="7"/>
  <c r="I203" i="7" s="1"/>
  <c r="H210" i="7"/>
  <c r="I210" i="7" s="1"/>
  <c r="H227" i="7"/>
  <c r="I227" i="7" s="1"/>
  <c r="H231" i="7"/>
  <c r="I231" i="7" s="1"/>
  <c r="H241" i="7"/>
  <c r="I241" i="7" s="1"/>
  <c r="H259" i="7"/>
  <c r="I259" i="7" s="1"/>
  <c r="H613" i="7"/>
  <c r="I613" i="7" s="1"/>
  <c r="H622" i="7"/>
  <c r="I622" i="7" s="1"/>
  <c r="H626" i="7"/>
  <c r="I626" i="7" s="1"/>
  <c r="H630" i="7"/>
  <c r="I630" i="7" s="1"/>
  <c r="H634" i="7"/>
  <c r="I634" i="7" s="1"/>
  <c r="H647" i="7"/>
  <c r="I647" i="7" s="1"/>
  <c r="H657" i="7"/>
  <c r="I657" i="7" s="1"/>
  <c r="H666" i="7"/>
  <c r="I666" i="7" s="1"/>
  <c r="H672" i="7"/>
  <c r="I672" i="7" s="1"/>
  <c r="H678" i="7"/>
  <c r="I678" i="7" s="1"/>
  <c r="H685" i="7"/>
  <c r="I685" i="7" s="1"/>
  <c r="H691" i="7"/>
  <c r="I691" i="7" s="1"/>
  <c r="H700" i="7"/>
  <c r="I700" i="7" s="1"/>
  <c r="H711" i="7"/>
  <c r="I711" i="7" s="1"/>
  <c r="H727" i="7"/>
  <c r="I727" i="7" s="1"/>
  <c r="H734" i="7"/>
  <c r="I734" i="7" s="1"/>
  <c r="H741" i="7"/>
  <c r="I741" i="7" s="1"/>
  <c r="H752" i="7"/>
  <c r="I752" i="7" s="1"/>
  <c r="H817" i="7"/>
  <c r="I817" i="7" s="1"/>
  <c r="H821" i="7"/>
  <c r="I821" i="7" s="1"/>
  <c r="H825" i="7"/>
  <c r="I825" i="7" s="1"/>
  <c r="H829" i="7"/>
  <c r="I829" i="7" s="1"/>
  <c r="H380" i="7"/>
  <c r="I380" i="7" s="1"/>
  <c r="H58" i="7"/>
  <c r="I58" i="7" s="1"/>
  <c r="H498" i="7"/>
  <c r="I498" i="7" s="1"/>
  <c r="H161" i="7"/>
  <c r="I161" i="7" s="1"/>
  <c r="H518" i="7"/>
  <c r="I518" i="7" s="1"/>
  <c r="H609" i="7"/>
  <c r="I609" i="7" s="1"/>
  <c r="H684" i="7"/>
  <c r="H307" i="7"/>
  <c r="H122" i="7"/>
  <c r="I254" i="7"/>
  <c r="H254" i="7"/>
  <c r="H698" i="7"/>
  <c r="I698" i="7"/>
  <c r="H15" i="7"/>
  <c r="I15" i="7" s="1"/>
  <c r="H36" i="7"/>
  <c r="I36" i="7" s="1"/>
  <c r="H400" i="7"/>
  <c r="I400" i="7" s="1"/>
  <c r="H422" i="7"/>
  <c r="I422" i="7" s="1"/>
  <c r="H443" i="7"/>
  <c r="I443" i="7" s="1"/>
  <c r="H32" i="7"/>
  <c r="I32" i="7" s="1"/>
  <c r="H473" i="7"/>
  <c r="I473" i="7" s="1"/>
  <c r="H482" i="7"/>
  <c r="I482" i="7" s="1"/>
  <c r="H499" i="7"/>
  <c r="I499" i="7" s="1"/>
  <c r="H516" i="7"/>
  <c r="I516" i="7" s="1"/>
  <c r="H532" i="7"/>
  <c r="I532" i="7" s="1"/>
  <c r="H553" i="7"/>
  <c r="I553" i="7" s="1"/>
  <c r="H591" i="7"/>
  <c r="I591" i="7" s="1"/>
  <c r="H604" i="7"/>
  <c r="I604" i="7" s="1"/>
  <c r="H816" i="7"/>
  <c r="I816" i="7" s="1"/>
  <c r="H824" i="7"/>
  <c r="I824" i="7" s="1"/>
  <c r="H381" i="7"/>
  <c r="I381" i="7" s="1"/>
  <c r="H563" i="7"/>
  <c r="I563" i="7" s="1"/>
  <c r="H396" i="7"/>
  <c r="I396" i="7" s="1"/>
  <c r="H505" i="7"/>
  <c r="I505" i="7" s="1"/>
  <c r="H560" i="7"/>
  <c r="I560" i="7" s="1"/>
  <c r="H352" i="7"/>
  <c r="I352" i="7" s="1"/>
  <c r="H814" i="7"/>
  <c r="I814" i="7" s="1"/>
  <c r="H17" i="7"/>
  <c r="I17" i="7" s="1"/>
  <c r="H606" i="7"/>
  <c r="I606" i="7" s="1"/>
  <c r="H129" i="7"/>
  <c r="I129" i="7" s="1"/>
  <c r="H704" i="7"/>
  <c r="I704" i="7" s="1"/>
  <c r="H219" i="7"/>
  <c r="I219" i="7" s="1"/>
  <c r="H438" i="7"/>
  <c r="I438" i="7" s="1"/>
  <c r="H724" i="7"/>
  <c r="I724" i="7" s="1"/>
  <c r="H497" i="7"/>
  <c r="I497" i="7" s="1"/>
  <c r="H671" i="7"/>
  <c r="I671" i="7" s="1"/>
  <c r="H677" i="7"/>
  <c r="I677" i="7" s="1"/>
  <c r="H433" i="7"/>
  <c r="I433" i="7" s="1"/>
  <c r="H56" i="7"/>
  <c r="I56" i="7" s="1"/>
  <c r="H117" i="7"/>
  <c r="I117" i="7" s="1"/>
  <c r="H806" i="7"/>
  <c r="I806" i="7" s="1"/>
  <c r="H774" i="7"/>
  <c r="I774" i="7" s="1"/>
  <c r="H804" i="7"/>
  <c r="I804" i="7" s="1"/>
  <c r="H525" i="7"/>
  <c r="I525" i="7" s="1"/>
  <c r="H92" i="7"/>
  <c r="I92" i="7" s="1"/>
  <c r="H820" i="7"/>
  <c r="I820" i="7" s="1"/>
  <c r="H537" i="7"/>
  <c r="I537" i="7" s="1"/>
  <c r="H95" i="7"/>
  <c r="I95" i="7" s="1"/>
  <c r="H610" i="7"/>
  <c r="I610" i="7" s="1"/>
  <c r="H390" i="7"/>
  <c r="I390" i="7" s="1"/>
  <c r="H618" i="7"/>
  <c r="I618" i="7" s="1"/>
  <c r="H709" i="7"/>
  <c r="I709" i="7" s="1"/>
  <c r="H758" i="7"/>
  <c r="I758" i="7" s="1"/>
  <c r="H765" i="7"/>
  <c r="I765" i="7" s="1"/>
  <c r="H772" i="7"/>
  <c r="I772" i="7" s="1"/>
  <c r="H782" i="7"/>
  <c r="I782" i="7" s="1"/>
  <c r="H785" i="7"/>
  <c r="I785" i="7" s="1"/>
  <c r="H794" i="7"/>
  <c r="I794" i="7" s="1"/>
  <c r="H800" i="7"/>
  <c r="I800" i="7" s="1"/>
  <c r="H803" i="7"/>
  <c r="I803" i="7" s="1"/>
  <c r="H773" i="7"/>
  <c r="I773" i="7" s="1"/>
  <c r="H778" i="7"/>
  <c r="I778" i="7" s="1"/>
  <c r="H506" i="7"/>
  <c r="I506" i="7" s="1"/>
  <c r="H713" i="7"/>
  <c r="I713" i="7" s="1"/>
  <c r="H206" i="7"/>
  <c r="I206" i="7" s="1"/>
  <c r="H747" i="7"/>
  <c r="I747" i="7" s="1"/>
  <c r="H158" i="7"/>
  <c r="I158" i="7" s="1"/>
  <c r="H272" i="7"/>
  <c r="I272" i="7" s="1"/>
  <c r="H333" i="7"/>
  <c r="I333" i="7" s="1"/>
  <c r="H247" i="7"/>
  <c r="I247" i="7" s="1"/>
  <c r="H42" i="7"/>
  <c r="I42" i="7" s="1"/>
  <c r="H683" i="7"/>
  <c r="I221" i="7"/>
  <c r="H221" i="7"/>
  <c r="H571" i="7"/>
  <c r="I571" i="7" s="1"/>
  <c r="H201" i="7"/>
  <c r="I201" i="7" s="1"/>
  <c r="H316" i="7"/>
  <c r="I316" i="7" s="1"/>
  <c r="H279" i="7"/>
  <c r="I279" i="7" s="1"/>
  <c r="H639" i="7"/>
  <c r="I639" i="7" s="1"/>
  <c r="H22" i="7"/>
  <c r="I22" i="7" s="1"/>
  <c r="H190" i="7"/>
  <c r="I190" i="7" s="1"/>
  <c r="H415" i="7"/>
  <c r="I415" i="7" s="1"/>
  <c r="H154" i="7"/>
  <c r="I154" i="7" s="1"/>
  <c r="H667" i="7"/>
  <c r="I667" i="7" s="1"/>
  <c r="H37" i="7"/>
  <c r="I37" i="7" s="1"/>
  <c r="H110" i="7"/>
  <c r="I110" i="7" s="1"/>
  <c r="H393" i="7"/>
  <c r="I393" i="7" s="1"/>
  <c r="H501" i="7"/>
  <c r="I501" i="7" s="1"/>
  <c r="H708" i="7"/>
  <c r="I708" i="7" s="1"/>
  <c r="H719" i="7"/>
  <c r="I719" i="7" s="1"/>
  <c r="H330" i="7"/>
  <c r="I330" i="7" s="1"/>
  <c r="H215" i="7"/>
  <c r="I215" i="7" s="1"/>
  <c r="H173" i="7"/>
  <c r="I173" i="7" s="1"/>
  <c r="H309" i="7"/>
  <c r="I309" i="7" s="1"/>
  <c r="H663" i="7"/>
  <c r="I663" i="7" s="1"/>
  <c r="H283" i="7"/>
  <c r="I283" i="7" s="1"/>
  <c r="H461" i="7"/>
  <c r="I461" i="7" s="1"/>
  <c r="H513" i="7"/>
  <c r="I513" i="7" s="1"/>
  <c r="H429" i="7"/>
  <c r="I429" i="7" s="1"/>
  <c r="H317" i="7"/>
  <c r="I317" i="7" s="1"/>
  <c r="H581" i="7"/>
  <c r="I581" i="7" s="1"/>
  <c r="H101" i="7"/>
  <c r="I101" i="7" s="1"/>
  <c r="H170" i="7"/>
  <c r="I170" i="7" s="1"/>
  <c r="H695" i="7"/>
  <c r="I695" i="7" s="1"/>
  <c r="H675" i="7"/>
  <c r="I675" i="7" s="1"/>
  <c r="H561" i="7"/>
  <c r="I561" i="7" s="1"/>
  <c r="H716" i="7"/>
  <c r="I716" i="7" s="1"/>
  <c r="H48" i="7"/>
  <c r="I48" i="7" s="1"/>
  <c r="H60" i="7"/>
  <c r="I60" i="7" s="1"/>
  <c r="H86" i="7"/>
  <c r="I86" i="7" s="1"/>
  <c r="H235" i="7"/>
  <c r="I235" i="7" s="1"/>
  <c r="H356" i="7"/>
  <c r="I356" i="7" s="1"/>
  <c r="H447" i="7"/>
  <c r="I447" i="7" s="1"/>
  <c r="H599" i="7"/>
  <c r="I599" i="7" s="1"/>
  <c r="H314" i="7"/>
  <c r="I314" i="7" s="1"/>
  <c r="H398" i="7"/>
  <c r="I398" i="7" s="1"/>
  <c r="H551" i="7"/>
  <c r="I551" i="7" s="1"/>
  <c r="H645" i="7"/>
  <c r="I645" i="7" s="1"/>
  <c r="H664" i="7"/>
  <c r="I664" i="7" s="1"/>
  <c r="H697" i="7"/>
  <c r="I697" i="7" s="1"/>
  <c r="H119" i="7"/>
  <c r="I119" i="7" s="1"/>
  <c r="H47" i="7"/>
  <c r="I47" i="7" s="1"/>
  <c r="H68" i="7"/>
  <c r="I68" i="7" s="1"/>
  <c r="H108" i="7"/>
  <c r="I108" i="7" s="1"/>
  <c r="H285" i="7"/>
  <c r="I285" i="7" s="1"/>
  <c r="H372" i="7"/>
  <c r="I372" i="7" s="1"/>
  <c r="H404" i="7"/>
  <c r="I404" i="7" s="1"/>
  <c r="H411" i="7"/>
  <c r="I411" i="7" s="1"/>
  <c r="H479" i="7"/>
  <c r="I479" i="7" s="1"/>
  <c r="H547" i="7"/>
  <c r="I547" i="7" s="1"/>
  <c r="H612" i="7"/>
  <c r="I612" i="7" s="1"/>
  <c r="H620" i="7"/>
  <c r="I620" i="7" s="1"/>
  <c r="H625" i="7"/>
  <c r="I625" i="7" s="1"/>
  <c r="H629" i="7"/>
  <c r="I629" i="7" s="1"/>
  <c r="H633" i="7"/>
  <c r="I633" i="7" s="1"/>
  <c r="H646" i="7"/>
  <c r="I646" i="7" s="1"/>
  <c r="H651" i="7"/>
  <c r="I651" i="7" s="1"/>
  <c r="H656" i="7"/>
  <c r="I656" i="7" s="1"/>
  <c r="H812" i="7"/>
  <c r="I812" i="7" s="1"/>
  <c r="H419" i="7"/>
  <c r="I419" i="7" s="1"/>
  <c r="H82" i="7"/>
  <c r="I82" i="7" s="1"/>
  <c r="H811" i="7"/>
  <c r="I811" i="7" s="1"/>
  <c r="H763" i="7"/>
  <c r="I763" i="7" s="1"/>
  <c r="H766" i="7"/>
  <c r="I766" i="7" s="1"/>
  <c r="H771" i="7"/>
  <c r="I771" i="7" s="1"/>
  <c r="H781" i="7"/>
  <c r="I781" i="7" s="1"/>
  <c r="H788" i="7"/>
  <c r="I788" i="7" s="1"/>
  <c r="H797" i="7"/>
  <c r="I797" i="7" s="1"/>
  <c r="H801" i="7"/>
  <c r="I801" i="7" s="1"/>
  <c r="H759" i="7"/>
  <c r="I759" i="7" s="1"/>
  <c r="H488" i="7"/>
  <c r="I488" i="7" s="1"/>
  <c r="H642" i="7"/>
  <c r="I642" i="7" s="1"/>
  <c r="H472" i="7"/>
  <c r="I472" i="7" s="1"/>
  <c r="H476" i="7"/>
  <c r="I476" i="7" s="1"/>
  <c r="H175" i="7"/>
  <c r="I175" i="7" s="1"/>
  <c r="H310" i="7"/>
  <c r="I310" i="7" s="1"/>
  <c r="H617" i="7"/>
  <c r="I617" i="7" s="1"/>
  <c r="H343" i="7"/>
  <c r="I343" i="7" s="1"/>
  <c r="H46" i="7"/>
  <c r="I46" i="7" s="1"/>
  <c r="H434" i="7"/>
  <c r="I434" i="7" s="1"/>
  <c r="H492" i="7"/>
  <c r="I492" i="7" s="1"/>
  <c r="H584" i="7"/>
  <c r="I584" i="7" s="1"/>
  <c r="H577" i="7"/>
  <c r="I577" i="7" s="1"/>
  <c r="H44" i="7"/>
  <c r="I44" i="7" s="1"/>
  <c r="H132" i="7"/>
  <c r="I132" i="7" s="1"/>
  <c r="H172" i="7"/>
  <c r="I172" i="7" s="1"/>
  <c r="H524" i="7"/>
  <c r="I524" i="7" s="1"/>
  <c r="H45" i="7"/>
  <c r="I45" i="7" s="1"/>
  <c r="H292" i="7"/>
  <c r="H377" i="7"/>
  <c r="I377" i="7" s="1"/>
  <c r="H200" i="7"/>
  <c r="I200" i="7" s="1"/>
  <c r="H268" i="7"/>
  <c r="I268" i="7" s="1"/>
  <c r="H291" i="7"/>
  <c r="I291" i="7" s="1"/>
  <c r="H364" i="7"/>
  <c r="I364" i="7" s="1"/>
  <c r="H570" i="7"/>
  <c r="I570" i="7" s="1"/>
  <c r="H579" i="7"/>
  <c r="I579" i="7" s="1"/>
  <c r="H313" i="7"/>
  <c r="I313" i="7" s="1"/>
  <c r="H103" i="7"/>
  <c r="I103" i="7" s="1"/>
  <c r="H304" i="7"/>
  <c r="I304" i="7" s="1"/>
  <c r="H382" i="7"/>
  <c r="I382" i="7" s="1"/>
  <c r="H502" i="7"/>
  <c r="H302" i="7"/>
  <c r="I302" i="7" s="1"/>
  <c r="H171" i="7"/>
  <c r="I171" i="7" s="1"/>
  <c r="H446" i="7"/>
  <c r="I446" i="7" s="1"/>
  <c r="H261" i="7"/>
  <c r="I261" i="7" s="1"/>
  <c r="H263" i="7"/>
  <c r="I263" i="7" s="1"/>
  <c r="H521" i="7"/>
  <c r="I521" i="7" s="1"/>
  <c r="H191" i="7"/>
  <c r="I191" i="7" s="1"/>
  <c r="I76" i="7"/>
  <c r="H50" i="7"/>
  <c r="I50" i="7" s="1"/>
  <c r="H180" i="7"/>
  <c r="I180" i="7" s="1"/>
  <c r="H346" i="7"/>
  <c r="I346" i="7" s="1"/>
  <c r="H418" i="7"/>
  <c r="I418" i="7" s="1"/>
  <c r="H720" i="7"/>
  <c r="I720" i="7" s="1"/>
  <c r="H495" i="7"/>
  <c r="I495" i="7" s="1"/>
  <c r="H531" i="7"/>
  <c r="I531" i="7" s="1"/>
  <c r="H539" i="7"/>
  <c r="I539" i="7" s="1"/>
  <c r="H590" i="7"/>
  <c r="I590" i="7" s="1"/>
  <c r="H594" i="7"/>
  <c r="I594" i="7" s="1"/>
  <c r="H619" i="7"/>
  <c r="I619" i="7"/>
  <c r="H78" i="7"/>
  <c r="I78" i="7" s="1"/>
  <c r="H780" i="7"/>
  <c r="I780" i="7" s="1"/>
  <c r="H795" i="7"/>
  <c r="I795" i="7" s="1"/>
  <c r="H726" i="7"/>
  <c r="I726" i="7" s="1"/>
  <c r="H176" i="7"/>
  <c r="I176" i="7" s="1"/>
  <c r="H340" i="7"/>
  <c r="I340" i="7" s="1"/>
  <c r="H574" i="7"/>
  <c r="I574" i="7" s="1"/>
  <c r="H255" i="7"/>
  <c r="I255" i="7" s="1"/>
  <c r="H89" i="7"/>
  <c r="I89" i="7" s="1"/>
  <c r="H225" i="7"/>
  <c r="I225" i="7" s="1"/>
  <c r="H558" i="7"/>
  <c r="I558" i="7" s="1"/>
  <c r="H308" i="7"/>
  <c r="H298" i="7"/>
  <c r="I298" i="7" s="1"/>
  <c r="H395" i="7"/>
  <c r="I395" i="7" s="1"/>
  <c r="H533" i="7"/>
  <c r="I533" i="7" s="1"/>
  <c r="H319" i="7"/>
  <c r="I319" i="7" s="1"/>
  <c r="H668" i="7"/>
  <c r="I668" i="7" s="1"/>
  <c r="H20" i="7"/>
  <c r="I20" i="7" s="1"/>
  <c r="H185" i="7"/>
  <c r="I185" i="7" s="1"/>
  <c r="H14" i="7"/>
  <c r="I14" i="7" s="1"/>
  <c r="H72" i="7"/>
  <c r="I72" i="7" s="1"/>
  <c r="H145" i="7"/>
  <c r="I145" i="7" s="1"/>
  <c r="H213" i="7"/>
  <c r="I213" i="7" s="1"/>
  <c r="H229" i="7"/>
  <c r="I229" i="7" s="1"/>
  <c r="H243" i="7"/>
  <c r="I243" i="7" s="1"/>
  <c r="H334" i="7"/>
  <c r="I334" i="7" s="1"/>
  <c r="H402" i="7"/>
  <c r="I402" i="7" s="1"/>
  <c r="H416" i="7"/>
  <c r="I416" i="7" s="1"/>
  <c r="H562" i="7"/>
  <c r="I562" i="7" s="1"/>
  <c r="H320" i="7"/>
  <c r="I320" i="7" s="1"/>
  <c r="H106" i="7"/>
  <c r="I106" i="7" s="1"/>
  <c r="H370" i="7"/>
  <c r="I370" i="7" s="1"/>
  <c r="H541" i="7"/>
  <c r="H706" i="7"/>
  <c r="I706" i="7" s="1"/>
  <c r="H182" i="7"/>
  <c r="I182" i="7" s="1"/>
  <c r="H441" i="7"/>
  <c r="I441" i="7" s="1"/>
  <c r="H300" i="7"/>
  <c r="H16" i="7"/>
  <c r="I16" i="7" s="1"/>
  <c r="H54" i="7"/>
  <c r="I54" i="7" s="1"/>
  <c r="H79" i="7"/>
  <c r="I79" i="7" s="1"/>
  <c r="H123" i="7"/>
  <c r="I123" i="7" s="1"/>
  <c r="H152" i="7"/>
  <c r="I152" i="7" s="1"/>
  <c r="H198" i="7"/>
  <c r="I198" i="7" s="1"/>
  <c r="H238" i="7"/>
  <c r="I238" i="7" s="1"/>
  <c r="H257" i="7"/>
  <c r="I257" i="7" s="1"/>
  <c r="H270" i="7"/>
  <c r="I270" i="7" s="1"/>
  <c r="H295" i="7"/>
  <c r="I295" i="7" s="1"/>
  <c r="H326" i="7"/>
  <c r="I326" i="7" s="1"/>
  <c r="H342" i="7"/>
  <c r="I342" i="7" s="1"/>
  <c r="H349" i="7"/>
  <c r="I349" i="7" s="1"/>
  <c r="H696" i="7"/>
  <c r="I696" i="7" s="1"/>
  <c r="H376" i="7"/>
  <c r="I376" i="7" s="1"/>
  <c r="H389" i="7"/>
  <c r="I389" i="7" s="1"/>
  <c r="H401" i="7"/>
  <c r="I401" i="7" s="1"/>
  <c r="H436" i="7"/>
  <c r="I436" i="7" s="1"/>
  <c r="H448" i="7"/>
  <c r="I448" i="7" s="1"/>
  <c r="H490" i="7"/>
  <c r="I490" i="7" s="1"/>
  <c r="H73" i="7"/>
  <c r="I73" i="7" s="1"/>
  <c r="H91" i="7"/>
  <c r="I91" i="7" s="1"/>
  <c r="H775" i="7"/>
  <c r="I775" i="7" s="1"/>
  <c r="H236" i="7"/>
  <c r="I236" i="7" s="1"/>
  <c r="H526" i="7"/>
  <c r="I526" i="7" s="1"/>
  <c r="H510" i="7"/>
  <c r="I510" i="7" s="1"/>
  <c r="H286" i="7"/>
  <c r="I286" i="7" s="1"/>
  <c r="H661" i="7"/>
  <c r="I661" i="7" s="1"/>
  <c r="H246" i="7"/>
  <c r="I246" i="7" s="1"/>
  <c r="H748" i="7"/>
  <c r="I748" i="7" s="1"/>
  <c r="H315" i="7"/>
  <c r="H321" i="7"/>
  <c r="H144" i="7"/>
  <c r="I144" i="7" s="1"/>
  <c r="H494" i="7"/>
  <c r="I494" i="7" s="1"/>
  <c r="H567" i="7"/>
  <c r="I567" i="7" s="1"/>
  <c r="H534" i="7"/>
  <c r="I534" i="7" s="1"/>
  <c r="H35" i="7"/>
  <c r="I35" i="7" s="1"/>
  <c r="H274" i="7"/>
  <c r="I274" i="7" s="1"/>
  <c r="H746" i="7"/>
  <c r="I746" i="7" s="1"/>
  <c r="H189" i="7"/>
  <c r="I189" i="7" s="1"/>
  <c r="H621" i="7"/>
  <c r="I621" i="7" s="1"/>
  <c r="H569" i="7"/>
  <c r="H75" i="7"/>
  <c r="I75" i="7" s="1"/>
  <c r="H181" i="7"/>
  <c r="I181" i="7" s="1"/>
  <c r="H828" i="7"/>
  <c r="I828" i="7" s="1"/>
  <c r="H64" i="7"/>
  <c r="I64" i="7" s="1"/>
  <c r="H99" i="7"/>
  <c r="I99" i="7" s="1"/>
  <c r="H128" i="7"/>
  <c r="I128" i="7" s="1"/>
  <c r="H137" i="7"/>
  <c r="I137" i="7" s="1"/>
  <c r="H165" i="7"/>
  <c r="I165" i="7" s="1"/>
  <c r="H208" i="7"/>
  <c r="I208" i="7" s="1"/>
  <c r="H224" i="7"/>
  <c r="I224" i="7" s="1"/>
  <c r="H250" i="7"/>
  <c r="I250" i="7" s="1"/>
  <c r="H265" i="7"/>
  <c r="I265" i="7" s="1"/>
  <c r="H275" i="7"/>
  <c r="I275" i="7" s="1"/>
  <c r="H282" i="7"/>
  <c r="I282" i="7" s="1"/>
  <c r="H287" i="7"/>
  <c r="I287" i="7" s="1"/>
  <c r="H296" i="7"/>
  <c r="I296" i="7" s="1"/>
  <c r="H347" i="7"/>
  <c r="I347" i="7" s="1"/>
  <c r="H360" i="7"/>
  <c r="I360" i="7" s="1"/>
  <c r="H367" i="7"/>
  <c r="I367" i="7" s="1"/>
  <c r="H379" i="7"/>
  <c r="I379" i="7" s="1"/>
  <c r="H386" i="7"/>
  <c r="I386" i="7" s="1"/>
  <c r="H406" i="7"/>
  <c r="I406" i="7" s="1"/>
  <c r="H413" i="7"/>
  <c r="I413" i="7" s="1"/>
  <c r="H425" i="7"/>
  <c r="I425" i="7" s="1"/>
  <c r="H470" i="7"/>
  <c r="I470" i="7" s="1"/>
  <c r="H520" i="7"/>
  <c r="I520" i="7" s="1"/>
  <c r="H26" i="7"/>
  <c r="I26" i="7" s="1"/>
  <c r="H543" i="7"/>
  <c r="I543" i="7" s="1"/>
  <c r="H133" i="7"/>
  <c r="I133" i="7" s="1"/>
  <c r="H723" i="7"/>
  <c r="I723" i="7" s="1"/>
  <c r="H474" i="7"/>
  <c r="I474" i="7" s="1"/>
  <c r="H500" i="7"/>
  <c r="I500" i="7" s="1"/>
  <c r="H535" i="7"/>
  <c r="I535" i="7" s="1"/>
  <c r="H592" i="7"/>
  <c r="I592" i="7" s="1"/>
  <c r="H754" i="7"/>
  <c r="I754" i="7" s="1"/>
  <c r="H640" i="7"/>
  <c r="I640" i="7" s="1"/>
  <c r="H465" i="7"/>
  <c r="H779" i="7"/>
  <c r="I779" i="7" s="1"/>
  <c r="H805" i="7"/>
  <c r="I805" i="7" s="1"/>
  <c r="H585" i="7"/>
  <c r="I585" i="7" s="1"/>
  <c r="H652" i="7"/>
  <c r="I652" i="7" s="1"/>
  <c r="H341" i="7"/>
  <c r="I341" i="7" s="1"/>
  <c r="H423" i="7"/>
  <c r="I423" i="7" s="1"/>
  <c r="H455" i="7"/>
  <c r="I455" i="7" s="1"/>
  <c r="H464" i="7"/>
  <c r="I464" i="7" s="1"/>
  <c r="H483" i="7"/>
  <c r="I483" i="7" s="1"/>
  <c r="H358" i="7"/>
  <c r="I358" i="7" s="1"/>
  <c r="H555" i="7"/>
  <c r="I555" i="7" s="1"/>
  <c r="H605" i="7"/>
  <c r="I605" i="7" s="1"/>
  <c r="H211" i="7"/>
  <c r="I211" i="7" s="1"/>
  <c r="H586" i="7"/>
  <c r="I586" i="7" s="1"/>
  <c r="H545" i="7"/>
  <c r="I545" i="7" s="1"/>
  <c r="H784" i="7"/>
  <c r="I784" i="7" s="1"/>
  <c r="H178" i="7"/>
  <c r="I178" i="7" s="1"/>
  <c r="H258" i="7"/>
  <c r="I258" i="7" s="1"/>
  <c r="G7" i="7" l="1"/>
  <c r="E8" i="7"/>
  <c r="E7" i="7"/>
  <c r="G10" i="7"/>
  <c r="E10" i="7"/>
  <c r="G9" i="7"/>
  <c r="E9" i="7"/>
  <c r="E844" i="7" l="1"/>
  <c r="H10" i="7"/>
  <c r="I10" i="7" s="1"/>
  <c r="H9" i="7"/>
  <c r="H7" i="7"/>
  <c r="G8" i="7"/>
  <c r="H8" i="7" s="1"/>
  <c r="I8" i="7" s="1"/>
  <c r="I7" i="7" l="1"/>
  <c r="I9" i="7"/>
  <c r="G430" i="7"/>
  <c r="G844" i="7" s="1"/>
  <c r="H430" i="7" l="1"/>
  <c r="I430" i="7" l="1"/>
  <c r="H844" i="7"/>
  <c r="I844" i="7" s="1"/>
</calcChain>
</file>

<file path=xl/sharedStrings.xml><?xml version="1.0" encoding="utf-8"?>
<sst xmlns="http://schemas.openxmlformats.org/spreadsheetml/2006/main" count="857" uniqueCount="850">
  <si>
    <t>CHUX</t>
  </si>
  <si>
    <t>COMB</t>
  </si>
  <si>
    <t>IV START KIT</t>
  </si>
  <si>
    <t>PT EVALUATION 30 MIN</t>
  </si>
  <si>
    <t>EKG</t>
  </si>
  <si>
    <t>ELECTROLYTE PANEL</t>
  </si>
  <si>
    <t>PLATELET COUNT</t>
  </si>
  <si>
    <t>ADULT GROUP THERAPY</t>
  </si>
  <si>
    <t>BILIRUBIN DIRECT</t>
  </si>
  <si>
    <t>BUN</t>
  </si>
  <si>
    <t>CALCIUM BLOOD</t>
  </si>
  <si>
    <t>CREATININE SERUM</t>
  </si>
  <si>
    <t>FERRITIN</t>
  </si>
  <si>
    <t>GLUCOSE</t>
  </si>
  <si>
    <t>LITHIUM</t>
  </si>
  <si>
    <t>PHENYTOIN (DILANTIN)</t>
  </si>
  <si>
    <t>POTASSIUM</t>
  </si>
  <si>
    <t>COLLEGE HOSPITAL COSTA MESA</t>
  </si>
  <si>
    <t>CHARGE #</t>
  </si>
  <si>
    <t>CHARGE DESCRIPTION</t>
  </si>
  <si>
    <t>PT CHG $</t>
  </si>
  <si>
    <t>PRIM IV PB SET</t>
  </si>
  <si>
    <t>NORM SAL 1L</t>
  </si>
  <si>
    <t>TOOTHBRUSH</t>
  </si>
  <si>
    <t>TOOTHPASTE</t>
  </si>
  <si>
    <t>DEODORANT ROLLON</t>
  </si>
  <si>
    <t>ALBUMIN SERUM</t>
  </si>
  <si>
    <t>ALKALINE PHOSPHATASE</t>
  </si>
  <si>
    <t>Utilization</t>
  </si>
  <si>
    <t>(A)</t>
  </si>
  <si>
    <t>(B)</t>
  </si>
  <si>
    <t>(C)</t>
  </si>
  <si>
    <t>(D)</t>
  </si>
  <si>
    <t>(F)</t>
  </si>
  <si>
    <t>(G)</t>
  </si>
  <si>
    <t>(A x B)</t>
  </si>
  <si>
    <t>(F/C)</t>
  </si>
  <si>
    <t>CK</t>
  </si>
  <si>
    <t>FOLATE (FOLIC ACID)</t>
  </si>
  <si>
    <t>AST (SGOT)</t>
  </si>
  <si>
    <t>ALT (SGPT)</t>
  </si>
  <si>
    <t>SODIUM SERUM</t>
  </si>
  <si>
    <t>T3 UPTAKE</t>
  </si>
  <si>
    <t>TSH</t>
  </si>
  <si>
    <t>URIC ACID</t>
  </si>
  <si>
    <t>VITAMIN B12</t>
  </si>
  <si>
    <t>OCCULT BLOOD</t>
  </si>
  <si>
    <t>PREGNANCY TEST URINE</t>
  </si>
  <si>
    <t>URINE MICROSCOPIC</t>
  </si>
  <si>
    <t>URINALYSIS</t>
  </si>
  <si>
    <t>% Change</t>
  </si>
  <si>
    <t>$ Change</t>
  </si>
  <si>
    <t>HGB/HCT (HEMOGRAM)</t>
  </si>
  <si>
    <t>SKIN TEST-TB</t>
  </si>
  <si>
    <t>CARDIAC PANEL</t>
  </si>
  <si>
    <t>PLAVIX   75 MG</t>
  </si>
  <si>
    <t>HEPATIC FUNCTION PANEL</t>
  </si>
  <si>
    <t>BASIC METABOLIC PANEL</t>
  </si>
  <si>
    <t>CHAPSTICK</t>
  </si>
  <si>
    <t>DULCOLAX SUPP   10 MG</t>
  </si>
  <si>
    <t>FISH OIL  1000 MG CAP</t>
  </si>
  <si>
    <t>INCENTIVE SPIRO RX/DAY</t>
  </si>
  <si>
    <t>Sorted by : CHARGE Description</t>
  </si>
  <si>
    <t>(H)</t>
  </si>
  <si>
    <t>PULMONARY EDUCATION</t>
  </si>
  <si>
    <t>CPAP</t>
  </si>
  <si>
    <t>BILIRUBIN TOTAL</t>
  </si>
  <si>
    <t>RH TYPE</t>
  </si>
  <si>
    <t>ABO TYPE</t>
  </si>
  <si>
    <t>(A x D)</t>
  </si>
  <si>
    <t>(C - F)</t>
  </si>
  <si>
    <t>MASK SINGLE USE PURPLE ECT</t>
  </si>
  <si>
    <t>BITE GUARD</t>
  </si>
  <si>
    <t>MASK ADULT ELONGATED O2 CANNULA</t>
  </si>
  <si>
    <t>NITRILE GLOVES - LARGE</t>
  </si>
  <si>
    <t>LOTION</t>
  </si>
  <si>
    <t>WASH BASINS</t>
  </si>
  <si>
    <t>MED SURG 1:1 STAFFING 3</t>
  </si>
  <si>
    <t>MED SURG 1:1 STAFFING 8</t>
  </si>
  <si>
    <t>MED SURG 1:1 STAFFING 9</t>
  </si>
  <si>
    <t>MED SURG 1:1 STAFFING 12</t>
  </si>
  <si>
    <t>MED SURG 1:1 STAFFING 24</t>
  </si>
  <si>
    <t>MED SURG 1:1 STAFFING 1</t>
  </si>
  <si>
    <t>PSYCH 1:1 STAFFING 1</t>
  </si>
  <si>
    <t>PSYCH 1:1 STAFFING 24</t>
  </si>
  <si>
    <t>PSYCH 1:1 STAFFING 12</t>
  </si>
  <si>
    <t>PSYCH 1:1 STAFFING 9</t>
  </si>
  <si>
    <t>PSYCH 1:1 STAFFING 8</t>
  </si>
  <si>
    <t>PSYCH 1:1 STAFFING 3</t>
  </si>
  <si>
    <t>HHN  INITIAL</t>
  </si>
  <si>
    <t>HHN SUBSEQUENT</t>
  </si>
  <si>
    <t>O2 / HR</t>
  </si>
  <si>
    <t>TECHNICAL TIME/15MIN</t>
  </si>
  <si>
    <t>PATIENT ASSESSMENT</t>
  </si>
  <si>
    <t>RESPIRATORY CONSULT</t>
  </si>
  <si>
    <t>D-DIMER     UCI</t>
  </si>
  <si>
    <t>PT RE-EVALUATION 30 MIN</t>
  </si>
  <si>
    <t>PT THERAPEUTIC EXERCISES</t>
  </si>
  <si>
    <t>PT THERAPEUTIC ACTIVITY</t>
  </si>
  <si>
    <t>PT GAIT TRAINING</t>
  </si>
  <si>
    <t>PT NEUROMUSCULAR RE-EDUCATION</t>
  </si>
  <si>
    <t>ANTIBODY IDENTIFICATION QST</t>
  </si>
  <si>
    <t>ACETAMINOPHEN     UCI</t>
  </si>
  <si>
    <t>CBC2 ON ACT DIFF</t>
  </si>
  <si>
    <t>AMYLASE QST</t>
  </si>
  <si>
    <t>ANTI DNA AB 1FA     QST</t>
  </si>
  <si>
    <t>C3C COMPLEMENT     QST</t>
  </si>
  <si>
    <t>C4C COMPLEMENT     QST</t>
  </si>
  <si>
    <t>CA 125     QST</t>
  </si>
  <si>
    <t>CARBAMAZEPINE (TEGRETOL)</t>
  </si>
  <si>
    <t>CHLORIDE SERUM</t>
  </si>
  <si>
    <t>CHOLESTEROL</t>
  </si>
  <si>
    <t>CULTURE R/O MRSA     QST</t>
  </si>
  <si>
    <t>CO2 BICARBONATE</t>
  </si>
  <si>
    <t>C-PEPTIDE QST</t>
  </si>
  <si>
    <t>DHEA-SULFATE SERUM QST</t>
  </si>
  <si>
    <t>DRUG SCREEN QUANT THC QST</t>
  </si>
  <si>
    <t>PROTEIN ELECTROPHERESIS QST</t>
  </si>
  <si>
    <t>FSH SERUM QST</t>
  </si>
  <si>
    <t>HEPATITIS B CORE AB TOTAL QST</t>
  </si>
  <si>
    <t>HEPATITIS B SURFACE ANTIB QST</t>
  </si>
  <si>
    <t>HEPATITIS Be  AB     QST</t>
  </si>
  <si>
    <t>HALDOL (HALOPERIDOL) QST</t>
  </si>
  <si>
    <t>HCG BETA SERUM PREGNANCY</t>
  </si>
  <si>
    <t>HCG BETA TUMOR-QUANT  UCI</t>
  </si>
  <si>
    <t>LDH     QST</t>
  </si>
  <si>
    <t>LDL DIRECT</t>
  </si>
  <si>
    <t>LIPASE QST</t>
  </si>
  <si>
    <t>LIPID PANEL QST</t>
  </si>
  <si>
    <t>OSMOLALITY  SERUM QST</t>
  </si>
  <si>
    <t>OSMOLALITY  URINE QST</t>
  </si>
  <si>
    <t>OSMOLALITY  S&amp;U QST</t>
  </si>
  <si>
    <t>PHOSPHORUS    UCI</t>
  </si>
  <si>
    <t>PROGESTERONE   QST</t>
  </si>
  <si>
    <t>PROLACTIN  QST</t>
  </si>
  <si>
    <t>PROTEIN SERUM</t>
  </si>
  <si>
    <t>GGT     QST</t>
  </si>
  <si>
    <t>TESTOSTERONE TOTAL     QST</t>
  </si>
  <si>
    <t>TESTOSTERONE FREE &amp; TOTL QST</t>
  </si>
  <si>
    <t>INSULIN     QST</t>
  </si>
  <si>
    <t>T3 FREE     QST</t>
  </si>
  <si>
    <t>THYROID BINDING GLOBULIN QST</t>
  </si>
  <si>
    <t>TRANSFERRIN     QST</t>
  </si>
  <si>
    <t>TRIGLYCERIDES</t>
  </si>
  <si>
    <t>DEPAKENE (VALPROIC ACID)</t>
  </si>
  <si>
    <t>CBC W/AUTO DIFF &amp; PLT CNT</t>
  </si>
  <si>
    <t>DIFFERENTIAL MANUAL</t>
  </si>
  <si>
    <t>HEMATOCRIT</t>
  </si>
  <si>
    <t>HEMOGLOBIN</t>
  </si>
  <si>
    <t>WBC COUNT</t>
  </si>
  <si>
    <t>CHLORIDE URINE 24 HOUR QST</t>
  </si>
  <si>
    <t>C-REACTIVE PROTEIN     QST</t>
  </si>
  <si>
    <t>FTA QST</t>
  </si>
  <si>
    <t>HERPES TYPE 2 IgB AB QST</t>
  </si>
  <si>
    <t>HIV ANTIGEN P24 QST</t>
  </si>
  <si>
    <t>CLOSTRIDIUM DIFFICILE  QST</t>
  </si>
  <si>
    <t>CULTURE ROUTINE QST</t>
  </si>
  <si>
    <t>CULTURE URINE W/COLONY QST</t>
  </si>
  <si>
    <t>PROTHROMBIN TIME Q8</t>
  </si>
  <si>
    <t>FECAL WBC   QST</t>
  </si>
  <si>
    <t>FEB-IRON BINDING CAPACITY</t>
  </si>
  <si>
    <t>ACTH     QST</t>
  </si>
  <si>
    <t>T CELL PANEL 3 QST</t>
  </si>
  <si>
    <t>PROZAC (FLUOXETINE) QST</t>
  </si>
  <si>
    <t>URINE ABUSE DRUG SCREEN</t>
  </si>
  <si>
    <t>IRON - TOTAL</t>
  </si>
  <si>
    <t>ESTRADIOL     QST</t>
  </si>
  <si>
    <t>T CELLS TOTAL     QST PANEL 5</t>
  </si>
  <si>
    <t>LYMPH SUBSET PANEL 5   QST</t>
  </si>
  <si>
    <t>PARATHYROID N QST</t>
  </si>
  <si>
    <t>ANA FLUORESCENT     QST</t>
  </si>
  <si>
    <t>CBC W/DIFF UCI</t>
  </si>
  <si>
    <t>BASIC METABOLIC PANEL  UCI</t>
  </si>
  <si>
    <t>ELECTROLYTES     QST</t>
  </si>
  <si>
    <t>CBC W/DIFFERENTIAL   UCI</t>
  </si>
  <si>
    <t>PTT ACTIVATED    UCI</t>
  </si>
  <si>
    <t>AMYLASE SERUM UCI</t>
  </si>
  <si>
    <t>LIPASE     UCI</t>
  </si>
  <si>
    <t>ALCOHOL BLOOD     UCI</t>
  </si>
  <si>
    <t>URINALYSIS W/MICRO     UCI</t>
  </si>
  <si>
    <t>AMMONIA PLASMA     UCI</t>
  </si>
  <si>
    <t>OVA &amp; PARASITES     QST</t>
  </si>
  <si>
    <t>HIV ANTIBODY HTLV III  QST</t>
  </si>
  <si>
    <t>PRE-ALBUMIN     QST</t>
  </si>
  <si>
    <t>CALCIUM IONIZED     UCI</t>
  </si>
  <si>
    <t>CK UCI</t>
  </si>
  <si>
    <t>HIV 1/2 AB REFLEX     QST</t>
  </si>
  <si>
    <t>LITHIUM     UCI</t>
  </si>
  <si>
    <t>LACTIC ACID     UCI</t>
  </si>
  <si>
    <t>PHENYTOIN/DILANTIN     UCI</t>
  </si>
  <si>
    <t>TEGRETOL     UCI</t>
  </si>
  <si>
    <t>DIGOXIN     QST</t>
  </si>
  <si>
    <t>VPA/DEPAKOTE     QST</t>
  </si>
  <si>
    <t>THEOPHYLLINE     QST</t>
  </si>
  <si>
    <t>PREG (URINE)     UCI</t>
  </si>
  <si>
    <t>RETICULOCYTE COUNT     QST</t>
  </si>
  <si>
    <t>ACCUCHECK FINGERSTICK</t>
  </si>
  <si>
    <t>CULTURE URINE    QST</t>
  </si>
  <si>
    <t>CULTURE SPUTUM     QST</t>
  </si>
  <si>
    <t>CULTURE BETA STREP     QST</t>
  </si>
  <si>
    <t>CULTURE ANEROBIC     QST</t>
  </si>
  <si>
    <t>CULTURE BLOOD #1     QST</t>
  </si>
  <si>
    <t>CULTURE BLOOD  #2 QST</t>
  </si>
  <si>
    <t>CULTURE ANY SOURCE  QST</t>
  </si>
  <si>
    <t>SEDIMENT RATE (ESR)    QST</t>
  </si>
  <si>
    <t>BACK-UP CMP2</t>
  </si>
  <si>
    <t>PSA FREE &amp; TOTAL QST</t>
  </si>
  <si>
    <t>FREE THYROXIN INDEX</t>
  </si>
  <si>
    <t>MAGNESIUM     UCI</t>
  </si>
  <si>
    <t>AMMONIA (PLASMA) UCI</t>
  </si>
  <si>
    <t>TRAZODONE     QST</t>
  </si>
  <si>
    <t>HCG QUAL B     QST</t>
  </si>
  <si>
    <t>LAMOTRIGINE     QST</t>
  </si>
  <si>
    <t>CULTURE AEROBIC     QST</t>
  </si>
  <si>
    <t>TROPONIN I</t>
  </si>
  <si>
    <t>ACCUCHECK FINGERSTICK SUBSEQUENT</t>
  </si>
  <si>
    <t>BACK-UP BMP-CMP1</t>
  </si>
  <si>
    <t>SLIDE REVIEW</t>
  </si>
  <si>
    <t>A &amp; D OINTMENT UD 5 GM</t>
  </si>
  <si>
    <t>ABILIFY   10 MG TAB (ARIPIPRAZOLE)</t>
  </si>
  <si>
    <t>ABILIFY   20 MG TAB (ARIPIPRAZOLE)</t>
  </si>
  <si>
    <t>ABILIFY   30 MG TAB (ARIPIPRAZOLE)</t>
  </si>
  <si>
    <t>ABILIFY   5 MG TAB (ARIPIPRAZOLE)</t>
  </si>
  <si>
    <t>ABILIFY   15 MG TAB (ARIPIPRAZOLE)</t>
  </si>
  <si>
    <t>ABREVA   10% CREAM</t>
  </si>
  <si>
    <t>ACTOS   15 MG TAB (PIOGLITAZONE)</t>
  </si>
  <si>
    <t>ADDERALL   5 MG TAB (AMPHETAMINE)</t>
  </si>
  <si>
    <t>ADDERALL XR   10 MG (AMPHETAMINE)</t>
  </si>
  <si>
    <t>ADVAIR DISKUS   250/50 MCG  INHALER</t>
  </si>
  <si>
    <t>ALDACTONE 25 MG  (SPIRONOLACTONE)</t>
  </si>
  <si>
    <t>ZYLOPRIM  100 MG TAB (ALLOPURINOL)</t>
  </si>
  <si>
    <t>AMARYL   2 MG TAB (GLIMEPIRIDE)</t>
  </si>
  <si>
    <t>AMBIEN   10 MG TAB (ZOLPIDEM)</t>
  </si>
  <si>
    <t>AMOXACIL   500 MG CAP (AMOXICILLIN)</t>
  </si>
  <si>
    <t>ANALGESIC BALM CREAM (BENGAY) 57 GM</t>
  </si>
  <si>
    <t>ANBESOL REG GEL 10% (BENZOCAINE)</t>
  </si>
  <si>
    <t>ANTABUSE   250 MG TAB (DISULFIRAM)</t>
  </si>
  <si>
    <t>ANTIVERT   12.5 MG TAB (MECLIZINE)</t>
  </si>
  <si>
    <t>APRESOLINE  25 MG TAB (hydrALAZINE)</t>
  </si>
  <si>
    <t>APRESOLINE INJ 20MG/ML(HYDRALAZINE)</t>
  </si>
  <si>
    <t>AQUAPHOR   OINTMENT (PETROLATUM)</t>
  </si>
  <si>
    <t>ARTANE   2 MG TAB (TRIHEXYPHENIDYL)</t>
  </si>
  <si>
    <t>ARTANE   5 MG TAB (TRIHEXYPHENIDYL)</t>
  </si>
  <si>
    <t>ARTIFICIAL TEARS OPH  1.4%  15ML</t>
  </si>
  <si>
    <t>VITAMIN C   500 MG TAB (ASCORBIC)</t>
  </si>
  <si>
    <t>ASPIRIN EC (ECOTRIN)   325 MG TAB</t>
  </si>
  <si>
    <t>ASPIRIN EC (ECOTRIN)   81 MG TAB</t>
  </si>
  <si>
    <t>ATARAX   25 MG TAB (hydrOXYzine HCL)</t>
  </si>
  <si>
    <t>ATIVAN INJ   2 MG/ML  (LORAZEPAM)</t>
  </si>
  <si>
    <t>ATIVAN  0.5 MG TAB (LORAZEPAM)</t>
  </si>
  <si>
    <t>ATIVAN  1 MG TAB (LORAZEPAM)</t>
  </si>
  <si>
    <t>ATIVAN  2 MG TAB (LORAZEPAM)</t>
  </si>
  <si>
    <t>AUGMENTIN   875/125 MG (AMOX/CLAV)</t>
  </si>
  <si>
    <t>AZULFIDINE   500 MG (SULFASALAZINE)</t>
  </si>
  <si>
    <t>BACTROBAN 2%  OINT 22 GM(MUPIROCIN)</t>
  </si>
  <si>
    <t>BENADRYL 25 MG CAP(DIPHENHYDRAMINE)</t>
  </si>
  <si>
    <t>BENADRYL 50 MG CAP(DIPHENHYDRAMINE)</t>
  </si>
  <si>
    <t>BENADRYL INJ 50MG/ML(DIPHENHYDRAM)</t>
  </si>
  <si>
    <t>BENTYL   20 MG TAB (DICYCLOMINE)</t>
  </si>
  <si>
    <t>BENZOYL PEROXIDE (ACNE)   5%  WASH</t>
  </si>
  <si>
    <t>BICILLIN LA INJ 1.2 MMU/2 mL</t>
  </si>
  <si>
    <t>BUSPAR   10 MG (BUSPIRONE)</t>
  </si>
  <si>
    <t>BUSPAR   15 MG (BUSPIRONE)</t>
  </si>
  <si>
    <t>BUSPAR   5 MG (BUSPIRONE)</t>
  </si>
  <si>
    <t>CALAN SR   120 MG TAB (VERAPAMIL)</t>
  </si>
  <si>
    <t>CALMOSEPTINE OINTMENT</t>
  </si>
  <si>
    <t>CAPOTEN   12.5 MG TAB (CAPTOPRIL)</t>
  </si>
  <si>
    <t>CARAFATE   1 GM TAB (SUCRALFATE)</t>
  </si>
  <si>
    <t>CARDIZEM CD 180 MG TAB (DILTIAZEM)</t>
  </si>
  <si>
    <t>CARDIZEM CD 120 MG TAB (DILTIAZEM)</t>
  </si>
  <si>
    <t>CARDURA   1 MG TAB (DOXAZOSIN)</t>
  </si>
  <si>
    <t>CATAPRES 0.1 MG TAB (CLONIDINE)</t>
  </si>
  <si>
    <t>CELEBREX   200 MG CAP (CELECOXIB)</t>
  </si>
  <si>
    <t>CELEXA   10 MG TAB (CITALOPRAM)</t>
  </si>
  <si>
    <t>CELEXA   20 MG TAB (CITALOPRAM)</t>
  </si>
  <si>
    <t>CEPACOL LOZENGES (BENZOC/MENTHOL)</t>
  </si>
  <si>
    <t>CIPRO   250 MG TAB (CIPROFLOXACIN)</t>
  </si>
  <si>
    <t>CIPRO   500 MG TAB (CIPROFLOXACIN)</t>
  </si>
  <si>
    <t>CIPRO OPH 0.3% SOL  (CIPROFLOXACIN)</t>
  </si>
  <si>
    <t>CITRATE OF MAGNESIA SOLN 300 ML</t>
  </si>
  <si>
    <t>CLARITIN   10 MG TAB (LORATADINE)</t>
  </si>
  <si>
    <t>CLEOCIN 150 MG CAP (CLINDAMYCIN)</t>
  </si>
  <si>
    <t>CLEOCIN TOP 1%  GEL (CLINDAMYCIN)</t>
  </si>
  <si>
    <t>CLOZARIL   100 MG TAB (CLOZAPINE)</t>
  </si>
  <si>
    <t>CLOZARIL   200 MG TAB  (CLOZAPINE)</t>
  </si>
  <si>
    <t>CLOZARIL   25 MG TAB (CLOZAPINE)</t>
  </si>
  <si>
    <t>COGENTIN   0.5 MG TAB (BENZTROPINE)</t>
  </si>
  <si>
    <t>COGENTIN   1 MG TAB (BENZTROPINE)</t>
  </si>
  <si>
    <t>COGENTIN   2 MG TAB (BENZTROPINE)</t>
  </si>
  <si>
    <t>COLACE   100 MG CAP (DOCUSATE SOD)</t>
  </si>
  <si>
    <t>COLACE   250 MG CAP (DOCUSATE SOD)</t>
  </si>
  <si>
    <t>COREG   12.5 MG TAB (CARVEDILOL)</t>
  </si>
  <si>
    <t>COREG   3.125 MG TAB (CARVEDILOL)</t>
  </si>
  <si>
    <t>CORTISPORIN EAR DRP(NEOM/POLYM/HC)</t>
  </si>
  <si>
    <t>COUMADIN   1 MG TAB (WARFARIN)</t>
  </si>
  <si>
    <t>COUMADIN   2.5 MG TAB (WARFARIN)</t>
  </si>
  <si>
    <t>COUMADIN   5 MG TAB (WARFARIN)</t>
  </si>
  <si>
    <t>COZAAR   50 MG TAB (LOSARTAN)</t>
  </si>
  <si>
    <t>CUBICIN IV INJ 500 MG (DAPTOMYCIN)</t>
  </si>
  <si>
    <t>CYMBALTA   30 MG CAP (DULOXETINE)</t>
  </si>
  <si>
    <t>CYMBALTA   60 MG CAP (DULOXETINE)</t>
  </si>
  <si>
    <t>VITAMIN B 12  TAB   1000 MCG</t>
  </si>
  <si>
    <t>CYTOMEL 25 MCG TAB (LIOTHYRONINE)</t>
  </si>
  <si>
    <t>DEXTROSE 5% NS 0.9% 1000 ML  IV SOLN</t>
  </si>
  <si>
    <t>DEXTROSE 5%-WATER 100 ML IV SOLN</t>
  </si>
  <si>
    <t>DANDRUFF SHAMPOO 1%  (SELSUN BLUE)</t>
  </si>
  <si>
    <t>DDAVP  0.1 MG TAB (DESMOPRESSIN)</t>
  </si>
  <si>
    <t>DEBROX EAR DROPS 15 ML (CARBAMIDE)</t>
  </si>
  <si>
    <t>DECADRON INJ 4MG/ML (DEXAMETHASONE)</t>
  </si>
  <si>
    <t>DEMEROL INJ 50 MG/ML 1 ML (MEPERIDINE)</t>
  </si>
  <si>
    <t>DEPAKENE SYRP 250MG/5ML(VALPROATE )</t>
  </si>
  <si>
    <t>DEPAKOTE DR 250 MG TAB (DIVALPROEX)</t>
  </si>
  <si>
    <t>DEPAKOTE DR 500 MG TAB (DIVALPROEX)</t>
  </si>
  <si>
    <t>DESITIN OINT 57 GM</t>
  </si>
  <si>
    <t>DESYREL   100 MG TAB (TRAZODONE)</t>
  </si>
  <si>
    <t>DESYREL   50 MG TAB (TRAZODONE)</t>
  </si>
  <si>
    <t>DIFLUCAN  150 MG TAB (FLUCONAZOLE)</t>
  </si>
  <si>
    <t>DIGOXIN   0.125 MG TAB (LANOXIN)</t>
  </si>
  <si>
    <t>DILANTIN   100 MG CAP (PHENYTOIN)</t>
  </si>
  <si>
    <t>DILAUDID   2 MG TAB (HYDROMORPHONE)</t>
  </si>
  <si>
    <t>DILAUDID INJ   2 MG/ML</t>
  </si>
  <si>
    <t>DITROPAN   5 MG TAB (OXYBUTYNIN)</t>
  </si>
  <si>
    <t>DULCOLAX EC  5 MG TAB (BISACODYL)</t>
  </si>
  <si>
    <t>DUONEB   2.5MG/0.5MG  VIAL 3ML</t>
  </si>
  <si>
    <t>EFFEXOR  75 MG TAB (VENLAFAXINE)</t>
  </si>
  <si>
    <t>EFFEXOR XR 150 MG CAP (VENLAFAXINE)</t>
  </si>
  <si>
    <t>EFFEXOR XR 37.5 MG CAP(VENLAFAXINE)</t>
  </si>
  <si>
    <t>EFFEXOR XR  75 MG CAP (VENLAFAXINE)</t>
  </si>
  <si>
    <t>ELAVIL   25 MG TAB (AMITRIPTYLINE)</t>
  </si>
  <si>
    <t>ELAVIL   50 MG TAB (AMITRIPTYLINE)</t>
  </si>
  <si>
    <t>EPSOM SALT (MAGNESIUM)</t>
  </si>
  <si>
    <t>ESTRACE  1 MG TAB (ESTRADIOL)</t>
  </si>
  <si>
    <t>EUCERIN CREAM (MINERAL /PETROLATUM)</t>
  </si>
  <si>
    <t>FAZACLO ODT 100 MG TAB (CLOZAPINE)</t>
  </si>
  <si>
    <t>FAZACLO ODT  25 MG TAB (CLOZAPINE)</t>
  </si>
  <si>
    <t>DURAGESIC PAT  25 MCG/HR (FENTANYL)</t>
  </si>
  <si>
    <t>DURAGESIC PAT  50 MCG/HR (FENTANYL)</t>
  </si>
  <si>
    <t>FERROUS SULFATE  325 MG TAB</t>
  </si>
  <si>
    <t>FIORICET 325/40/50MG(APAP/CAF/BUTAL</t>
  </si>
  <si>
    <t>FIXODENT DENTURE CREAM</t>
  </si>
  <si>
    <t>FLAGYL   500 MG TAB (METRONIDAZOLE)</t>
  </si>
  <si>
    <t>FLEET ENEMA 118 ML (SOD PHOS)</t>
  </si>
  <si>
    <t>FLEXERIL 10 MG TAB(CYCLOBENZAPRINE)</t>
  </si>
  <si>
    <t>FLOMAX  0.4 MG CAP (TAMSULOSIN)</t>
  </si>
  <si>
    <t>FLONASE NAS SPR 50 MCG(FLUTICASONE)</t>
  </si>
  <si>
    <t>FLU VACCINE INJ 0.5 ML (INFLUENZA)</t>
  </si>
  <si>
    <t>FOLIC ACID 1 MG  TAB</t>
  </si>
  <si>
    <t>GENTAMICIN INJ   40 MG/ML 2 ML VL</t>
  </si>
  <si>
    <t>GENTAMICIN 0.3% OPH SOL 5 ML</t>
  </si>
  <si>
    <t>GEODON   20 MG CAP (ZIPRASIDONE)</t>
  </si>
  <si>
    <t>GEODON   40 MG CAP (ZIPRASIDONE)</t>
  </si>
  <si>
    <t>GEODON   80 MG CAP (ZIPRASIDONE)</t>
  </si>
  <si>
    <t>GLUCOPHAGE  1000 MG TAB (METFORMIN)</t>
  </si>
  <si>
    <t>GLUCOPHAGE   500 MG TAB (METFORMIN)</t>
  </si>
  <si>
    <t>GLUCOPHAGE   850 MG TAB (METFORMIN)</t>
  </si>
  <si>
    <t>GLUCOTROL   5 MG TAB (GLIPIZIDE)</t>
  </si>
  <si>
    <t>HALDOL   5 MG TAB (HALOPERIDOL)</t>
  </si>
  <si>
    <t>HALDOL CONC 2 MG/ML PO(HALOPERIDOL)</t>
  </si>
  <si>
    <t>HALDOL INJ   5 MG/ML 1 ML VIAL</t>
  </si>
  <si>
    <t>HYDROCHLOROTHIAZIDE   12.5 MG TAB</t>
  </si>
  <si>
    <t>HYDROCHLOROTHIAZIDE   25 MG TAB</t>
  </si>
  <si>
    <t>HYDROCORTISONE 1% CREAM   30 GM</t>
  </si>
  <si>
    <t>HYDROCORTISONE   2.5% CREAM 30 GM</t>
  </si>
  <si>
    <t>HYTRIN   1 MG CAP (TERAZOSIN)</t>
  </si>
  <si>
    <t>IMITREX   50 MG TAB (SUMATRIPTAN)</t>
  </si>
  <si>
    <t>IMODIUM   2 MG CAP (LOPERAMIDE)</t>
  </si>
  <si>
    <t>INDERAL   10 MG TAB (PROPRANOLOL)</t>
  </si>
  <si>
    <t>INDERAL   20 MG TAB (PROPRANOLOL)</t>
  </si>
  <si>
    <t>INDOCIN   25 MG CAP (INDOMETHACIN)</t>
  </si>
  <si>
    <t>INSULIN HUMULIN 70/30   100 UNITS/mL</t>
  </si>
  <si>
    <t>INSULIN HUMULIN N   100 UNITS/mL</t>
  </si>
  <si>
    <t>INSULIN HUMALOG 100 UNITS/mL</t>
  </si>
  <si>
    <t>INSULIN LANTUS   100 UNITS/mL</t>
  </si>
  <si>
    <t>INVEGA  ER  3 MG TAB (PALIPERIDONE)</t>
  </si>
  <si>
    <t>INVEGA  ER  6 MG TAB (PALIPERIDONE)</t>
  </si>
  <si>
    <t>ISONIAZID   300 MG TAB</t>
  </si>
  <si>
    <t>ISORDIL   10 MG TAB (ISOSORBIDE)</t>
  </si>
  <si>
    <t>KDUR   20 MEQ TAB (POTASSIUM CHL)</t>
  </si>
  <si>
    <t>KEFLEX   500 MG CAP (CEPHALEXIN)</t>
  </si>
  <si>
    <t>KENALOG   0.1%  CREAM 15 GM (TRIAM)</t>
  </si>
  <si>
    <t>KENALOG ORABASE   0.1% DENTAL PASTE</t>
  </si>
  <si>
    <t>KEPPRA   250 MG TAB (LEVETIRACETAM)</t>
  </si>
  <si>
    <t>KEPPRA   500 MG TAB (LEVETIRACETAM)</t>
  </si>
  <si>
    <t>KLONOPIN   0.5 MG TAB (CLONAZEPAM)</t>
  </si>
  <si>
    <t>KLONOPIN   1 MG TAB (CLONAZEPAM)</t>
  </si>
  <si>
    <t>KLONOPIN   2 MG TAB (CLONAZEPAM)</t>
  </si>
  <si>
    <t>TRANDATE INJ 5MG/ML (100MG/20ML) VL</t>
  </si>
  <si>
    <t>LACTOBACILLUS TAB ( FLORANEX)</t>
  </si>
  <si>
    <t>LACTULOSE  SOLN   10 GM/15 ML</t>
  </si>
  <si>
    <t>LAMICTAL   100 MG TAB (LAMOTRIGINE)</t>
  </si>
  <si>
    <t>LAMICTAL   200 MG TAB (LAMOTRIGINE)</t>
  </si>
  <si>
    <t>LAMICTAL   25 MG TAB (LAMOTRIGINE)</t>
  </si>
  <si>
    <t>LAMISIL   250 MG TAB (TERBINAFINE)</t>
  </si>
  <si>
    <t>LASIX   20 MG TAB (FUROSEMIDE)</t>
  </si>
  <si>
    <t>LASIX   40 MG TAB (FUROSEMIDE)</t>
  </si>
  <si>
    <t>LEVAQUIN 500 MG TAB (LEVOFLOXACIN)</t>
  </si>
  <si>
    <t>LEXAPRO   10 MG TAB (ESCITALOPRAM)</t>
  </si>
  <si>
    <t>LEXAPRO   20 MG TAB (ESCITALOPRAM)</t>
  </si>
  <si>
    <t>LIBRIUM 25 MG CAP(CHLORDIAZEPOXIDE)</t>
  </si>
  <si>
    <t>LIDEX 0.05%  CREAM (FLUOCINONIDE)</t>
  </si>
  <si>
    <t>XYLOCAINE INJ   1%  20 ML  VIAL</t>
  </si>
  <si>
    <t>LITHIUM SOLN   300 MG / 5 ML</t>
  </si>
  <si>
    <t>LITHIUM CARBONATE 150 MG CAP</t>
  </si>
  <si>
    <t>LITHIUM CARBONATE 300 MG CAP</t>
  </si>
  <si>
    <t>LITHOBID CR   300 MG TAB (LITHIUM)</t>
  </si>
  <si>
    <t>LOMOTIL   TAB (DIPHENOXYLATE/ATROP)</t>
  </si>
  <si>
    <t>LOPID   600 MG TAB (GEMFIBROZIL)</t>
  </si>
  <si>
    <t>LOPRESSOR   25 MG TAB (METOPROLOL)</t>
  </si>
  <si>
    <t>LOPRESSOR   50 MG TAB (METOPROLOL)</t>
  </si>
  <si>
    <t>LOTRIMIN   1%  CREAM (CLOTRIMAZOLE)</t>
  </si>
  <si>
    <t>LOTRISONE CREAM (CLOTRIM/BETAMET)</t>
  </si>
  <si>
    <t>LOVENOX   40 MG SYR (ENOXAPARIN)</t>
  </si>
  <si>
    <t>LOXITANE   10 MG CAP (LOXAPINE)</t>
  </si>
  <si>
    <t>LOXITANE   25 MG  CAP (LOXAPINE)</t>
  </si>
  <si>
    <t>LUBRIDERM LOTION 177 ML</t>
  </si>
  <si>
    <t>LUVOX  100 MG TAB (FLUVOXAMINE)</t>
  </si>
  <si>
    <t>MAALOX LIQUID</t>
  </si>
  <si>
    <t>MACROBID 100 MG CAP(NITROFURANTOIN)</t>
  </si>
  <si>
    <t>MAXITROL EYE OINT (NEO/POLY/DEX)</t>
  </si>
  <si>
    <t>METAMUCIL POWDER 6 GM PKT(KONSYL)</t>
  </si>
  <si>
    <t>METHADONE HCL 10 MG TAB</t>
  </si>
  <si>
    <t>METHADONE HCL 5 MG TAB</t>
  </si>
  <si>
    <t>METHOTREXATE SODIUM 2.5 MG TAB</t>
  </si>
  <si>
    <t>VANDAZOLE VAG GEL   0.75%  70 GM</t>
  </si>
  <si>
    <t>MAGNESIUM OXIDE 400 MG TAB</t>
  </si>
  <si>
    <t>MONISTAT 7 VAG  SUPP   100 MG</t>
  </si>
  <si>
    <t>MICRO K 10 MEQ TAB (KDUR)(POT CHL)</t>
  </si>
  <si>
    <t>MINIPRESS   1 MG CAP (PRAZOSIN)</t>
  </si>
  <si>
    <t>MILK OF MAGNESIA SUSP (MAG HY)</t>
  </si>
  <si>
    <t>MOTRIN   400 MG TAB (IBUPROFEN)</t>
  </si>
  <si>
    <t>MOTRIN   600 MG TAB (IBUPROFEN)</t>
  </si>
  <si>
    <t>MS CONTIN   15 MG TAB (MORPHINE ER)</t>
  </si>
  <si>
    <t>MVI TABLET</t>
  </si>
  <si>
    <t>MVI 12  INJECTION (INFUVITE)  10 ML</t>
  </si>
  <si>
    <t>MVI  W/ MINERALS TAB</t>
  </si>
  <si>
    <t>MYLANTA   30 ML (MAG/AL/SIMETH)</t>
  </si>
  <si>
    <t>SODIUM CHLORIDE 0.9%  100 ML IV SOLN</t>
  </si>
  <si>
    <t>SODIUM CHLORIDE 0.9% 1000 ML IV SOLN</t>
  </si>
  <si>
    <t>SODIUM CHLORIDE 0.9% 500 ML IV SOLN</t>
  </si>
  <si>
    <t>NAFCILLIN SODIUM INJ 2 GM VIAL</t>
  </si>
  <si>
    <t>NAPROSYN   375 MG TAB (NAPROXEN)</t>
  </si>
  <si>
    <t>NAPROSYN   500 MG TAB (NAPROXEN)</t>
  </si>
  <si>
    <t>NARCAN  INJ  0.4 MG/MLVL (NALOXONE)</t>
  </si>
  <si>
    <t>NAVANE   5 MG CAP (THIOTHIXENE)</t>
  </si>
  <si>
    <t>NEOSPORIN OINT UD PKT(NEO/BAC/POLY)</t>
  </si>
  <si>
    <t>NEURONTIN   100 MG CAP (GABAPENTIN)</t>
  </si>
  <si>
    <t>NEURONTIN   300 MG CAP (GABAPENTIN)</t>
  </si>
  <si>
    <t>NEURONTIN   400 MG CAP (GABAPENTIN)</t>
  </si>
  <si>
    <t>NEURONTIN   600 MG TAB (GABAPENTIN)</t>
  </si>
  <si>
    <t>NICORETTE GUM   2 MG (NICOTINE)</t>
  </si>
  <si>
    <t>NICOTINE PATCH   14 MG/24 HR</t>
  </si>
  <si>
    <t>NICOTINE PATCH   21 MG/24 HR</t>
  </si>
  <si>
    <t>NITROGLYCERIN SUBL 0.4 MG(NITROSTAT</t>
  </si>
  <si>
    <t>NIX CREME 1% RINSE  (PERMETHRIN) 59 ML</t>
  </si>
  <si>
    <t>NIZORAL   2%  CREAM (KETOCONAZOLE)</t>
  </si>
  <si>
    <t>NORCO   10/325 MG TAB (HYDROCODONE)</t>
  </si>
  <si>
    <t>NORCO   5/325 MG TAB (HYDROCODONE)</t>
  </si>
  <si>
    <t>NORVASC   10 MG TAB (AMLODIPINE)</t>
  </si>
  <si>
    <t>NORVASC   5 MG TAB (AMLODIPINE)</t>
  </si>
  <si>
    <t>NORVIR   100 MG TAB (RITONAVIR)</t>
  </si>
  <si>
    <t>NYSTATIN SUSP 100000 UNIT/ML  60 ML</t>
  </si>
  <si>
    <t>NYSTATIN POWDER 100,000 UNIT/GM 15 GM</t>
  </si>
  <si>
    <t>OCEAN NASAL SPRAY 44  ML (DEEP SEA)</t>
  </si>
  <si>
    <t>OSCAL   500 MG TAB</t>
  </si>
  <si>
    <t>OSCAL D   500/200 MG TAB</t>
  </si>
  <si>
    <t>PAMELOR   25 MG CAP (NORTRIPTYLINE)</t>
  </si>
  <si>
    <t>CREON  DR  (PANCRELIPASE) CAP</t>
  </si>
  <si>
    <t>PAXIL   10 MG TAB (PAROXETINE)</t>
  </si>
  <si>
    <t>PAXIL   20 MG TAB (PAROXETINE)</t>
  </si>
  <si>
    <t>PAXIL   30 MG TAB (PAROXETINE)</t>
  </si>
  <si>
    <t>PEN VK   500 MG TAB (PENICILLIN)</t>
  </si>
  <si>
    <t>PEPCID   20 MG TAB (FAMOTIDINE)</t>
  </si>
  <si>
    <t>KAOPECTATE SUSPN  262MG/15ML  240ML</t>
  </si>
  <si>
    <t>PERIDEX SOLN  473 ML</t>
  </si>
  <si>
    <t>ELIMITE CREAM   5%  60 GM</t>
  </si>
  <si>
    <t>PHENERGAN 25 MG  TAB (PROMETHAZINE)</t>
  </si>
  <si>
    <t>PHENOBARBITAL 30 MG TAB</t>
  </si>
  <si>
    <t>PNEUMOVAX 23 VAC 25MCG/0.5ML SDV</t>
  </si>
  <si>
    <t>POLYSPORIN TOP OINTMENT  15 GM</t>
  </si>
  <si>
    <t>POTASSIUM CHLORIDE INJ 2MEQ/ML VIAL</t>
  </si>
  <si>
    <t>PREDNISONE 10 MG TAB</t>
  </si>
  <si>
    <t>PREDNISONE 5 MG TAB</t>
  </si>
  <si>
    <t>PREPARATION  H OINT</t>
  </si>
  <si>
    <t>PROCARDIA XL  30 MG TAB(NIFEDIPINE)</t>
  </si>
  <si>
    <t>PROCTOSOL HC   2.5% CREAM 30 GM</t>
  </si>
  <si>
    <t>PROLIXIN   10 MG TAB (FLUPHENAZINE)</t>
  </si>
  <si>
    <t>PROLIXIN   5 MG TAB (FLUPHENAZINE)</t>
  </si>
  <si>
    <t>PROLIXIN INJ   2.5  MG/ML 10ML VIAL</t>
  </si>
  <si>
    <t>PROLIXIN DEC INJ  25MG/ML 5ML MDV VIAL</t>
  </si>
  <si>
    <t>PROZAC   10 MG CAP (FLUOXETINE)</t>
  </si>
  <si>
    <t>PROZAC   20 MG CAP (FLUOXETINE)</t>
  </si>
  <si>
    <t>AZO MAX  97.5 MG (PHENAZOPYRIDINE)</t>
  </si>
  <si>
    <t>QVAR 40 MCG INHALER (BECLOMETH)</t>
  </si>
  <si>
    <t>REGLAN   5 MG TAB (METOCLOPRAMIDE)</t>
  </si>
  <si>
    <t>REGLAN INJ   5 MG/ML  2 ML VIAL (METCLO)</t>
  </si>
  <si>
    <t>REMERON   15 MG TAB (MIRTAZAPINE)</t>
  </si>
  <si>
    <t>REMERON   30 MG TAB (MIRTAZAPINE)</t>
  </si>
  <si>
    <t>REMERON   45 MG TAB (MIRTAZAPINE)</t>
  </si>
  <si>
    <t>RESTORIL   15 MG CAP (TEMAZEPAM)</t>
  </si>
  <si>
    <t>REVIA   50 MG TAB (NALTREXONE)</t>
  </si>
  <si>
    <t>RISPERDAL   1 MG TAB (RISPERIDONE)</t>
  </si>
  <si>
    <t>RISPERDAL   2 MG TAB (RISPERIDONE)</t>
  </si>
  <si>
    <t>RISPERDAL   3 MG TAB (RISPERIDONE)</t>
  </si>
  <si>
    <t>RISPERDAL   4 MG TAB (RISPERIDONE)</t>
  </si>
  <si>
    <t>RITALIN  5 MG TAB (METHYLPHENIDATE)</t>
  </si>
  <si>
    <t>ROBAXIN  500 MG TAB (METHOCARBAMOL)</t>
  </si>
  <si>
    <t>ROBITUSSIN SYRUP 100 MG/5 ML 120 ML</t>
  </si>
  <si>
    <t>ROCEPHIN I.M. INJ 500 MG</t>
  </si>
  <si>
    <t>ROCEPHIN IV INJ  2 GM (CEFTRIAXONE)</t>
  </si>
  <si>
    <t>SAPHRIS SL   10 MG (ASENAPINE)</t>
  </si>
  <si>
    <t>SENNA PLUS 8.6/50 MG (SENNA/DOCUS)</t>
  </si>
  <si>
    <t>SEPTRA DS (BACTRIM DS)   800/160 MG</t>
  </si>
  <si>
    <t>SEROQUEL   100 MG TAB (QUETIAPINE)</t>
  </si>
  <si>
    <t>SEROQUEL   200 MG TAB (QUETIAPINE)</t>
  </si>
  <si>
    <t>SEROQUEL   25 MG TAB (QUETIAPINE)</t>
  </si>
  <si>
    <t>SEROQUEL   300 MG TAB (QUETIAPINE)</t>
  </si>
  <si>
    <t>SEROQUEL   400 MG TAB (QUETIAPINE)</t>
  </si>
  <si>
    <t>SEROQUEL   50 MG TAB (QUETIAPINE)</t>
  </si>
  <si>
    <t>SEROQUEL  XR   300 MG  (QUETIAPINE)</t>
  </si>
  <si>
    <t>SEROQUEL  XR   400 MG (QUETIAPINE)</t>
  </si>
  <si>
    <t>MYLICON CHEW   80 MG (SIMETHICONE)</t>
  </si>
  <si>
    <t>SINEMET 25/100 MG TAB (CARBI/LEVO)</t>
  </si>
  <si>
    <t>SINGULAIR   10 MG TAB (MONTELUKAST)</t>
  </si>
  <si>
    <t>SODIUM CHLORIDE   1 GM TAB</t>
  </si>
  <si>
    <t>SOLU-MEDROL INJ   40 MG ACT-O-VIAL</t>
  </si>
  <si>
    <t>SOMA   350 MG TAB (CARISOPRODOL)</t>
  </si>
  <si>
    <t>SILVADENE 1%  CREAM 25 GM (SSD)</t>
  </si>
  <si>
    <t>STRATTERA   40 MG CAP (ATOMOXETINE)</t>
  </si>
  <si>
    <t>SUDAFED   30 MG TAB (PSEUDOEPHED)</t>
  </si>
  <si>
    <t>SYNTHROID 100 MCG TB(LEVOTHYROXINE)</t>
  </si>
  <si>
    <t>SYNTHROID  25 MCG TB(LEVOTHYROXINE)</t>
  </si>
  <si>
    <t>SYNTHROID  50 MCG TB(LEVOTHYROXINE)</t>
  </si>
  <si>
    <t>SYNTHROID  75 MCG TB(LEVOTHYROXINE)</t>
  </si>
  <si>
    <t>TAPAZOLE 10 MG TAB (METHIMAZOLE)</t>
  </si>
  <si>
    <t>TEGRETOL 200 MG TAB(CARBAMAZEPINE)</t>
  </si>
  <si>
    <t>TENEX   1 MG TAB (GUANFACINE)</t>
  </si>
  <si>
    <t>TENORMIN   25 MG TAB (ATENOLOL)</t>
  </si>
  <si>
    <t>TENORMIN   50 MG TAB (ATENOLOL)</t>
  </si>
  <si>
    <t>TESTOSTERONE CYPIONATE INJ 200MG/ML VL</t>
  </si>
  <si>
    <t>VITAMIN B-1 INJ 100MG/ML 2ML VIAL</t>
  </si>
  <si>
    <t>THORAZINE 100 MG TB(CHLORPROMAZINE)</t>
  </si>
  <si>
    <t>THORAZINE 200 MG TB(CHLORPROMAZINE)</t>
  </si>
  <si>
    <t>THORAZINE 25 MG TB(CHLORPROMAZINE)</t>
  </si>
  <si>
    <t>THORAZINE 50 MG TB(CHLORPROMAZINE)</t>
  </si>
  <si>
    <t>THORAZINE INJ 50 MG / 2 ML AMP</t>
  </si>
  <si>
    <t>TIMOPTIC OPH   0.5%  SOLN 10 ML</t>
  </si>
  <si>
    <t>TINACTIN   1%  POWDER</t>
  </si>
  <si>
    <t>TOPAMAX   100 MG TAB (TOPIRAMATE)</t>
  </si>
  <si>
    <t>TOPAMAX   200 MG TAB (TOPIRAMATE)</t>
  </si>
  <si>
    <t>TOPAMAX   25 MG TAB (TOPIRAMATE)</t>
  </si>
  <si>
    <t>TOPAMAX   50 MG TAB (TOPIRAMATE)</t>
  </si>
  <si>
    <t>TOPROL XL   50 MG TAB (METOPROLOL)</t>
  </si>
  <si>
    <t>TORADOL INJ 30 MG/ML VL (KETOROLAC)</t>
  </si>
  <si>
    <t>TRILAFON   16 MG TAB (PERPHENAZINE)</t>
  </si>
  <si>
    <t>TRILAFON   8 MG TAB (PERPHENAZINE)</t>
  </si>
  <si>
    <t>TRILEPTAL 300 MG TAB(OXCARBAZEPINE)</t>
  </si>
  <si>
    <t>TRUVADA   200/300 MG TAB</t>
  </si>
  <si>
    <t>TYLENOL #3 TAB 30 MG (APAP/CODEINE)</t>
  </si>
  <si>
    <t>TYLENOL  325 MG TAB (APAP)</t>
  </si>
  <si>
    <t>ULTRAM   50 MG TAB (TRAMADOL)</t>
  </si>
  <si>
    <t>UREACIN-20   20% CREAM 3 OZ</t>
  </si>
  <si>
    <t>VALIUM   5 MG TAB (DIAZEPAM)</t>
  </si>
  <si>
    <t>VENTOLIN INH HFA   90 MCG MDI</t>
  </si>
  <si>
    <t>VIBRAMYCIN 100 MG CAP (DOXYCYCLINE)</t>
  </si>
  <si>
    <t>VISINE EYE DROPS 15 ML</t>
  </si>
  <si>
    <t>VISTARIL   25 MG CAP (HYDROXYZINE)</t>
  </si>
  <si>
    <t>VISTARIL   50 MG CAP (HYDROXYZINE)</t>
  </si>
  <si>
    <t>VITAMIN B 1  TAB 100 MG (THIAMINE)</t>
  </si>
  <si>
    <t>VITAMIN B 6  TAB  50 MG(PYRIDOXINE)</t>
  </si>
  <si>
    <t>WELLBUTRIN SR 100 MG TAB(BUPROPION)</t>
  </si>
  <si>
    <t>WELLBUTRIN SR 150 MG TAB(BUPROPION)</t>
  </si>
  <si>
    <t>WELLBUTRIN XL 150 MG TAB(BUPROPION)</t>
  </si>
  <si>
    <t>XALATAN EYE   0.005% SOLN  2.5 ML</t>
  </si>
  <si>
    <t>XANAX   1 MG TAB (ALPRAZOLAM)</t>
  </si>
  <si>
    <t>XYLOCAINE   2%  JELLY (LIDOCAINE)</t>
  </si>
  <si>
    <t>ZINC SULFATE   220 MG CAP</t>
  </si>
  <si>
    <t>ZITHROMAX 250 MG TAB(AZITHROMYCIN)</t>
  </si>
  <si>
    <t>ZOCOR   10 MG TAB (SIMVASTATIN)</t>
  </si>
  <si>
    <t>ZOCOR   20 MG TAB (SIMVASTATIN)</t>
  </si>
  <si>
    <t>ZOFRAN   4 MG TAB (ONDANSETRON)</t>
  </si>
  <si>
    <t>ZOFRAN  INJ   2 MG/ML 2 ML VL</t>
  </si>
  <si>
    <t>ZOLOFT   100 MG TAB (SERTRALINE)</t>
  </si>
  <si>
    <t>ZOLOFT   25 MG TAB (SERTRALINE)</t>
  </si>
  <si>
    <t>ZOLOFT   50 MG TAB (SERTRALINE)</t>
  </si>
  <si>
    <t>ZONEGRAN   100 MG CAP (ZONISAMIDE)</t>
  </si>
  <si>
    <t>ZOSYN INJ   3.375 GM VIAL</t>
  </si>
  <si>
    <t>ZYPREXA INJ 10 MG VIAL (OLANZAPINE)</t>
  </si>
  <si>
    <t>ZYPREXA   10 MG TAB (OLANZAPINE)</t>
  </si>
  <si>
    <t>ZYPREXA   15 MG TAB (OLANZAPINE)</t>
  </si>
  <si>
    <t>ZYPREXA   5 MG TAB (OLANZAPINE)</t>
  </si>
  <si>
    <t>LATUDA   80 MG TAB (LURASIDONE)</t>
  </si>
  <si>
    <t>LATUDA   40 MG TAB (LURASIDONE)</t>
  </si>
  <si>
    <t>ISENTRESS  400 MG TAB (RALTEGRAVIR)</t>
  </si>
  <si>
    <t>VALTREX   1 GM TAB (VALACYCLOVIR)</t>
  </si>
  <si>
    <t>PRED FORTE OPH   1%  SUSPN 5 ML</t>
  </si>
  <si>
    <t>ARIMIDEX   1 MG TAB (ANASTROZOLE)</t>
  </si>
  <si>
    <t>COSOPT   2%/0.5%  EYE DROPS UD</t>
  </si>
  <si>
    <t>REQUIP 1 MG TAB (ROPINIROLE)</t>
  </si>
  <si>
    <t>PROTONIX DR 40 MG TAB(PANTOPRAZOLE)</t>
  </si>
  <si>
    <t>OPTI-FREE REPLENISH 120 ML</t>
  </si>
  <si>
    <t>LEVAQUIN 750 MG TAB (LEVOFLOXACIN)</t>
  </si>
  <si>
    <t>VIMPAT   200 MG TAB (LACOSAMIDE)</t>
  </si>
  <si>
    <t>LIPITOR   10 MG TAB (ATORVASTATIN)</t>
  </si>
  <si>
    <t>CORTEF   5 MG TAB (HYDROCORTISONE)</t>
  </si>
  <si>
    <t>PROSCAR   5 MG TAB (FINASTERIDE)</t>
  </si>
  <si>
    <t>SUBUTEX   2 MG TAB (BUPRENORPHINE)</t>
  </si>
  <si>
    <t>ZESTRIL   5 MG TAB (LISINOPRIL)</t>
  </si>
  <si>
    <t>ZESTRIL  10 MG TAB (LISINOPRIL)</t>
  </si>
  <si>
    <t>ZESTRIL   20 MG TAB (LISINOPRIL)</t>
  </si>
  <si>
    <t>ROBINUL INJ 0.2 MG/mL (GLYCOPYRROL)</t>
  </si>
  <si>
    <t>ZANTAC   150 MG TAB (RANITIDINE )</t>
  </si>
  <si>
    <t>PFIZERPEN G INJ 5 MM UNITS VIAL</t>
  </si>
  <si>
    <t>KETALAR INJ   50 MG/ML MDV VL 10 ML</t>
  </si>
  <si>
    <t>PROVENTIL NEB 2.5MG/3ML (VENTOLIN)</t>
  </si>
  <si>
    <t>CLOZARIL   50 MG TAB (CLOZAPINE)</t>
  </si>
  <si>
    <t>ZYPREXA   7.5 MG TAB (OLANZAPINE)</t>
  </si>
  <si>
    <t>CARDIZEM 30 MG TAB (DILTIAZEM)</t>
  </si>
  <si>
    <t>MELATONIN   1 MG TAB</t>
  </si>
  <si>
    <t>ROBAXIN  750 MG TAB (METHOCARBAMOL)</t>
  </si>
  <si>
    <t>XARELTO   20 MG TAB (RIVAROXABAN)</t>
  </si>
  <si>
    <t>MINOCIN   100 MG CAP (MINOCYCLINE)</t>
  </si>
  <si>
    <t>ACTIGALL   300 MG CAP (URSODIOL)</t>
  </si>
  <si>
    <t>HEPARIN SOD INJ 5,000UN/mL 1ML VL</t>
  </si>
  <si>
    <t>ILOTYCIN OPH 0.5 % OINT(ERYTHROCIN)</t>
  </si>
  <si>
    <t>DEPO PROVERA INJ 150 MG/mL</t>
  </si>
  <si>
    <t>LIPITOR   40 MG TAB (ATORVASTATIN)</t>
  </si>
  <si>
    <t>CATHFLO ACTIVASE INJ 2MG(ALTEPLASE)</t>
  </si>
  <si>
    <t>OXACILLIN IV INJ   2 GM VIAL</t>
  </si>
  <si>
    <t>ADACEL VACCINE INJ</t>
  </si>
  <si>
    <t>VITAMIN D   400 UNITS TAB</t>
  </si>
  <si>
    <t>NAMENDA   5 MG TAB (MEMANTINE)</t>
  </si>
  <si>
    <t>ROBINUL  2 MG TAB (GLYCOPYRROLATE)</t>
  </si>
  <si>
    <t>XARELTO   15 MG  TAB (RIVAROXABAN)</t>
  </si>
  <si>
    <t>PROGRAF   1 MG CAP (TACROLIMUS )</t>
  </si>
  <si>
    <t>CELLCEPT 250 MG CAP (MYCOPHENOLATE)</t>
  </si>
  <si>
    <t>LICE COMB RED</t>
  </si>
  <si>
    <t>CLINDAMYCIN PHOSPHATE TOPICAL SOLN 1%</t>
  </si>
  <si>
    <t>INVEGA SUSTENNA INJ   234 MG</t>
  </si>
  <si>
    <t>INVEGA SUSTENNA INJ   156 MG</t>
  </si>
  <si>
    <t>ABILIFY MAINTENA   400 MG  INJ SYR</t>
  </si>
  <si>
    <t>DEXTROSE 5% NS 0.45% 1000 ML IV SOLN</t>
  </si>
  <si>
    <t>LACTATED RINGERS IV SOLN 1000 ML</t>
  </si>
  <si>
    <t>SODIUM CHLORIDE 0.9% FLUSH 10 ML VL</t>
  </si>
  <si>
    <t>RISPERDAL 0.5 MG TAB (RISPERIDONE)</t>
  </si>
  <si>
    <t>SODIUM CHLORIDE 0.9%  250 ML IV SOLN</t>
  </si>
  <si>
    <t>ROCEPHIN IV INJ  1 GM (CEFTRIAXONE)</t>
  </si>
  <si>
    <t>PROPOFOL  INJ   10 MG/ML  20ML VIAL</t>
  </si>
  <si>
    <t>CHECK PATCH PLACEMENT</t>
  </si>
  <si>
    <t>PREMARIN  0.625 MG TAB (CONJ. ESTROGEN)</t>
  </si>
  <si>
    <t>ESTRACE VAG CREAM 0.1MG/1GM</t>
  </si>
  <si>
    <t>EAR PLUGS</t>
  </si>
  <si>
    <t>TRIMO-SAN VAG JELLY 0.025%</t>
  </si>
  <si>
    <t>QUELICIN 20 MG/ML (SUCCL CHOLINE)10 ML</t>
  </si>
  <si>
    <t>ATROPINE SUL INJ 1MG/ML VL</t>
  </si>
  <si>
    <t>EPHEDRINE SUL INJ 50MG/1ML</t>
  </si>
  <si>
    <t>DIAMOX 250 MG TAB (ACETAZOLAMIDE)</t>
  </si>
  <si>
    <t>XYLOCAINE INJ 1% 2 ML VL</t>
  </si>
  <si>
    <t>APTIOM  600 MG TAB (ESLICARBAZEPINE)</t>
  </si>
  <si>
    <t>TRILAFON   4 MG TAB (PERPHENAZINE)</t>
  </si>
  <si>
    <t>MACRODANTIN 100 MG CAP (NITROFURANTOIN)</t>
  </si>
  <si>
    <t>NAVANE  10 MG CAP (THIOTHIXENE)</t>
  </si>
  <si>
    <t>SYMMETREL SYP 50 MG/5ML (AMANTADINE)</t>
  </si>
  <si>
    <t>METRONIDAZOLE TOP 0.75% CREAM</t>
  </si>
  <si>
    <t>BIOTENE DRY MOUTH SPRAY</t>
  </si>
  <si>
    <t>DEMEROL INJ 100 MG/ML 1 ML (MEPERIDINE)</t>
  </si>
  <si>
    <t>VITAMIN B 12  TAB    100 MCG</t>
  </si>
  <si>
    <t>REYATAZ   300 MG CAP (ATAZANAVIR)</t>
  </si>
  <si>
    <t>AIRWAY GUEDEL 80 MM</t>
  </si>
  <si>
    <t>BACTERIAL FILTER</t>
  </si>
  <si>
    <t>CATHETER EXTERNAL MALE EXO LTX LG 35MM</t>
  </si>
  <si>
    <t>CURITY GZ SPNG 4X4 12PL 10S ST</t>
  </si>
  <si>
    <t>NEEDLE ONLY 18G X 1 #5195</t>
  </si>
  <si>
    <t>PRETAC SOLUTION</t>
  </si>
  <si>
    <t>ELECTRODES 2360 RESPIRATORY</t>
  </si>
  <si>
    <t>RED DOT ELECTRODE #2560</t>
  </si>
  <si>
    <t>SALINE WIPES  STERILE</t>
  </si>
  <si>
    <t>BEIGE SLIPPER SOCKS</t>
  </si>
  <si>
    <t>SUCTION TUBING 1/4' X 10'</t>
  </si>
  <si>
    <t>THYMAPAD</t>
  </si>
  <si>
    <t>TSK STERIJECT NEEDLE 32G X 1/2</t>
  </si>
  <si>
    <t>YANKAUER SUCTION</t>
  </si>
  <si>
    <t>XR ABDOMEN 2V</t>
  </si>
  <si>
    <t>XR ABD/KUB 1 VIEW</t>
  </si>
  <si>
    <t>XR ABDOMEN 3 VIEWS</t>
  </si>
  <si>
    <t>XR ANKLE LTD RT</t>
  </si>
  <si>
    <t>XR ANKLE COMP RT</t>
  </si>
  <si>
    <t>XR CERVICAL SP 2V</t>
  </si>
  <si>
    <t>XR CERVICAL SP COMP</t>
  </si>
  <si>
    <t>XR CHEST 1 VIEW</t>
  </si>
  <si>
    <t>XR CHEST 2V</t>
  </si>
  <si>
    <t>XR ELBOW COMP RT</t>
  </si>
  <si>
    <t>XR FACIAL BONES LTD</t>
  </si>
  <si>
    <t>XR FOOT COMP RT</t>
  </si>
  <si>
    <t>XR RADIUS/ULNA LEFT</t>
  </si>
  <si>
    <t>XR HAND/FINGER LTD</t>
  </si>
  <si>
    <t>XR HAND RT</t>
  </si>
  <si>
    <t>XR RADIUS/ULNA RIGHT</t>
  </si>
  <si>
    <t>XR HIP 1V RT</t>
  </si>
  <si>
    <t>XR KNEE 4V COMP RT</t>
  </si>
  <si>
    <t>XR LUMBAR SP LTD</t>
  </si>
  <si>
    <t>XR LUMBAR SP COMP</t>
  </si>
  <si>
    <t>XR RIBS BIL</t>
  </si>
  <si>
    <t>XR SACRUM &amp; COCCYX</t>
  </si>
  <si>
    <t>XR SHOULDER COMP RIGHT</t>
  </si>
  <si>
    <t>XR SHOULDER COMP LEFT</t>
  </si>
  <si>
    <t>XR SKULL COMP</t>
  </si>
  <si>
    <t>XR THORACIC SP COMP</t>
  </si>
  <si>
    <t>XR TIB/FIB 2V RIGHT</t>
  </si>
  <si>
    <t>XR IVP</t>
  </si>
  <si>
    <t>XR WRIST</t>
  </si>
  <si>
    <t>XR ABDOMEN FLAT AND UPRIGHT</t>
  </si>
  <si>
    <t>XR CHEST PA AND LATERAL</t>
  </si>
  <si>
    <t>XR ANKLE COMP LT</t>
  </si>
  <si>
    <t>XR FINGER LIMITED RT</t>
  </si>
  <si>
    <t>XR HAND LIMITED RT</t>
  </si>
  <si>
    <t>XR LUMBAR SPINE</t>
  </si>
  <si>
    <t>XR RIBS UNILATERAL RT</t>
  </si>
  <si>
    <t>XR WRIST COMPLETE RT</t>
  </si>
  <si>
    <t>XR ANKLE LTD LT</t>
  </si>
  <si>
    <t>XR CLAVICLE LT</t>
  </si>
  <si>
    <t>XR FINGER LT</t>
  </si>
  <si>
    <t>XR FOOT COMP LT</t>
  </si>
  <si>
    <t>XR FOOT LIMITED LT</t>
  </si>
  <si>
    <t>XR HAND LT</t>
  </si>
  <si>
    <t>XR HAND LIMITED LT</t>
  </si>
  <si>
    <t>XR HIP 2V COMP LT</t>
  </si>
  <si>
    <t>XR KNEE 4V COMP LT</t>
  </si>
  <si>
    <t>XR RIBS UNILATERAL LT</t>
  </si>
  <si>
    <t>XR WRIST COMPLETE LT</t>
  </si>
  <si>
    <t>US VENOUS DOPPLER UNI LOWER EXT LT</t>
  </si>
  <si>
    <t>BLOOD GAS ANALYSIS</t>
  </si>
  <si>
    <t>PULSE OXIMETRY SPOT CHECK</t>
  </si>
  <si>
    <t>ARTERIAL BLOOD GAS ABG</t>
  </si>
  <si>
    <t>US ABDOMEN</t>
  </si>
  <si>
    <t>US RENAL</t>
  </si>
  <si>
    <t>US CAROTID DUPLEX IMAGING</t>
  </si>
  <si>
    <t>US VENOUS DOPPLER UNI LOWER EXT RT</t>
  </si>
  <si>
    <t>CT HEAD WITHOUT CONTRAST</t>
  </si>
  <si>
    <t>CT CHEST WITHOUT CONTRST</t>
  </si>
  <si>
    <t>CT ORBITS WITHOUT CONT</t>
  </si>
  <si>
    <t>MRI BRAIN WITHOUT</t>
  </si>
  <si>
    <t>MRI BRAIN WITH AND WITHOUT</t>
  </si>
  <si>
    <t>OP SURG OBS 1/4 HR</t>
  </si>
  <si>
    <t>SURGERY CANCEL SETUP</t>
  </si>
  <si>
    <t>O2 SETUP</t>
  </si>
  <si>
    <t>O2 PER HOUR</t>
  </si>
  <si>
    <t>UNIVERSAL PRECAUTIONS</t>
  </si>
  <si>
    <t>E C T PROCEDURES</t>
  </si>
  <si>
    <t>INDIV THX 38-52 MINS</t>
  </si>
  <si>
    <t>INDIV THX 53 MINS OR &gt;</t>
  </si>
  <si>
    <t>PHP ADULT GROUP THERAPY</t>
  </si>
  <si>
    <t>FAMILY THERAPY W/PT</t>
  </si>
  <si>
    <t>INDIV THX 16-37 MINS</t>
  </si>
  <si>
    <t>PHP INDIV THX 38-52 MINS</t>
  </si>
  <si>
    <t>PHP INDIV THX 16-37 MINS</t>
  </si>
  <si>
    <t>PHP INDIV THX 53 MINS OR&gt;</t>
  </si>
  <si>
    <t>PARTIAL HOSPITALIZATION</t>
  </si>
  <si>
    <t>MH INTENSIVE OUTPATIENT</t>
  </si>
  <si>
    <t>ICU/PSYCH</t>
  </si>
  <si>
    <t>PSYCH/3&amp;4 BED</t>
  </si>
  <si>
    <t>DETOX/SEMI-PVT</t>
  </si>
  <si>
    <t>MED/SURG/GY-2BED</t>
  </si>
  <si>
    <t>ETCO2 SET UP</t>
  </si>
  <si>
    <t>ETCO2 / HOURS</t>
  </si>
  <si>
    <t>Blood Bank  CROSSMATCH x1</t>
  </si>
  <si>
    <t>HEPATITIS C / Rflx    QST</t>
  </si>
  <si>
    <t>THYROGLOBULIN AB QST</t>
  </si>
  <si>
    <t>CORTISOL, TOTAL SERUM  QST</t>
  </si>
  <si>
    <t>CREATININE URINE RANDM    QST</t>
  </si>
  <si>
    <t>CREATININE CLEARANCE  24 HR UR  QST</t>
  </si>
  <si>
    <t>DIGOXIN QST</t>
  </si>
  <si>
    <t>TPO -THYROID PEROX  QST</t>
  </si>
  <si>
    <t>HEMOGLOBIN  A1C  (GLYCOSYLATD HGB)</t>
  </si>
  <si>
    <t>HEPATITIS A IGM  QST</t>
  </si>
  <si>
    <t>HEPATITIS B SURFACE AG / RFLX QST</t>
  </si>
  <si>
    <t>HEPATITIS B COR IGG  IGM QST</t>
  </si>
  <si>
    <t>HEPATITIS PANEL (X5677)   QST</t>
  </si>
  <si>
    <t>IMMUNOEPG  (FIXAT)  SERUM  QST</t>
  </si>
  <si>
    <t>LIPID BATTERY (PROFILE)</t>
  </si>
  <si>
    <t>LH (LUTEINZING HORMONE)   QST</t>
  </si>
  <si>
    <t>PTH-INTACT W/CA+  (PARATHY)     QST</t>
  </si>
  <si>
    <t>PSA - PROSTATIC SPECIFIC ANTIG QST</t>
  </si>
  <si>
    <t>PROTEIN URINE W/O CREA   QST</t>
  </si>
  <si>
    <t>SALICYLATES     UCI</t>
  </si>
  <si>
    <t>SODIUM URINE W/O CREA   QST</t>
  </si>
  <si>
    <t>T3 TOTAL   QST</t>
  </si>
  <si>
    <t>T4, TOTAL</t>
  </si>
  <si>
    <t>ANA SCREEN / TITER     QST</t>
  </si>
  <si>
    <t>HSV 1/2 IgG/IgM Panl (10937)</t>
  </si>
  <si>
    <t>CLOZARIL -(CLOZAPINE)  QST</t>
  </si>
  <si>
    <t>RA SCREEN (RHUEM  FACTR)    QST</t>
  </si>
  <si>
    <t>CULTURE STOOL (SAL/SHIG/CHLYM)    QST</t>
  </si>
  <si>
    <t>MISC PROCEDURE QST/UCI</t>
  </si>
  <si>
    <t>IRON, TOTAL (FE)</t>
  </si>
  <si>
    <t>T3, FREE  QST</t>
  </si>
  <si>
    <t>POTASSIUM (K) SERUM  UCI</t>
  </si>
  <si>
    <t>PROTIME     UCI</t>
  </si>
  <si>
    <t>GLYCOHEMOGLOBIN  (A1C)   UCI</t>
  </si>
  <si>
    <t>ESTROGEN/ESTRADIOL     QST</t>
  </si>
  <si>
    <t>T4,FREE</t>
  </si>
  <si>
    <t>PHENOBARBITAL UCI</t>
  </si>
  <si>
    <t>COMP METABOLIC PANEL (CMP)</t>
  </si>
  <si>
    <t>RPR-REFLX  QST</t>
  </si>
  <si>
    <t>PREG (SERUM) QUAL UCI</t>
  </si>
  <si>
    <t>TROPONIN I     UCI</t>
  </si>
  <si>
    <t>CULTURE THROAT  QST</t>
  </si>
  <si>
    <t>CULTURE VAGINAL / GENITAL    QST</t>
  </si>
  <si>
    <t>GC CHLAMYDIA   UR   QST</t>
  </si>
  <si>
    <t>B TYPE NATIURETIC  (BNP) UCI</t>
  </si>
  <si>
    <t>VIT D  25-OH  QST</t>
  </si>
  <si>
    <t>MICRO ALBUMIN  RNDM W/O CREAT   QST</t>
  </si>
  <si>
    <t>HCG-Beta QUANT    UCI</t>
  </si>
  <si>
    <t>HSV 1/2 IGG (HERPES)  QST</t>
  </si>
  <si>
    <t>CORDARONE 200 MG TAB (AMIODARONE)</t>
  </si>
  <si>
    <t>DIFLUCAN  100 MG TAB (FLUCONAZOLE)</t>
  </si>
  <si>
    <t>FOSAMAX   70 MG TAB (ALENDRONATE)</t>
  </si>
  <si>
    <t>HALDOL DEC INJ   100MG/ML  1 ML VIAL</t>
  </si>
  <si>
    <t>XYLOCAINE 2% VISC ORAL SOLN 100ML</t>
  </si>
  <si>
    <t>MAGNESIUM SULFATE 4MEQ/ML 50%</t>
  </si>
  <si>
    <t>MAXITROL EYE SUSP (NEO/POLY/DEX)</t>
  </si>
  <si>
    <t>NYSTATIN CREAM 100,000 UNIT/GM 15 GM</t>
  </si>
  <si>
    <t>AFRIN NASAL 0.05% SPR(OXYMETAZOLIN)</t>
  </si>
  <si>
    <t>NIACIN ER   500 MG CAP (NIASPAN)</t>
  </si>
  <si>
    <t>NICOTINE PATCH   7MG/24 HR</t>
  </si>
  <si>
    <t>NIZORAL  2% SHAMPOO  (KETOCONAZOLE)</t>
  </si>
  <si>
    <t>SANTYL OINT 30 GM</t>
  </si>
  <si>
    <t>SINEQUAN   25 MG CAP (DOXEPIN)</t>
  </si>
  <si>
    <t>VERSED INJ  2 MG/2ML 2 ML VIAL</t>
  </si>
  <si>
    <t>ZOVIRAX   400 MG TAB (ACYCLOVIR)</t>
  </si>
  <si>
    <t>BREVITAL INJ 500 MG VL(METHOHEXITAL)</t>
  </si>
  <si>
    <t>BREVITAL 10MG/ 1ML (METHOHEXITAL)</t>
  </si>
  <si>
    <t>OFLOXACIN OPH 0.3 % 5 ML</t>
  </si>
  <si>
    <t>XR FACIAL BONES</t>
  </si>
  <si>
    <t>XR HUMERUS RT</t>
  </si>
  <si>
    <t>XR WRIST LIMITED RT</t>
  </si>
  <si>
    <t>OXIMETRY SETUP</t>
  </si>
  <si>
    <t>US SOFT TISSUE</t>
  </si>
  <si>
    <t>US VENOUS DOPPLER BILAT LOWER EXT</t>
  </si>
  <si>
    <t>CT HEAD W&amp;W/O CONTRAST</t>
  </si>
  <si>
    <t>MRI TMJ</t>
  </si>
  <si>
    <t>Schedule of % Price Change Between 2019 and 2020</t>
  </si>
  <si>
    <t>SARS-CoV-2-IgG</t>
  </si>
  <si>
    <t>COVID-19 24HR NASAL SWAB-UCI</t>
  </si>
  <si>
    <t>VIGAMOX 0.5 % EYE DRP 3ML (MOXIFLOXACIN)</t>
  </si>
  <si>
    <t>BACITRACIN OPH OINT 3.5 GM</t>
  </si>
  <si>
    <t>ADVAIR DISKUS 250/50 MCG 60 DOSES</t>
  </si>
  <si>
    <t>MONISTAT VAG 7 CREAM (MICONAZOLE CRM)</t>
  </si>
  <si>
    <t>CORTEF 10 MG TAB (HYDROCORTISONE)</t>
  </si>
  <si>
    <t>DEPAKOTE ER 500 MG TAB (DIVALPROEX)</t>
  </si>
  <si>
    <t>KETAMINE IV INFUSION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</si>
</sst>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2"/>
      <name val="Tw Cen MT Condensed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w Cen MT Condensed"/>
      <family val="2"/>
    </font>
    <font>
      <sz val="9"/>
      <name val="Tw Cen MT Condensed"/>
      <family val="2"/>
    </font>
    <font>
      <sz val="15"/>
      <name val="Tw Cen MT Condensed"/>
      <family val="2"/>
    </font>
    <font>
      <b/>
      <sz val="9"/>
      <name val="Tw Cen MT Condensed"/>
      <family val="2"/>
    </font>
    <font>
      <b/>
      <sz val="11"/>
      <name val="Tw Cen MT Condensed"/>
      <family val="2"/>
    </font>
    <font>
      <b/>
      <sz val="10"/>
      <name val="Tw Cen MT Condensed"/>
      <family val="2"/>
    </font>
    <font>
      <b/>
      <sz val="12"/>
      <name val="Tw Cen MT Condensed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1" xfId="0" applyFont="1" applyBorder="1"/>
    <xf numFmtId="40" fontId="4" fillId="0" borderId="1" xfId="0" applyNumberFormat="1" applyFont="1" applyBorder="1"/>
    <xf numFmtId="14" fontId="4" fillId="0" borderId="1" xfId="0" applyNumberFormat="1" applyFont="1" applyBorder="1"/>
    <xf numFmtId="0" fontId="4" fillId="0" borderId="0" xfId="0" applyFont="1"/>
    <xf numFmtId="0" fontId="5" fillId="0" borderId="0" xfId="0" applyFont="1" applyBorder="1"/>
    <xf numFmtId="0" fontId="4" fillId="0" borderId="0" xfId="0" applyFont="1" applyBorder="1"/>
    <xf numFmtId="40" fontId="4" fillId="0" borderId="0" xfId="0" applyNumberFormat="1" applyFont="1" applyBorder="1"/>
    <xf numFmtId="0" fontId="4" fillId="0" borderId="2" xfId="0" applyFont="1" applyBorder="1"/>
    <xf numFmtId="40" fontId="4" fillId="0" borderId="2" xfId="0" applyNumberFormat="1" applyFont="1" applyBorder="1"/>
    <xf numFmtId="0" fontId="6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40" fontId="6" fillId="0" borderId="3" xfId="0" quotePrefix="1" applyNumberFormat="1" applyFont="1" applyBorder="1" applyAlignment="1">
      <alignment horizontal="center"/>
    </xf>
    <xf numFmtId="0" fontId="0" fillId="0" borderId="0" xfId="0" applyAlignment="1">
      <alignment horizontal="left"/>
    </xf>
    <xf numFmtId="40" fontId="0" fillId="0" borderId="0" xfId="0" applyNumberFormat="1"/>
    <xf numFmtId="0" fontId="7" fillId="0" borderId="1" xfId="0" applyFont="1" applyBorder="1"/>
    <xf numFmtId="0" fontId="6" fillId="0" borderId="2" xfId="0" applyFont="1" applyBorder="1"/>
    <xf numFmtId="43" fontId="0" fillId="0" borderId="0" xfId="0" applyNumberFormat="1"/>
    <xf numFmtId="0" fontId="8" fillId="0" borderId="0" xfId="0" applyNumberFormat="1" applyFont="1" applyAlignment="1">
      <alignment horizontal="center"/>
    </xf>
    <xf numFmtId="40" fontId="6" fillId="0" borderId="3" xfId="0" applyNumberFormat="1" applyFont="1" applyBorder="1" applyAlignment="1">
      <alignment horizontal="center"/>
    </xf>
    <xf numFmtId="14" fontId="4" fillId="0" borderId="0" xfId="0" applyNumberFormat="1" applyFont="1" applyBorder="1"/>
    <xf numFmtId="164" fontId="4" fillId="0" borderId="1" xfId="1" applyNumberFormat="1" applyFont="1" applyBorder="1"/>
    <xf numFmtId="164" fontId="4" fillId="0" borderId="0" xfId="1" applyNumberFormat="1" applyFont="1" applyBorder="1"/>
    <xf numFmtId="164" fontId="4" fillId="0" borderId="2" xfId="1" applyNumberFormat="1" applyFont="1" applyBorder="1"/>
    <xf numFmtId="164" fontId="6" fillId="0" borderId="3" xfId="1" applyNumberFormat="1" applyFont="1" applyBorder="1" applyAlignment="1">
      <alignment horizontal="center"/>
    </xf>
    <xf numFmtId="0" fontId="6" fillId="0" borderId="0" xfId="1" applyNumberFormat="1" applyFont="1" applyAlignment="1">
      <alignment horizontal="center"/>
    </xf>
    <xf numFmtId="0" fontId="6" fillId="0" borderId="0" xfId="0" applyFont="1" applyBorder="1"/>
    <xf numFmtId="164" fontId="6" fillId="0" borderId="0" xfId="1" applyNumberFormat="1" applyFont="1" applyBorder="1" applyAlignment="1">
      <alignment horizontal="center"/>
    </xf>
    <xf numFmtId="164" fontId="3" fillId="0" borderId="0" xfId="1" applyNumberFormat="1"/>
    <xf numFmtId="10" fontId="3" fillId="0" borderId="0" xfId="2" applyNumberFormat="1"/>
    <xf numFmtId="43" fontId="3" fillId="0" borderId="0" xfId="1" applyBorder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NumberFormat="1" applyFont="1" applyAlignment="1">
      <alignment horizontal="left"/>
    </xf>
    <xf numFmtId="164" fontId="9" fillId="0" borderId="4" xfId="1" applyNumberFormat="1" applyFont="1" applyBorder="1"/>
    <xf numFmtId="10" fontId="9" fillId="0" borderId="4" xfId="2" applyNumberFormat="1" applyFont="1" applyBorder="1"/>
    <xf numFmtId="40" fontId="3" fillId="0" borderId="0" xfId="0" applyNumberFormat="1" applyFont="1"/>
    <xf numFmtId="164" fontId="9" fillId="0" borderId="0" xfId="1" applyNumberFormat="1" applyFont="1" applyBorder="1"/>
    <xf numFmtId="43" fontId="0" fillId="0" borderId="0" xfId="1" applyFont="1"/>
    <xf numFmtId="43" fontId="3" fillId="0" borderId="0" xfId="1" applyFont="1"/>
    <xf numFmtId="43" fontId="3" fillId="0" borderId="0" xfId="1"/>
    <xf numFmtId="0" fontId="3" fillId="0" borderId="0" xfId="0" applyFont="1" applyBorder="1" applyAlignment="1">
      <alignment horizontal="left"/>
    </xf>
  </cellXfs>
  <cellStyles count="7">
    <cellStyle name="Comma" xfId="1" builtinId="3"/>
    <cellStyle name="Comma 2" xfId="4"/>
    <cellStyle name="Comma 3" xfId="6"/>
    <cellStyle name="Normal" xfId="0" builtinId="0"/>
    <cellStyle name="Normal 2" xfId="3"/>
    <cellStyle name="Normal 3" xfId="5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CM%20Chargemaster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temUsage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gemaster"/>
    </sheetNames>
    <sheetDataSet>
      <sheetData sheetId="0">
        <row r="6">
          <cell r="A6">
            <v>9</v>
          </cell>
          <cell r="B6" t="str">
            <v>MED/SURG/GY-2BED</v>
          </cell>
          <cell r="D6">
            <v>1950</v>
          </cell>
        </row>
        <row r="7">
          <cell r="A7">
            <v>25</v>
          </cell>
          <cell r="B7" t="str">
            <v>DETOX/SEMI-PVT</v>
          </cell>
          <cell r="D7">
            <v>1950</v>
          </cell>
        </row>
        <row r="8">
          <cell r="A8">
            <v>26</v>
          </cell>
          <cell r="B8" t="str">
            <v>PSYCH/3&amp;4 BED</v>
          </cell>
          <cell r="D8">
            <v>1950</v>
          </cell>
        </row>
        <row r="9">
          <cell r="A9">
            <v>27</v>
          </cell>
          <cell r="B9" t="str">
            <v>ICU/PSYCH</v>
          </cell>
          <cell r="D9">
            <v>1950</v>
          </cell>
        </row>
        <row r="10">
          <cell r="A10">
            <v>3600003</v>
          </cell>
          <cell r="B10" t="str">
            <v>MED SURG 1:1 STAFFING 3</v>
          </cell>
          <cell r="D10">
            <v>375</v>
          </cell>
        </row>
        <row r="11">
          <cell r="A11">
            <v>3600008</v>
          </cell>
          <cell r="B11" t="str">
            <v>MED SURG 1:1 STAFFING 8</v>
          </cell>
          <cell r="D11">
            <v>1000</v>
          </cell>
        </row>
        <row r="12">
          <cell r="A12">
            <v>3600009</v>
          </cell>
          <cell r="B12" t="str">
            <v>MED SURG 1:1 STAFFING 9</v>
          </cell>
          <cell r="D12">
            <v>1125</v>
          </cell>
        </row>
        <row r="13">
          <cell r="A13">
            <v>3600012</v>
          </cell>
          <cell r="B13" t="str">
            <v>MED SURG 1:1 STAFFING 12</v>
          </cell>
          <cell r="D13">
            <v>125</v>
          </cell>
        </row>
        <row r="14">
          <cell r="A14">
            <v>3600024</v>
          </cell>
          <cell r="B14" t="str">
            <v>MED SURG 1:1 STAFFING 24</v>
          </cell>
          <cell r="D14">
            <v>3000</v>
          </cell>
        </row>
        <row r="15">
          <cell r="A15">
            <v>3600025</v>
          </cell>
          <cell r="B15" t="str">
            <v>MED SURG 1:1 STAFFING 1</v>
          </cell>
          <cell r="D15">
            <v>125</v>
          </cell>
        </row>
        <row r="16">
          <cell r="A16">
            <v>3600050</v>
          </cell>
          <cell r="B16" t="str">
            <v>PSYCH 1:1 STAFFING 1</v>
          </cell>
          <cell r="D16">
            <v>125</v>
          </cell>
        </row>
        <row r="17">
          <cell r="A17">
            <v>3600051</v>
          </cell>
          <cell r="B17" t="str">
            <v>PSYCH 1:1 STAFFING 24</v>
          </cell>
          <cell r="D17">
            <v>3000</v>
          </cell>
        </row>
        <row r="18">
          <cell r="A18">
            <v>3600052</v>
          </cell>
          <cell r="B18" t="str">
            <v>PSYCH 1:1 STAFFING 12</v>
          </cell>
          <cell r="D18">
            <v>1500</v>
          </cell>
        </row>
        <row r="19">
          <cell r="A19">
            <v>3600053</v>
          </cell>
          <cell r="B19" t="str">
            <v>PSYCH 1:1 STAFFING 9</v>
          </cell>
          <cell r="D19">
            <v>1125</v>
          </cell>
        </row>
        <row r="20">
          <cell r="A20">
            <v>3600054</v>
          </cell>
          <cell r="B20" t="str">
            <v>PSYCH 1:1 STAFFING 8</v>
          </cell>
          <cell r="D20">
            <v>1000</v>
          </cell>
        </row>
        <row r="21">
          <cell r="A21">
            <v>3600055</v>
          </cell>
          <cell r="B21" t="str">
            <v>PSYCH 1:1 STAFFING 3</v>
          </cell>
          <cell r="D21">
            <v>375</v>
          </cell>
        </row>
        <row r="22">
          <cell r="A22">
            <v>3600070</v>
          </cell>
          <cell r="B22" t="str">
            <v>PSYCH LOS STAFFING</v>
          </cell>
          <cell r="D22">
            <v>75</v>
          </cell>
        </row>
        <row r="23">
          <cell r="A23">
            <v>3600075</v>
          </cell>
          <cell r="B23" t="str">
            <v>MED SURG LOS STAFFING</v>
          </cell>
          <cell r="D23">
            <v>75</v>
          </cell>
        </row>
        <row r="24">
          <cell r="A24">
            <v>4006401</v>
          </cell>
          <cell r="B24" t="str">
            <v>HHN  INITIAL</v>
          </cell>
          <cell r="C24">
            <v>94664</v>
          </cell>
          <cell r="D24">
            <v>69.5</v>
          </cell>
        </row>
        <row r="25">
          <cell r="A25">
            <v>4006402</v>
          </cell>
          <cell r="B25" t="str">
            <v>HHN SUBSEQUENT</v>
          </cell>
          <cell r="C25">
            <v>94640</v>
          </cell>
          <cell r="D25">
            <v>69.5</v>
          </cell>
        </row>
        <row r="26">
          <cell r="A26">
            <v>4006403</v>
          </cell>
          <cell r="B26" t="str">
            <v>AEROSOL PER HOUR</v>
          </cell>
          <cell r="C26">
            <v>94665</v>
          </cell>
          <cell r="D26">
            <v>32.9</v>
          </cell>
        </row>
        <row r="27">
          <cell r="A27">
            <v>4006404</v>
          </cell>
          <cell r="B27" t="str">
            <v>AEROSOL PER RX</v>
          </cell>
          <cell r="C27">
            <v>94665</v>
          </cell>
          <cell r="D27">
            <v>58.6</v>
          </cell>
        </row>
        <row r="28">
          <cell r="A28">
            <v>4006406</v>
          </cell>
          <cell r="B28" t="str">
            <v>OXYGEN EQUIPMENT SET UP</v>
          </cell>
          <cell r="D28">
            <v>59.8</v>
          </cell>
        </row>
        <row r="29">
          <cell r="A29">
            <v>4006410</v>
          </cell>
          <cell r="B29" t="str">
            <v>INCENTIVE SPIRO RX/DAY</v>
          </cell>
          <cell r="C29">
            <v>94799</v>
          </cell>
          <cell r="D29">
            <v>163.5</v>
          </cell>
        </row>
        <row r="30">
          <cell r="A30">
            <v>4006411</v>
          </cell>
          <cell r="B30" t="str">
            <v>IPPB INITIAL RX</v>
          </cell>
          <cell r="C30">
            <v>94650</v>
          </cell>
          <cell r="D30">
            <v>104.9</v>
          </cell>
        </row>
        <row r="31">
          <cell r="A31">
            <v>4006412</v>
          </cell>
          <cell r="B31" t="str">
            <v>IPPB RX</v>
          </cell>
          <cell r="C31">
            <v>94640</v>
          </cell>
          <cell r="D31">
            <v>76.900000000000006</v>
          </cell>
        </row>
        <row r="32">
          <cell r="A32">
            <v>4006414</v>
          </cell>
          <cell r="B32" t="str">
            <v>O2 / HR</v>
          </cell>
          <cell r="C32">
            <v>94799</v>
          </cell>
          <cell r="D32">
            <v>22</v>
          </cell>
        </row>
        <row r="33">
          <cell r="A33">
            <v>4006417</v>
          </cell>
          <cell r="B33" t="str">
            <v>PST DRAIN PERC SUBSEQUENT</v>
          </cell>
          <cell r="C33">
            <v>94667</v>
          </cell>
          <cell r="D33">
            <v>79.3</v>
          </cell>
        </row>
        <row r="34">
          <cell r="A34">
            <v>4006418</v>
          </cell>
          <cell r="B34" t="str">
            <v>PATIENT ASSESSMENT SUB</v>
          </cell>
          <cell r="D34">
            <v>47.6</v>
          </cell>
        </row>
        <row r="35">
          <cell r="A35">
            <v>4006419</v>
          </cell>
          <cell r="B35" t="str">
            <v>TECHNICAL TIME/15MIN</v>
          </cell>
          <cell r="D35">
            <v>102.5</v>
          </cell>
        </row>
        <row r="36">
          <cell r="A36">
            <v>4006420</v>
          </cell>
          <cell r="B36" t="str">
            <v>RESUS 1/2 HR</v>
          </cell>
          <cell r="C36">
            <v>92950</v>
          </cell>
          <cell r="D36">
            <v>219.6</v>
          </cell>
        </row>
        <row r="37">
          <cell r="A37">
            <v>4006421</v>
          </cell>
          <cell r="B37" t="str">
            <v>SUCTION/SPUTUM INDUCTION</v>
          </cell>
          <cell r="C37">
            <v>94667</v>
          </cell>
          <cell r="D37">
            <v>34.200000000000003</v>
          </cell>
        </row>
        <row r="38">
          <cell r="A38">
            <v>4006423</v>
          </cell>
          <cell r="B38" t="str">
            <v>TRACHEOSTOMY CHANGE</v>
          </cell>
          <cell r="D38">
            <v>176.9</v>
          </cell>
        </row>
        <row r="39">
          <cell r="A39">
            <v>4006424</v>
          </cell>
          <cell r="B39" t="str">
            <v>PEAK FLOW METER CHECK</v>
          </cell>
          <cell r="D39">
            <v>36.6</v>
          </cell>
        </row>
        <row r="40">
          <cell r="A40">
            <v>4006429</v>
          </cell>
          <cell r="B40" t="str">
            <v>CPAP</v>
          </cell>
          <cell r="C40">
            <v>94660</v>
          </cell>
          <cell r="D40">
            <v>64.7</v>
          </cell>
        </row>
        <row r="41">
          <cell r="A41">
            <v>4006430</v>
          </cell>
          <cell r="B41" t="str">
            <v>SPUTUM INDUCTION</v>
          </cell>
          <cell r="C41">
            <v>94664</v>
          </cell>
          <cell r="D41">
            <v>63.4</v>
          </cell>
        </row>
        <row r="42">
          <cell r="A42">
            <v>4006432</v>
          </cell>
          <cell r="B42" t="str">
            <v>AEROSOL HOSE REPLACEMENT</v>
          </cell>
          <cell r="D42">
            <v>15.9</v>
          </cell>
        </row>
        <row r="43">
          <cell r="A43">
            <v>4006433</v>
          </cell>
          <cell r="B43" t="str">
            <v>AEROSOL MASK REPLACEMENT</v>
          </cell>
          <cell r="D43">
            <v>25.6</v>
          </cell>
        </row>
        <row r="44">
          <cell r="A44">
            <v>4006434</v>
          </cell>
          <cell r="B44" t="str">
            <v>AEROSOL TEE REPLACEMENT</v>
          </cell>
          <cell r="D44">
            <v>15.9</v>
          </cell>
        </row>
        <row r="45">
          <cell r="A45">
            <v>4006435</v>
          </cell>
          <cell r="B45" t="str">
            <v>FACE TENT</v>
          </cell>
          <cell r="D45">
            <v>22</v>
          </cell>
        </row>
        <row r="46">
          <cell r="A46">
            <v>4006436</v>
          </cell>
          <cell r="B46" t="str">
            <v>HAND HELD NEB REPLACEMENT</v>
          </cell>
          <cell r="D46">
            <v>85.4</v>
          </cell>
        </row>
        <row r="47">
          <cell r="A47">
            <v>4006439</v>
          </cell>
          <cell r="B47" t="str">
            <v>INCENTIVE SPIROMETER ASSE</v>
          </cell>
          <cell r="D47">
            <v>139.1</v>
          </cell>
        </row>
        <row r="48">
          <cell r="A48">
            <v>4006441</v>
          </cell>
          <cell r="B48" t="str">
            <v>NASAL CANNULA REPLACEMENT</v>
          </cell>
          <cell r="D48">
            <v>13.4</v>
          </cell>
        </row>
        <row r="49">
          <cell r="A49">
            <v>4006443</v>
          </cell>
          <cell r="B49" t="str">
            <v>OXYGEN MASK REPLACEMENT</v>
          </cell>
          <cell r="D49">
            <v>22</v>
          </cell>
        </row>
        <row r="50">
          <cell r="A50">
            <v>4006446</v>
          </cell>
          <cell r="B50" t="str">
            <v>TRACH MASK REPLACEMENT</v>
          </cell>
          <cell r="D50">
            <v>19.5</v>
          </cell>
        </row>
        <row r="51">
          <cell r="A51">
            <v>4006447</v>
          </cell>
          <cell r="B51" t="str">
            <v>USE OF CAPNOGRAPH</v>
          </cell>
          <cell r="C51">
            <v>94799</v>
          </cell>
          <cell r="D51">
            <v>40</v>
          </cell>
        </row>
        <row r="52">
          <cell r="A52">
            <v>4006448</v>
          </cell>
          <cell r="B52" t="str">
            <v>CAPNOGRAPH DISP PROBLE</v>
          </cell>
          <cell r="D52">
            <v>15</v>
          </cell>
        </row>
        <row r="53">
          <cell r="A53">
            <v>4006450</v>
          </cell>
          <cell r="B53" t="str">
            <v>B IPAP CIRCUIT</v>
          </cell>
          <cell r="D53">
            <v>145.19999999999999</v>
          </cell>
        </row>
        <row r="54">
          <cell r="A54">
            <v>4006451</v>
          </cell>
          <cell r="B54" t="str">
            <v>DISP RESUSCITATION BAGS</v>
          </cell>
          <cell r="D54">
            <v>129.30000000000001</v>
          </cell>
        </row>
        <row r="55">
          <cell r="A55">
            <v>4006453</v>
          </cell>
          <cell r="B55" t="str">
            <v>PULMONARY EDUCATION</v>
          </cell>
          <cell r="D55">
            <v>92.7</v>
          </cell>
        </row>
        <row r="56">
          <cell r="A56">
            <v>4006460</v>
          </cell>
          <cell r="B56" t="str">
            <v>SMOKING CESSATION EDUCATION</v>
          </cell>
          <cell r="D56">
            <v>92.7</v>
          </cell>
        </row>
        <row r="57">
          <cell r="A57">
            <v>4007876</v>
          </cell>
          <cell r="B57" t="str">
            <v>AEROSOL SET UP</v>
          </cell>
          <cell r="D57">
            <v>58.6</v>
          </cell>
        </row>
        <row r="58">
          <cell r="A58">
            <v>4007877</v>
          </cell>
          <cell r="B58" t="str">
            <v>PATIENT ASSESSMENT</v>
          </cell>
          <cell r="D58">
            <v>47.6</v>
          </cell>
        </row>
        <row r="59">
          <cell r="A59">
            <v>4007878</v>
          </cell>
          <cell r="B59" t="str">
            <v>TRACHEOSTOMY CARE SUBSEQUENT</v>
          </cell>
          <cell r="D59">
            <v>34.200000000000003</v>
          </cell>
        </row>
        <row r="60">
          <cell r="A60">
            <v>4050002</v>
          </cell>
          <cell r="B60" t="str">
            <v>ETCO2 SET UP</v>
          </cell>
          <cell r="C60">
            <v>94770</v>
          </cell>
          <cell r="D60">
            <v>87.8</v>
          </cell>
        </row>
        <row r="61">
          <cell r="A61">
            <v>4050003</v>
          </cell>
          <cell r="B61" t="str">
            <v>ETCO2 / HOURS</v>
          </cell>
          <cell r="C61">
            <v>94770</v>
          </cell>
          <cell r="D61">
            <v>24.9</v>
          </cell>
        </row>
        <row r="62">
          <cell r="A62">
            <v>4065100</v>
          </cell>
          <cell r="B62" t="str">
            <v>D-DIMER     UCI</v>
          </cell>
          <cell r="C62">
            <v>85379</v>
          </cell>
          <cell r="D62">
            <v>35</v>
          </cell>
        </row>
        <row r="63">
          <cell r="A63">
            <v>4106200</v>
          </cell>
          <cell r="B63" t="str">
            <v>PT EVALUATION 30 MIN</v>
          </cell>
          <cell r="C63">
            <v>97001</v>
          </cell>
          <cell r="D63">
            <v>103.7</v>
          </cell>
        </row>
        <row r="64">
          <cell r="A64">
            <v>4106202</v>
          </cell>
          <cell r="B64" t="str">
            <v>PT RE-EVALUATION 30 MIN</v>
          </cell>
          <cell r="C64">
            <v>97002</v>
          </cell>
          <cell r="D64">
            <v>92.7</v>
          </cell>
        </row>
        <row r="65">
          <cell r="A65">
            <v>4106214</v>
          </cell>
          <cell r="B65" t="str">
            <v>PT EXERCISE REVIEW 30 MIN</v>
          </cell>
          <cell r="C65">
            <v>97110</v>
          </cell>
          <cell r="D65">
            <v>84.2</v>
          </cell>
        </row>
        <row r="66">
          <cell r="A66">
            <v>4150002</v>
          </cell>
          <cell r="B66" t="str">
            <v>PT THERAPEUTIC EXERCISES</v>
          </cell>
          <cell r="C66">
            <v>97001</v>
          </cell>
          <cell r="D66">
            <v>103.7</v>
          </cell>
        </row>
        <row r="67">
          <cell r="A67">
            <v>4150003</v>
          </cell>
          <cell r="B67" t="str">
            <v>PT THERAPEUTIC ACTIVITY</v>
          </cell>
          <cell r="C67">
            <v>97001</v>
          </cell>
          <cell r="D67">
            <v>51.2</v>
          </cell>
        </row>
        <row r="68">
          <cell r="A68">
            <v>4150004</v>
          </cell>
          <cell r="B68" t="str">
            <v>PT GAIT TRAINING</v>
          </cell>
          <cell r="C68">
            <v>97110</v>
          </cell>
          <cell r="D68">
            <v>84.2</v>
          </cell>
        </row>
        <row r="69">
          <cell r="A69">
            <v>4150005</v>
          </cell>
          <cell r="B69" t="str">
            <v>PT NEUROMUSCULAR RE-EDUCATION</v>
          </cell>
          <cell r="C69">
            <v>97110</v>
          </cell>
          <cell r="D69">
            <v>39</v>
          </cell>
        </row>
        <row r="70">
          <cell r="A70">
            <v>4290000</v>
          </cell>
          <cell r="B70" t="str">
            <v>ST  LANG COMP CURRENT G9159-CH</v>
          </cell>
          <cell r="C70" t="str">
            <v>G9159CHGN</v>
          </cell>
          <cell r="D70">
            <v>0.01</v>
          </cell>
        </row>
        <row r="71">
          <cell r="A71">
            <v>4290001</v>
          </cell>
          <cell r="B71" t="str">
            <v>ST  LANG COMP CURRENT G9159-CI</v>
          </cell>
          <cell r="C71" t="str">
            <v>G9159CIGN</v>
          </cell>
          <cell r="D71">
            <v>0.01</v>
          </cell>
        </row>
        <row r="72">
          <cell r="A72">
            <v>4290002</v>
          </cell>
          <cell r="B72" t="str">
            <v>ST  LANG COMP CURRENT G9159-CJ</v>
          </cell>
          <cell r="C72" t="str">
            <v>G9159CJGN</v>
          </cell>
          <cell r="D72">
            <v>0.01</v>
          </cell>
        </row>
        <row r="73">
          <cell r="A73">
            <v>4290003</v>
          </cell>
          <cell r="B73" t="str">
            <v>ST  LANG COMP CURRENT G9159-CK</v>
          </cell>
          <cell r="C73" t="str">
            <v>G9159CKGN</v>
          </cell>
          <cell r="D73">
            <v>0.01</v>
          </cell>
        </row>
        <row r="74">
          <cell r="A74">
            <v>4290004</v>
          </cell>
          <cell r="B74" t="str">
            <v>ST  LANG COMP CURRENT G9159-CL</v>
          </cell>
          <cell r="C74" t="str">
            <v>G9159CLGN</v>
          </cell>
          <cell r="D74">
            <v>0.01</v>
          </cell>
        </row>
        <row r="75">
          <cell r="A75">
            <v>4290005</v>
          </cell>
          <cell r="B75" t="str">
            <v>ST  LANG COMP CURRENT G9159-CM</v>
          </cell>
          <cell r="C75" t="str">
            <v>G9159CMGN</v>
          </cell>
          <cell r="D75">
            <v>0.01</v>
          </cell>
        </row>
        <row r="76">
          <cell r="A76">
            <v>4290006</v>
          </cell>
          <cell r="B76" t="str">
            <v>ST  LANG COMP CURRENT G9159-CN</v>
          </cell>
          <cell r="C76" t="str">
            <v>G9159CNGN</v>
          </cell>
          <cell r="D76">
            <v>0.01</v>
          </cell>
        </row>
        <row r="77">
          <cell r="A77">
            <v>4290007</v>
          </cell>
          <cell r="B77" t="str">
            <v>ST  LANG COMP DC G9161-CH</v>
          </cell>
          <cell r="C77" t="str">
            <v>G9161CHGN</v>
          </cell>
          <cell r="D77">
            <v>0.01</v>
          </cell>
        </row>
        <row r="78">
          <cell r="A78">
            <v>4290008</v>
          </cell>
          <cell r="B78" t="str">
            <v>ST  LANG COMP DC G9161-CI</v>
          </cell>
          <cell r="C78" t="str">
            <v>G9161CIGN</v>
          </cell>
          <cell r="D78">
            <v>0.01</v>
          </cell>
        </row>
        <row r="79">
          <cell r="A79">
            <v>4290009</v>
          </cell>
          <cell r="B79" t="str">
            <v>ST  LANG COMP DC G9161-CJ</v>
          </cell>
          <cell r="C79" t="str">
            <v>G9161CJGN</v>
          </cell>
          <cell r="D79">
            <v>0.01</v>
          </cell>
        </row>
        <row r="80">
          <cell r="A80">
            <v>4290010</v>
          </cell>
          <cell r="B80" t="str">
            <v>ST  LANG COMP DC G9161-CK</v>
          </cell>
          <cell r="C80" t="str">
            <v>G9161CKGN</v>
          </cell>
          <cell r="D80">
            <v>0.01</v>
          </cell>
        </row>
        <row r="81">
          <cell r="A81">
            <v>4290011</v>
          </cell>
          <cell r="B81" t="str">
            <v>ST  LANG COMP DC G9161-CL</v>
          </cell>
          <cell r="C81" t="str">
            <v>G9161CLGN</v>
          </cell>
          <cell r="D81">
            <v>0.01</v>
          </cell>
        </row>
        <row r="82">
          <cell r="A82">
            <v>4290012</v>
          </cell>
          <cell r="B82" t="str">
            <v>ST  LANG COMP DC G9161-CM</v>
          </cell>
          <cell r="C82" t="str">
            <v>G9161CMGN</v>
          </cell>
          <cell r="D82">
            <v>0.01</v>
          </cell>
        </row>
        <row r="83">
          <cell r="A83">
            <v>4290013</v>
          </cell>
          <cell r="B83" t="str">
            <v>ST  LANG COMP DC G9161-CN</v>
          </cell>
          <cell r="C83" t="str">
            <v>G9161CNGN</v>
          </cell>
          <cell r="D83">
            <v>0.01</v>
          </cell>
        </row>
        <row r="84">
          <cell r="A84">
            <v>4290014</v>
          </cell>
          <cell r="B84" t="str">
            <v>ST  LANG COMP GOAL G9160-CH</v>
          </cell>
          <cell r="C84" t="str">
            <v>G9160CHGN</v>
          </cell>
          <cell r="D84">
            <v>0.01</v>
          </cell>
        </row>
        <row r="85">
          <cell r="A85">
            <v>4290015</v>
          </cell>
          <cell r="B85" t="str">
            <v>ST  LANG COMP GOAL G9160-CI</v>
          </cell>
          <cell r="C85" t="str">
            <v>G9160CIGN</v>
          </cell>
          <cell r="D85">
            <v>0.01</v>
          </cell>
        </row>
        <row r="86">
          <cell r="A86">
            <v>4290016</v>
          </cell>
          <cell r="B86" t="str">
            <v>ST  LANG COMP GOAL G9160-CJ</v>
          </cell>
          <cell r="C86" t="str">
            <v>G9160CJGN</v>
          </cell>
          <cell r="D86">
            <v>0.01</v>
          </cell>
        </row>
        <row r="87">
          <cell r="A87">
            <v>4290017</v>
          </cell>
          <cell r="B87" t="str">
            <v>ST  LANG COMP GOAL G9160-CK</v>
          </cell>
          <cell r="C87" t="str">
            <v>G9160CKGN</v>
          </cell>
          <cell r="D87">
            <v>0.01</v>
          </cell>
        </row>
        <row r="88">
          <cell r="A88">
            <v>4290018</v>
          </cell>
          <cell r="B88" t="str">
            <v>ST  LANG COMP GOAL G9160-CL</v>
          </cell>
          <cell r="C88" t="str">
            <v>G9160CLGN</v>
          </cell>
          <cell r="D88">
            <v>0.01</v>
          </cell>
        </row>
        <row r="89">
          <cell r="A89">
            <v>4290019</v>
          </cell>
          <cell r="B89" t="str">
            <v>ST  LANG COMP GOAL G9160-CM</v>
          </cell>
          <cell r="C89" t="str">
            <v>G9160CMGN</v>
          </cell>
          <cell r="D89">
            <v>0.01</v>
          </cell>
        </row>
        <row r="90">
          <cell r="A90">
            <v>4290020</v>
          </cell>
          <cell r="B90" t="str">
            <v>ST  LANG COMP GOAL G9160-CN</v>
          </cell>
          <cell r="C90" t="str">
            <v>G9160CNGN</v>
          </cell>
          <cell r="D90">
            <v>0.01</v>
          </cell>
        </row>
        <row r="91">
          <cell r="A91">
            <v>4290021</v>
          </cell>
          <cell r="B91" t="str">
            <v>ST  LANG EXPRESS CURRENT G9162-CH</v>
          </cell>
          <cell r="C91" t="str">
            <v>G9162CHGN</v>
          </cell>
          <cell r="D91">
            <v>0.01</v>
          </cell>
        </row>
        <row r="92">
          <cell r="A92">
            <v>4290022</v>
          </cell>
          <cell r="B92" t="str">
            <v>ST  LANG EXPRESS CURRENT G9162-CI</v>
          </cell>
          <cell r="C92" t="str">
            <v>G9162CIGN</v>
          </cell>
          <cell r="D92">
            <v>0.01</v>
          </cell>
        </row>
        <row r="93">
          <cell r="A93">
            <v>4290023</v>
          </cell>
          <cell r="B93" t="str">
            <v>ST  LANG EXPRESS CURRENT G9162-CJ</v>
          </cell>
          <cell r="C93" t="str">
            <v>G9162CJGN</v>
          </cell>
          <cell r="D93">
            <v>0.01</v>
          </cell>
        </row>
        <row r="94">
          <cell r="A94">
            <v>4290024</v>
          </cell>
          <cell r="B94" t="str">
            <v>ST  LANG EXPRESS CURRENT G9162-CK</v>
          </cell>
          <cell r="C94" t="str">
            <v>G9162CKGN</v>
          </cell>
          <cell r="D94">
            <v>0.01</v>
          </cell>
        </row>
        <row r="95">
          <cell r="A95">
            <v>4290025</v>
          </cell>
          <cell r="B95" t="str">
            <v>ST  LANG EXPRESS CURRENT G9162-CL</v>
          </cell>
          <cell r="C95" t="str">
            <v>G9162CLGN</v>
          </cell>
          <cell r="D95">
            <v>0.01</v>
          </cell>
        </row>
        <row r="96">
          <cell r="A96">
            <v>4290026</v>
          </cell>
          <cell r="B96" t="str">
            <v>ST  LANG EXPRESS CURRENT G9162-CM</v>
          </cell>
          <cell r="C96" t="str">
            <v>G9162CMGN</v>
          </cell>
          <cell r="D96">
            <v>0.01</v>
          </cell>
        </row>
        <row r="97">
          <cell r="A97">
            <v>4290027</v>
          </cell>
          <cell r="B97" t="str">
            <v>ST  LANG EXPRESS CURRENT G9162-CN</v>
          </cell>
          <cell r="C97" t="str">
            <v>G9162CNGN</v>
          </cell>
          <cell r="D97">
            <v>0.01</v>
          </cell>
        </row>
        <row r="98">
          <cell r="A98">
            <v>4290028</v>
          </cell>
          <cell r="B98" t="str">
            <v>ST  LANG EXPRESS GOAL G9163-CH</v>
          </cell>
          <cell r="C98" t="str">
            <v>G9163CHGN</v>
          </cell>
          <cell r="D98">
            <v>0.01</v>
          </cell>
        </row>
        <row r="99">
          <cell r="A99">
            <v>4290029</v>
          </cell>
          <cell r="B99" t="str">
            <v>ST  LANG EXPRESS GOAL G9163-CI</v>
          </cell>
          <cell r="C99" t="str">
            <v>G9163CIGN</v>
          </cell>
          <cell r="D99">
            <v>0.01</v>
          </cell>
        </row>
        <row r="100">
          <cell r="A100">
            <v>4290030</v>
          </cell>
          <cell r="B100" t="str">
            <v>ST  LANG EXPRESS GOAL G9163-CJ</v>
          </cell>
          <cell r="C100" t="str">
            <v>G9163CJGN</v>
          </cell>
          <cell r="D100">
            <v>0.01</v>
          </cell>
        </row>
        <row r="101">
          <cell r="A101">
            <v>4290031</v>
          </cell>
          <cell r="B101" t="str">
            <v>ST  LANG EXPRESS GOAL G9163-CK</v>
          </cell>
          <cell r="C101" t="str">
            <v>G9163CKGN</v>
          </cell>
          <cell r="D101">
            <v>0.01</v>
          </cell>
        </row>
        <row r="102">
          <cell r="A102">
            <v>4290032</v>
          </cell>
          <cell r="B102" t="str">
            <v>ST  LANG EXPRESS GOAL G9163-CL</v>
          </cell>
          <cell r="C102" t="str">
            <v>G9163CLGN</v>
          </cell>
          <cell r="D102">
            <v>0.01</v>
          </cell>
        </row>
        <row r="103">
          <cell r="A103">
            <v>4290033</v>
          </cell>
          <cell r="B103" t="str">
            <v>ST  LANG EXPRESS GOAL G9163-CM</v>
          </cell>
          <cell r="C103" t="str">
            <v>G9163CMGN</v>
          </cell>
          <cell r="D103">
            <v>0.01</v>
          </cell>
        </row>
        <row r="104">
          <cell r="A104">
            <v>4290034</v>
          </cell>
          <cell r="B104" t="str">
            <v>ST  LANG EXPRESS GOAL G9163-CN</v>
          </cell>
          <cell r="C104" t="str">
            <v>G9163CNGN</v>
          </cell>
          <cell r="D104">
            <v>0.01</v>
          </cell>
        </row>
        <row r="105">
          <cell r="A105">
            <v>4290035</v>
          </cell>
          <cell r="B105" t="str">
            <v>ST  MOTOR SPEECH GOAL G9186-CH</v>
          </cell>
          <cell r="C105" t="str">
            <v>G9186CHGN</v>
          </cell>
          <cell r="D105">
            <v>0.01</v>
          </cell>
        </row>
        <row r="106">
          <cell r="A106">
            <v>4290036</v>
          </cell>
          <cell r="B106" t="str">
            <v>ST  MOTOR SPEECH GOAL G9186-CI</v>
          </cell>
          <cell r="C106" t="str">
            <v>G9186CIGN</v>
          </cell>
          <cell r="D106">
            <v>0.01</v>
          </cell>
        </row>
        <row r="107">
          <cell r="A107">
            <v>4290037</v>
          </cell>
          <cell r="B107" t="str">
            <v>ST  MOTOR SPEECH GOAL G9186-CJ</v>
          </cell>
          <cell r="C107" t="str">
            <v>G9186CJGN</v>
          </cell>
          <cell r="D107">
            <v>0.01</v>
          </cell>
        </row>
        <row r="108">
          <cell r="A108">
            <v>4290038</v>
          </cell>
          <cell r="B108" t="str">
            <v>ST  MOTOR SPEECH GOAL G9186-CK</v>
          </cell>
          <cell r="C108" t="str">
            <v>G9186CKGN</v>
          </cell>
          <cell r="D108">
            <v>0.01</v>
          </cell>
        </row>
        <row r="109">
          <cell r="A109">
            <v>4290039</v>
          </cell>
          <cell r="B109" t="str">
            <v>ST  MOTOR SPEECH GOAL G9186-CL</v>
          </cell>
          <cell r="C109" t="str">
            <v>G9186CLGN</v>
          </cell>
          <cell r="D109">
            <v>0.01</v>
          </cell>
        </row>
        <row r="110">
          <cell r="A110">
            <v>4290040</v>
          </cell>
          <cell r="B110" t="str">
            <v>ST  MOTOR SPEECH GOAL G9186-CM</v>
          </cell>
          <cell r="C110" t="str">
            <v>G9186CMGN</v>
          </cell>
          <cell r="D110">
            <v>0.01</v>
          </cell>
        </row>
        <row r="111">
          <cell r="A111">
            <v>4290041</v>
          </cell>
          <cell r="B111" t="str">
            <v>ST  MOTOR SPEECH GOAL G9186-CN</v>
          </cell>
          <cell r="C111" t="str">
            <v>G9186CNGN</v>
          </cell>
          <cell r="D111">
            <v>0.01</v>
          </cell>
        </row>
        <row r="112">
          <cell r="A112">
            <v>4290042</v>
          </cell>
          <cell r="B112" t="str">
            <v>ST  SPEECH LANG CURRENT G9174-CH</v>
          </cell>
          <cell r="C112" t="str">
            <v>G9174CHGN</v>
          </cell>
          <cell r="D112">
            <v>0.01</v>
          </cell>
        </row>
        <row r="113">
          <cell r="A113">
            <v>4290043</v>
          </cell>
          <cell r="B113" t="str">
            <v>ST  SPEECH LANG CURRENT G9174-CI</v>
          </cell>
          <cell r="C113" t="str">
            <v>G9174CIGN</v>
          </cell>
          <cell r="D113">
            <v>0.01</v>
          </cell>
        </row>
        <row r="114">
          <cell r="A114">
            <v>4290044</v>
          </cell>
          <cell r="B114" t="str">
            <v>ST  SPEECH LANG CURRENT G9174-CJ</v>
          </cell>
          <cell r="C114" t="str">
            <v>G9174CJGN</v>
          </cell>
          <cell r="D114">
            <v>0.01</v>
          </cell>
        </row>
        <row r="115">
          <cell r="A115">
            <v>4290045</v>
          </cell>
          <cell r="B115" t="str">
            <v>ST  SPEECH LANG CURRENT G9174-CK</v>
          </cell>
          <cell r="C115" t="str">
            <v>G9174CKGN</v>
          </cell>
          <cell r="D115">
            <v>0.01</v>
          </cell>
        </row>
        <row r="116">
          <cell r="A116">
            <v>4290046</v>
          </cell>
          <cell r="B116" t="str">
            <v>ST  SPEECH LANG CURRENT G9174-CL</v>
          </cell>
          <cell r="C116" t="str">
            <v>G9174CLGN</v>
          </cell>
          <cell r="D116">
            <v>0.01</v>
          </cell>
        </row>
        <row r="117">
          <cell r="A117">
            <v>4290047</v>
          </cell>
          <cell r="B117" t="str">
            <v>ST  SPEECH LANG CURRENT G9174-CM</v>
          </cell>
          <cell r="C117" t="str">
            <v>G9174CMGN</v>
          </cell>
          <cell r="D117">
            <v>0.01</v>
          </cell>
        </row>
        <row r="118">
          <cell r="A118">
            <v>4290048</v>
          </cell>
          <cell r="B118" t="str">
            <v>ST  SPEECH LANG CURRENT G9174-CN</v>
          </cell>
          <cell r="C118" t="str">
            <v>G9174CNGN</v>
          </cell>
          <cell r="D118">
            <v>0.01</v>
          </cell>
        </row>
        <row r="119">
          <cell r="A119">
            <v>4290049</v>
          </cell>
          <cell r="B119" t="str">
            <v>ST  SPEECH LANG DC G9176-CH</v>
          </cell>
          <cell r="C119" t="str">
            <v>G9176CHGN</v>
          </cell>
          <cell r="D119">
            <v>0.01</v>
          </cell>
        </row>
        <row r="120">
          <cell r="A120">
            <v>4290050</v>
          </cell>
          <cell r="B120" t="str">
            <v>ST  SPEECH LANG DC G9176-CI</v>
          </cell>
          <cell r="C120" t="str">
            <v>G9176CIGN</v>
          </cell>
          <cell r="D120">
            <v>0.01</v>
          </cell>
        </row>
        <row r="121">
          <cell r="A121">
            <v>4290051</v>
          </cell>
          <cell r="B121" t="str">
            <v>ST  SPEECH LANG DC G9176-CJ</v>
          </cell>
          <cell r="C121" t="str">
            <v>G9176CJGN</v>
          </cell>
          <cell r="D121">
            <v>0.01</v>
          </cell>
        </row>
        <row r="122">
          <cell r="A122">
            <v>4290052</v>
          </cell>
          <cell r="B122" t="str">
            <v>ST  SPEECH LANG DC G9176-CK</v>
          </cell>
          <cell r="C122" t="str">
            <v>G9176CKGN</v>
          </cell>
          <cell r="D122">
            <v>0.01</v>
          </cell>
        </row>
        <row r="123">
          <cell r="A123">
            <v>4290053</v>
          </cell>
          <cell r="B123" t="str">
            <v>ST  SPEECH LANG DC G9176-CL</v>
          </cell>
          <cell r="C123" t="str">
            <v>G9176CLGN</v>
          </cell>
          <cell r="D123">
            <v>0.01</v>
          </cell>
        </row>
        <row r="124">
          <cell r="A124">
            <v>4290054</v>
          </cell>
          <cell r="B124" t="str">
            <v>ST  SPEECH LANG DC G9176-CM</v>
          </cell>
          <cell r="C124" t="str">
            <v>G9176CMGN</v>
          </cell>
          <cell r="D124">
            <v>0.01</v>
          </cell>
        </row>
        <row r="125">
          <cell r="A125">
            <v>4290055</v>
          </cell>
          <cell r="B125" t="str">
            <v>ST  SPEECH LANG DC G9176-CN</v>
          </cell>
          <cell r="C125" t="str">
            <v>G9176CNGN</v>
          </cell>
          <cell r="D125">
            <v>0.01</v>
          </cell>
        </row>
        <row r="126">
          <cell r="A126">
            <v>4290056</v>
          </cell>
          <cell r="B126" t="str">
            <v>ST  SPEECH LANG GOAL G9175-CH</v>
          </cell>
          <cell r="C126" t="str">
            <v>G9175CHGN</v>
          </cell>
          <cell r="D126">
            <v>0.01</v>
          </cell>
        </row>
        <row r="127">
          <cell r="A127">
            <v>4290057</v>
          </cell>
          <cell r="B127" t="str">
            <v>ST  SPEECH LANG GOAL G9175-CI</v>
          </cell>
          <cell r="C127" t="str">
            <v>G9175CIGN</v>
          </cell>
          <cell r="D127">
            <v>0.01</v>
          </cell>
        </row>
        <row r="128">
          <cell r="A128">
            <v>4290058</v>
          </cell>
          <cell r="B128" t="str">
            <v>ST  SPEECH LANG GOAL G9175-CJ</v>
          </cell>
          <cell r="C128" t="str">
            <v>G9175CJGN</v>
          </cell>
          <cell r="D128">
            <v>0.01</v>
          </cell>
        </row>
        <row r="129">
          <cell r="A129">
            <v>4290059</v>
          </cell>
          <cell r="B129" t="str">
            <v>ST  SPEECH LANG GOAL G9175-CK</v>
          </cell>
          <cell r="C129" t="str">
            <v>G9175CKGN</v>
          </cell>
          <cell r="D129">
            <v>0.01</v>
          </cell>
        </row>
        <row r="130">
          <cell r="A130">
            <v>4290060</v>
          </cell>
          <cell r="B130" t="str">
            <v>ST  SPEECH LANG GOAL G9175-CL</v>
          </cell>
          <cell r="C130" t="str">
            <v>G9175CLGN</v>
          </cell>
          <cell r="D130">
            <v>0.01</v>
          </cell>
        </row>
        <row r="131">
          <cell r="A131">
            <v>4290061</v>
          </cell>
          <cell r="B131" t="str">
            <v>ST  SPEECH LANG GOAL G9175-CM</v>
          </cell>
          <cell r="C131" t="str">
            <v>G9175CMGN</v>
          </cell>
          <cell r="D131">
            <v>0.01</v>
          </cell>
        </row>
        <row r="132">
          <cell r="A132">
            <v>4290062</v>
          </cell>
          <cell r="B132" t="str">
            <v>ST  SPEECH LANG GOAL G9175-CN</v>
          </cell>
          <cell r="C132" t="str">
            <v>G9175CNGN</v>
          </cell>
          <cell r="D132">
            <v>0.01</v>
          </cell>
        </row>
        <row r="133">
          <cell r="A133">
            <v>4290063</v>
          </cell>
          <cell r="B133" t="str">
            <v>ST  SWALLOW GOAL G8997-CH</v>
          </cell>
          <cell r="C133" t="str">
            <v>G8997CHGN</v>
          </cell>
          <cell r="D133">
            <v>0.01</v>
          </cell>
        </row>
        <row r="134">
          <cell r="A134">
            <v>4290064</v>
          </cell>
          <cell r="B134" t="str">
            <v>ST  SWALLOW GOAL G8997-CI</v>
          </cell>
          <cell r="C134" t="str">
            <v>G8997CIGN</v>
          </cell>
          <cell r="D134">
            <v>0.01</v>
          </cell>
        </row>
        <row r="135">
          <cell r="A135">
            <v>4290065</v>
          </cell>
          <cell r="B135" t="str">
            <v>ST  SWALLOW GOAL G8997-CJ</v>
          </cell>
          <cell r="C135" t="str">
            <v>G8997CJGN</v>
          </cell>
          <cell r="D135">
            <v>0.01</v>
          </cell>
        </row>
        <row r="136">
          <cell r="A136">
            <v>4290066</v>
          </cell>
          <cell r="B136" t="str">
            <v>ST  SWALLOW GOAL G8997-CK</v>
          </cell>
          <cell r="C136" t="str">
            <v>G8997CKGN</v>
          </cell>
          <cell r="D136">
            <v>0.01</v>
          </cell>
        </row>
        <row r="137">
          <cell r="A137">
            <v>4290067</v>
          </cell>
          <cell r="B137" t="str">
            <v>ST  SWALLOW GOAL G8997-CL</v>
          </cell>
          <cell r="C137" t="str">
            <v>G8997CLGN</v>
          </cell>
          <cell r="D137">
            <v>0.01</v>
          </cell>
        </row>
        <row r="138">
          <cell r="A138">
            <v>4290068</v>
          </cell>
          <cell r="B138" t="str">
            <v>ST  SWALLOW GOAL G8997-CM</v>
          </cell>
          <cell r="C138" t="str">
            <v>G8997CMGN</v>
          </cell>
          <cell r="D138">
            <v>0.01</v>
          </cell>
        </row>
        <row r="139">
          <cell r="A139">
            <v>4290069</v>
          </cell>
          <cell r="B139" t="str">
            <v>ST  SWALLOW GOAL G8997-CN</v>
          </cell>
          <cell r="C139" t="str">
            <v>G8997CNGN</v>
          </cell>
          <cell r="D139">
            <v>0.01</v>
          </cell>
        </row>
        <row r="140">
          <cell r="A140">
            <v>4290070</v>
          </cell>
          <cell r="B140" t="str">
            <v>ST  VOICE CURRENT G9171-CH</v>
          </cell>
          <cell r="C140" t="str">
            <v>G9171CHGN</v>
          </cell>
          <cell r="D140">
            <v>0.01</v>
          </cell>
        </row>
        <row r="141">
          <cell r="A141">
            <v>4290071</v>
          </cell>
          <cell r="B141" t="str">
            <v>ST  VOICE CURRENT G9171-CI</v>
          </cell>
          <cell r="C141" t="str">
            <v>G9171CIGN</v>
          </cell>
          <cell r="D141">
            <v>0.01</v>
          </cell>
        </row>
        <row r="142">
          <cell r="A142">
            <v>4290072</v>
          </cell>
          <cell r="B142" t="str">
            <v>ST  VOICE CURRENT G9171-CJ</v>
          </cell>
          <cell r="C142" t="str">
            <v>G9171CJGN</v>
          </cell>
          <cell r="D142">
            <v>0.01</v>
          </cell>
        </row>
        <row r="143">
          <cell r="A143">
            <v>4290073</v>
          </cell>
          <cell r="B143" t="str">
            <v>ST  VOICE CURRENT G9171-CK</v>
          </cell>
          <cell r="C143" t="str">
            <v>G9171CKGN</v>
          </cell>
          <cell r="D143">
            <v>0.01</v>
          </cell>
        </row>
        <row r="144">
          <cell r="A144">
            <v>4290074</v>
          </cell>
          <cell r="B144" t="str">
            <v>ST  VOICE CURRENT G9171-CL</v>
          </cell>
          <cell r="C144" t="str">
            <v>G9171CLGN</v>
          </cell>
          <cell r="D144">
            <v>0.01</v>
          </cell>
        </row>
        <row r="145">
          <cell r="A145">
            <v>4290075</v>
          </cell>
          <cell r="B145" t="str">
            <v>ST  VOICE CURRENT G9171-CM</v>
          </cell>
          <cell r="C145" t="str">
            <v>G9171CMGN</v>
          </cell>
          <cell r="D145">
            <v>0.01</v>
          </cell>
        </row>
        <row r="146">
          <cell r="A146">
            <v>4290076</v>
          </cell>
          <cell r="B146" t="str">
            <v>ST  VOICE CURRENT G9171-CN</v>
          </cell>
          <cell r="C146" t="str">
            <v>G9171CNGN</v>
          </cell>
          <cell r="D146">
            <v>0.01</v>
          </cell>
        </row>
        <row r="147">
          <cell r="A147">
            <v>4290077</v>
          </cell>
          <cell r="B147" t="str">
            <v>ST  VOICE DC G9173-CH</v>
          </cell>
          <cell r="C147" t="str">
            <v>G9173CHGN</v>
          </cell>
          <cell r="D147">
            <v>0.01</v>
          </cell>
        </row>
        <row r="148">
          <cell r="A148">
            <v>4290078</v>
          </cell>
          <cell r="B148" t="str">
            <v>ST  VOICE DC G9173-CI</v>
          </cell>
          <cell r="C148" t="str">
            <v>G9173CIGN</v>
          </cell>
          <cell r="D148">
            <v>0.01</v>
          </cell>
        </row>
        <row r="149">
          <cell r="A149">
            <v>4290079</v>
          </cell>
          <cell r="B149" t="str">
            <v>ST  VOICE DC G9173-CJ</v>
          </cell>
          <cell r="C149" t="str">
            <v>G9173CJGN</v>
          </cell>
          <cell r="D149">
            <v>0.01</v>
          </cell>
        </row>
        <row r="150">
          <cell r="A150">
            <v>4290080</v>
          </cell>
          <cell r="B150" t="str">
            <v>ST  VOICE DC G9173-CK</v>
          </cell>
          <cell r="C150" t="str">
            <v>G9173CKGN</v>
          </cell>
          <cell r="D150">
            <v>0.01</v>
          </cell>
        </row>
        <row r="151">
          <cell r="A151">
            <v>4290081</v>
          </cell>
          <cell r="B151" t="str">
            <v>ST  VOICE DC G9173-CL</v>
          </cell>
          <cell r="C151" t="str">
            <v>G9173CLGN</v>
          </cell>
          <cell r="D151">
            <v>0.01</v>
          </cell>
        </row>
        <row r="152">
          <cell r="A152">
            <v>4290082</v>
          </cell>
          <cell r="B152" t="str">
            <v>ST  VOICE DC G9173-CM</v>
          </cell>
          <cell r="C152" t="str">
            <v>G9173CMGN</v>
          </cell>
          <cell r="D152">
            <v>0.01</v>
          </cell>
        </row>
        <row r="153">
          <cell r="A153">
            <v>4290083</v>
          </cell>
          <cell r="B153" t="str">
            <v>ST  VOICE DC G9173-CN</v>
          </cell>
          <cell r="C153" t="str">
            <v>G9173CNGN</v>
          </cell>
          <cell r="D153">
            <v>0.01</v>
          </cell>
        </row>
        <row r="154">
          <cell r="A154">
            <v>4290084</v>
          </cell>
          <cell r="B154" t="str">
            <v>ST  LANG EXPRESS DC G9164 -CH</v>
          </cell>
          <cell r="C154" t="str">
            <v>G9164CHGN</v>
          </cell>
          <cell r="D154">
            <v>0.01</v>
          </cell>
        </row>
        <row r="155">
          <cell r="A155">
            <v>4290085</v>
          </cell>
          <cell r="B155" t="str">
            <v>ST  LANG EXPRESS DC G9164 -CI</v>
          </cell>
          <cell r="C155" t="str">
            <v>G9164CIGN</v>
          </cell>
          <cell r="D155">
            <v>0.01</v>
          </cell>
        </row>
        <row r="156">
          <cell r="A156">
            <v>4290086</v>
          </cell>
          <cell r="B156" t="str">
            <v>ST  LANG EXPRESS DC G9164 -CJ</v>
          </cell>
          <cell r="C156" t="str">
            <v>G9164CJGN</v>
          </cell>
          <cell r="D156">
            <v>0.01</v>
          </cell>
        </row>
        <row r="157">
          <cell r="A157">
            <v>4290087</v>
          </cell>
          <cell r="B157" t="str">
            <v>ST  LANG EXPRESS DC G9164 -CK</v>
          </cell>
          <cell r="C157" t="str">
            <v>G9164CKGN</v>
          </cell>
          <cell r="D157">
            <v>0.01</v>
          </cell>
        </row>
        <row r="158">
          <cell r="A158">
            <v>4290088</v>
          </cell>
          <cell r="B158" t="str">
            <v>ST  LANG EXPRESS DC G9164 -CL</v>
          </cell>
          <cell r="C158" t="str">
            <v>G9164CLGN</v>
          </cell>
          <cell r="D158">
            <v>0.01</v>
          </cell>
        </row>
        <row r="159">
          <cell r="A159">
            <v>4290089</v>
          </cell>
          <cell r="B159" t="str">
            <v>ST  LANG EXPRESS DC G9164 -CM</v>
          </cell>
          <cell r="C159" t="str">
            <v>G9164CMGN</v>
          </cell>
          <cell r="D159">
            <v>0.01</v>
          </cell>
        </row>
        <row r="160">
          <cell r="A160">
            <v>4290090</v>
          </cell>
          <cell r="B160" t="str">
            <v>ST  LANG EXPRESS DC G9164 -CN</v>
          </cell>
          <cell r="C160" t="str">
            <v>G9164CNGN</v>
          </cell>
          <cell r="D160">
            <v>0.01</v>
          </cell>
        </row>
        <row r="161">
          <cell r="A161">
            <v>4290091</v>
          </cell>
          <cell r="B161" t="str">
            <v>ST  MOTOR SPEECH CURRENT G8999-CH</v>
          </cell>
          <cell r="C161" t="str">
            <v>G8999CHGN</v>
          </cell>
          <cell r="D161">
            <v>0.01</v>
          </cell>
        </row>
        <row r="162">
          <cell r="A162">
            <v>4290092</v>
          </cell>
          <cell r="B162" t="str">
            <v>ST  MOTOR SPEECH CURRENT G8999-CI</v>
          </cell>
          <cell r="C162" t="str">
            <v>G8999CIGN</v>
          </cell>
          <cell r="D162">
            <v>0.01</v>
          </cell>
        </row>
        <row r="163">
          <cell r="A163">
            <v>4290093</v>
          </cell>
          <cell r="B163" t="str">
            <v>ST  MOTOR SPEECH CURRENT G8999-CJ</v>
          </cell>
          <cell r="C163" t="str">
            <v>G8999CJGN</v>
          </cell>
          <cell r="D163">
            <v>0.01</v>
          </cell>
        </row>
        <row r="164">
          <cell r="A164">
            <v>4290094</v>
          </cell>
          <cell r="B164" t="str">
            <v>ST  MOTOR SPEECH CURRENT G8999-CK</v>
          </cell>
          <cell r="C164" t="str">
            <v>G8999CKGN</v>
          </cell>
          <cell r="D164">
            <v>0.01</v>
          </cell>
        </row>
        <row r="165">
          <cell r="A165">
            <v>4290095</v>
          </cell>
          <cell r="B165" t="str">
            <v>ST  MOTOR SPEECH CURRENT G8999-CL</v>
          </cell>
          <cell r="C165" t="str">
            <v>G8999CLGN</v>
          </cell>
          <cell r="D165">
            <v>0.01</v>
          </cell>
        </row>
        <row r="166">
          <cell r="A166">
            <v>4290096</v>
          </cell>
          <cell r="B166" t="str">
            <v>ST  MOTOR SPEECH CURRENT G8999-CM</v>
          </cell>
          <cell r="C166" t="str">
            <v>G8999CMGN</v>
          </cell>
          <cell r="D166">
            <v>0.01</v>
          </cell>
        </row>
        <row r="167">
          <cell r="A167">
            <v>4290097</v>
          </cell>
          <cell r="B167" t="str">
            <v>ST  MOTOR SPEECH CURRENT G8999-CN</v>
          </cell>
          <cell r="C167" t="str">
            <v>G8999CNGN</v>
          </cell>
          <cell r="D167">
            <v>0.01</v>
          </cell>
        </row>
        <row r="168">
          <cell r="A168">
            <v>4290098</v>
          </cell>
          <cell r="B168" t="str">
            <v>ST  MOTOR SPEECH DC G9158-CH</v>
          </cell>
          <cell r="C168" t="str">
            <v>G9158CHGN</v>
          </cell>
          <cell r="D168">
            <v>0.01</v>
          </cell>
        </row>
        <row r="169">
          <cell r="A169">
            <v>4290099</v>
          </cell>
          <cell r="B169" t="str">
            <v>ST  MOTOR SPEECH DC G9158-CI</v>
          </cell>
          <cell r="C169" t="str">
            <v>G9158CIGN</v>
          </cell>
          <cell r="D169">
            <v>0.01</v>
          </cell>
        </row>
        <row r="170">
          <cell r="A170">
            <v>4290100</v>
          </cell>
          <cell r="B170" t="str">
            <v>ST  MOTOR SPEECH DC G9158-CJ</v>
          </cell>
          <cell r="C170" t="str">
            <v>G9158CJGN</v>
          </cell>
          <cell r="D170">
            <v>0.01</v>
          </cell>
        </row>
        <row r="171">
          <cell r="A171">
            <v>4290101</v>
          </cell>
          <cell r="B171" t="str">
            <v>ST  MOTOR SPEECH DC G9158-CK</v>
          </cell>
          <cell r="C171" t="str">
            <v>G9158CKGN</v>
          </cell>
          <cell r="D171">
            <v>0.01</v>
          </cell>
        </row>
        <row r="172">
          <cell r="A172">
            <v>4290102</v>
          </cell>
          <cell r="B172" t="str">
            <v>ST  MOTOR SPEECH DC G9158-CL</v>
          </cell>
          <cell r="C172" t="str">
            <v>G9158CLGN</v>
          </cell>
          <cell r="D172">
            <v>0.01</v>
          </cell>
        </row>
        <row r="173">
          <cell r="A173">
            <v>4290103</v>
          </cell>
          <cell r="B173" t="str">
            <v>ST  MOTOR SPEECH DC G9158-CM</v>
          </cell>
          <cell r="C173" t="str">
            <v>G9158CMGN</v>
          </cell>
          <cell r="D173">
            <v>0.01</v>
          </cell>
        </row>
        <row r="174">
          <cell r="A174">
            <v>4290104</v>
          </cell>
          <cell r="B174" t="str">
            <v>ST  MOTOR SPEECH DC G9158-CN</v>
          </cell>
          <cell r="C174" t="str">
            <v>G9158CNGN</v>
          </cell>
          <cell r="D174">
            <v>0.01</v>
          </cell>
        </row>
        <row r="175">
          <cell r="A175">
            <v>4290105</v>
          </cell>
          <cell r="B175" t="str">
            <v>ST  SWALLOW CURRENT G8996-CH</v>
          </cell>
          <cell r="C175" t="str">
            <v>G8996CHGN</v>
          </cell>
          <cell r="D175">
            <v>0.01</v>
          </cell>
        </row>
        <row r="176">
          <cell r="A176">
            <v>4290106</v>
          </cell>
          <cell r="B176" t="str">
            <v>ST  SWALLOW CURRENT G8996-CI</v>
          </cell>
          <cell r="C176" t="str">
            <v>G8996CIGN</v>
          </cell>
          <cell r="D176">
            <v>0.01</v>
          </cell>
        </row>
        <row r="177">
          <cell r="A177">
            <v>4290107</v>
          </cell>
          <cell r="B177" t="str">
            <v>ST  SWALLOW CURRENT G8996-CJ</v>
          </cell>
          <cell r="C177" t="str">
            <v>G8996CJGN</v>
          </cell>
          <cell r="D177">
            <v>0.01</v>
          </cell>
        </row>
        <row r="178">
          <cell r="A178">
            <v>4290108</v>
          </cell>
          <cell r="B178" t="str">
            <v>ST  SWALLOW CURRENT G8996-CK</v>
          </cell>
          <cell r="C178" t="str">
            <v>G8996CKGN</v>
          </cell>
          <cell r="D178">
            <v>0.01</v>
          </cell>
        </row>
        <row r="179">
          <cell r="A179">
            <v>4290109</v>
          </cell>
          <cell r="B179" t="str">
            <v>ST  SWALLOW CURRENT G8996-CL</v>
          </cell>
          <cell r="C179" t="str">
            <v>G8996CLGN</v>
          </cell>
          <cell r="D179">
            <v>0.01</v>
          </cell>
        </row>
        <row r="180">
          <cell r="A180">
            <v>4290110</v>
          </cell>
          <cell r="B180" t="str">
            <v>ST  SWALLOW CURRENT G8996-CM</v>
          </cell>
          <cell r="C180" t="str">
            <v>G8996CMGN</v>
          </cell>
          <cell r="D180">
            <v>0.01</v>
          </cell>
        </row>
        <row r="181">
          <cell r="A181">
            <v>4290111</v>
          </cell>
          <cell r="B181" t="str">
            <v>ST  SWALLOW CURRENT G8996-CN</v>
          </cell>
          <cell r="C181" t="str">
            <v>G8996CNGN</v>
          </cell>
          <cell r="D181">
            <v>0.01</v>
          </cell>
        </row>
        <row r="182">
          <cell r="A182">
            <v>4290112</v>
          </cell>
          <cell r="B182" t="str">
            <v>ST  SWALLOW DC G8998-CH</v>
          </cell>
          <cell r="C182" t="str">
            <v>G8998CHGN</v>
          </cell>
          <cell r="D182">
            <v>0.01</v>
          </cell>
        </row>
        <row r="183">
          <cell r="A183">
            <v>4290113</v>
          </cell>
          <cell r="B183" t="str">
            <v>ST  SWALLOW DC G8998-CI</v>
          </cell>
          <cell r="C183" t="str">
            <v>G8998CIGN</v>
          </cell>
          <cell r="D183">
            <v>0.01</v>
          </cell>
        </row>
        <row r="184">
          <cell r="A184">
            <v>4290114</v>
          </cell>
          <cell r="B184" t="str">
            <v>ST  SWALLOW DC G8998-CJ</v>
          </cell>
          <cell r="C184" t="str">
            <v>G8998CJGN</v>
          </cell>
          <cell r="D184">
            <v>0.01</v>
          </cell>
        </row>
        <row r="185">
          <cell r="A185">
            <v>4290115</v>
          </cell>
          <cell r="B185" t="str">
            <v>ST  SWALLOW DC G8998-CK</v>
          </cell>
          <cell r="C185" t="str">
            <v>G8998CKGN</v>
          </cell>
          <cell r="D185">
            <v>0.01</v>
          </cell>
        </row>
        <row r="186">
          <cell r="A186">
            <v>4290116</v>
          </cell>
          <cell r="B186" t="str">
            <v>ST  SWALLOW DC G8998-CL</v>
          </cell>
          <cell r="C186" t="str">
            <v>G8998CLGN</v>
          </cell>
          <cell r="D186">
            <v>0.01</v>
          </cell>
        </row>
        <row r="187">
          <cell r="A187">
            <v>4290117</v>
          </cell>
          <cell r="B187" t="str">
            <v>ST  SWALLOW DC G8998-CM</v>
          </cell>
          <cell r="C187" t="str">
            <v>G8998CMGN</v>
          </cell>
          <cell r="D187">
            <v>0.01</v>
          </cell>
        </row>
        <row r="188">
          <cell r="A188">
            <v>4290118</v>
          </cell>
          <cell r="B188" t="str">
            <v>ST  SWALLOW DC G8998-CN</v>
          </cell>
          <cell r="C188" t="str">
            <v>G8998CNGN</v>
          </cell>
          <cell r="D188">
            <v>0.01</v>
          </cell>
        </row>
        <row r="189">
          <cell r="A189">
            <v>4290119</v>
          </cell>
          <cell r="B189" t="str">
            <v>ST  VOICE GOAL G9172-CH</v>
          </cell>
          <cell r="C189" t="str">
            <v>G9172CHGN</v>
          </cell>
          <cell r="D189">
            <v>0.01</v>
          </cell>
        </row>
        <row r="190">
          <cell r="A190">
            <v>4290120</v>
          </cell>
          <cell r="B190" t="str">
            <v>ST  VOICE GOAL G9172-CI</v>
          </cell>
          <cell r="C190" t="str">
            <v>G9172CIGN</v>
          </cell>
          <cell r="D190">
            <v>0.01</v>
          </cell>
        </row>
        <row r="191">
          <cell r="A191">
            <v>4290121</v>
          </cell>
          <cell r="B191" t="str">
            <v>ST  VOICE GOAL G9172-CJ</v>
          </cell>
          <cell r="C191" t="str">
            <v>G9172CJGN</v>
          </cell>
          <cell r="D191">
            <v>0.01</v>
          </cell>
        </row>
        <row r="192">
          <cell r="A192">
            <v>4290122</v>
          </cell>
          <cell r="B192" t="str">
            <v>ST  VOICE GOAL G9172-CK</v>
          </cell>
          <cell r="C192" t="str">
            <v>G9172CKGN</v>
          </cell>
          <cell r="D192">
            <v>0.01</v>
          </cell>
        </row>
        <row r="193">
          <cell r="A193">
            <v>4290123</v>
          </cell>
          <cell r="B193" t="str">
            <v>ST  VOICE GOAL G9172-CL</v>
          </cell>
          <cell r="C193" t="str">
            <v>G9172CLGN</v>
          </cell>
          <cell r="D193">
            <v>0.01</v>
          </cell>
        </row>
        <row r="194">
          <cell r="A194">
            <v>4290124</v>
          </cell>
          <cell r="B194" t="str">
            <v>ST  VOICE GOAL G9172-CM</v>
          </cell>
          <cell r="C194" t="str">
            <v>G9172CMGN</v>
          </cell>
          <cell r="D194">
            <v>0.01</v>
          </cell>
        </row>
        <row r="195">
          <cell r="A195">
            <v>4290125</v>
          </cell>
          <cell r="B195" t="str">
            <v>ST  VOICE GOAL G9172-CN</v>
          </cell>
          <cell r="C195" t="str">
            <v>G9172CNGN</v>
          </cell>
          <cell r="D195">
            <v>0.01</v>
          </cell>
        </row>
        <row r="196">
          <cell r="A196">
            <v>4501001</v>
          </cell>
          <cell r="B196" t="str">
            <v>ANTIBODY IDENTIFICATION QST</v>
          </cell>
          <cell r="C196">
            <v>86850</v>
          </cell>
          <cell r="D196">
            <v>166.3</v>
          </cell>
        </row>
        <row r="197">
          <cell r="A197">
            <v>4501002</v>
          </cell>
          <cell r="B197" t="str">
            <v>ABO TYPE</v>
          </cell>
          <cell r="C197">
            <v>86900</v>
          </cell>
          <cell r="D197">
            <v>30.2</v>
          </cell>
        </row>
        <row r="198">
          <cell r="A198">
            <v>4501003</v>
          </cell>
          <cell r="B198" t="str">
            <v>COOMBS DIRECT</v>
          </cell>
          <cell r="C198">
            <v>86880</v>
          </cell>
          <cell r="D198">
            <v>45.4</v>
          </cell>
        </row>
        <row r="199">
          <cell r="A199">
            <v>4501004</v>
          </cell>
          <cell r="B199" t="str">
            <v>COOMBS INDIRECT AB SCREEN</v>
          </cell>
          <cell r="C199">
            <v>86885</v>
          </cell>
          <cell r="D199">
            <v>75.599999999999994</v>
          </cell>
        </row>
        <row r="200">
          <cell r="A200">
            <v>4501005</v>
          </cell>
          <cell r="B200" t="str">
            <v>Blood Bank  CROSSMATCH x1</v>
          </cell>
          <cell r="C200">
            <v>86922</v>
          </cell>
          <cell r="D200">
            <v>124.8</v>
          </cell>
        </row>
        <row r="201">
          <cell r="A201">
            <v>4501006</v>
          </cell>
          <cell r="B201" t="str">
            <v>CROSSMATCH ADD SCREEN</v>
          </cell>
          <cell r="C201">
            <v>86904</v>
          </cell>
          <cell r="D201">
            <v>44.2</v>
          </cell>
        </row>
        <row r="202">
          <cell r="A202">
            <v>4501007</v>
          </cell>
          <cell r="B202" t="str">
            <v>CHLORIDE W/O CREA  UR, RANDM  QST</v>
          </cell>
          <cell r="C202">
            <v>82436</v>
          </cell>
          <cell r="D202">
            <v>2.91</v>
          </cell>
        </row>
        <row r="203">
          <cell r="A203">
            <v>4501008</v>
          </cell>
          <cell r="B203" t="str">
            <v>RH TYPE</v>
          </cell>
          <cell r="C203">
            <v>86901</v>
          </cell>
          <cell r="D203">
            <v>30.2</v>
          </cell>
        </row>
        <row r="204">
          <cell r="A204">
            <v>4501011</v>
          </cell>
          <cell r="B204" t="str">
            <v>ALPHA FETOPROTEIN, TUMOR  QST</v>
          </cell>
          <cell r="C204">
            <v>82105</v>
          </cell>
          <cell r="D204">
            <v>2.91</v>
          </cell>
        </row>
        <row r="205">
          <cell r="A205">
            <v>4501013</v>
          </cell>
          <cell r="B205" t="str">
            <v>ACETAMINOPHEN     UCI</v>
          </cell>
          <cell r="C205">
            <v>82003</v>
          </cell>
          <cell r="D205">
            <v>15.68</v>
          </cell>
        </row>
        <row r="206">
          <cell r="A206">
            <v>4501016</v>
          </cell>
          <cell r="B206" t="str">
            <v>CBC2 ON ACT DIFF</v>
          </cell>
          <cell r="C206">
            <v>85027</v>
          </cell>
          <cell r="D206">
            <v>56</v>
          </cell>
        </row>
        <row r="207">
          <cell r="A207">
            <v>4501018</v>
          </cell>
          <cell r="B207" t="str">
            <v>HEPATITIS C / Rflx    QST</v>
          </cell>
          <cell r="C207">
            <v>86803</v>
          </cell>
          <cell r="D207">
            <v>19.8</v>
          </cell>
        </row>
        <row r="208">
          <cell r="A208">
            <v>4501019</v>
          </cell>
          <cell r="B208" t="str">
            <v>ALBUMIN SERUM</v>
          </cell>
          <cell r="C208">
            <v>82040</v>
          </cell>
          <cell r="D208">
            <v>49.2</v>
          </cell>
        </row>
        <row r="209">
          <cell r="A209">
            <v>4501021</v>
          </cell>
          <cell r="B209" t="str">
            <v>CORTISOL, FREE, 24 QST</v>
          </cell>
          <cell r="C209">
            <v>82530</v>
          </cell>
          <cell r="D209">
            <v>2.91</v>
          </cell>
        </row>
        <row r="210">
          <cell r="A210">
            <v>4501024</v>
          </cell>
          <cell r="B210" t="str">
            <v>ALKALINE PHOSPHATASE</v>
          </cell>
          <cell r="C210">
            <v>84075</v>
          </cell>
          <cell r="D210">
            <v>54.2</v>
          </cell>
        </row>
        <row r="211">
          <cell r="A211">
            <v>4501026</v>
          </cell>
          <cell r="B211" t="str">
            <v>CORTISOL P.M.  QST</v>
          </cell>
          <cell r="C211">
            <v>82533</v>
          </cell>
          <cell r="D211">
            <v>2.91</v>
          </cell>
        </row>
        <row r="212">
          <cell r="A212">
            <v>4501034</v>
          </cell>
          <cell r="B212" t="str">
            <v>HOMOCYSTEINE QST</v>
          </cell>
          <cell r="C212">
            <v>83090</v>
          </cell>
          <cell r="D212">
            <v>2.91</v>
          </cell>
        </row>
        <row r="213">
          <cell r="A213">
            <v>4501035</v>
          </cell>
          <cell r="B213" t="str">
            <v>HSV 1/2 IGM (HEREPES) QST</v>
          </cell>
          <cell r="C213">
            <v>86695</v>
          </cell>
          <cell r="D213">
            <v>2.91</v>
          </cell>
        </row>
        <row r="214">
          <cell r="A214">
            <v>4501036</v>
          </cell>
          <cell r="B214" t="str">
            <v>ANTI DNA AB 1FA     QST</v>
          </cell>
          <cell r="C214">
            <v>86225</v>
          </cell>
          <cell r="D214">
            <v>13.46</v>
          </cell>
        </row>
        <row r="215">
          <cell r="A215">
            <v>4501039</v>
          </cell>
          <cell r="B215" t="str">
            <v>IMMUNOFIXATION, URINE  QST</v>
          </cell>
          <cell r="C215">
            <v>86335</v>
          </cell>
          <cell r="D215">
            <v>2.91</v>
          </cell>
        </row>
        <row r="216">
          <cell r="A216">
            <v>4501042</v>
          </cell>
          <cell r="B216" t="str">
            <v>LEVETIRACETAM QST</v>
          </cell>
          <cell r="C216">
            <v>80177</v>
          </cell>
          <cell r="D216">
            <v>2.91</v>
          </cell>
        </row>
        <row r="217">
          <cell r="A217">
            <v>4501044</v>
          </cell>
          <cell r="B217" t="str">
            <v>THYROGLOBULIN AB QST</v>
          </cell>
          <cell r="C217">
            <v>86800</v>
          </cell>
          <cell r="D217">
            <v>22</v>
          </cell>
        </row>
        <row r="218">
          <cell r="A218">
            <v>4501046</v>
          </cell>
          <cell r="B218" t="str">
            <v>MICROALBUMIN, RANDOM UR (W/CREA) QST</v>
          </cell>
          <cell r="D218">
            <v>2.91</v>
          </cell>
        </row>
        <row r="219">
          <cell r="A219">
            <v>4501051</v>
          </cell>
          <cell r="B219" t="str">
            <v>BILIRUBIN TOTAL</v>
          </cell>
          <cell r="C219">
            <v>82247</v>
          </cell>
          <cell r="D219">
            <v>56.8</v>
          </cell>
        </row>
        <row r="220">
          <cell r="A220">
            <v>4501052</v>
          </cell>
          <cell r="B220" t="str">
            <v>BILIRUBIN DIRECT</v>
          </cell>
          <cell r="C220">
            <v>82248</v>
          </cell>
          <cell r="D220">
            <v>56.8</v>
          </cell>
        </row>
        <row r="221">
          <cell r="A221">
            <v>4501054</v>
          </cell>
          <cell r="B221" t="str">
            <v>BUN</v>
          </cell>
          <cell r="C221">
            <v>84520</v>
          </cell>
          <cell r="D221">
            <v>49.2</v>
          </cell>
        </row>
        <row r="222">
          <cell r="A222">
            <v>4501055</v>
          </cell>
          <cell r="B222" t="str">
            <v>C3C COMPLEMENT     QST</v>
          </cell>
          <cell r="C222">
            <v>86160</v>
          </cell>
          <cell r="D222">
            <v>11.5</v>
          </cell>
        </row>
        <row r="223">
          <cell r="A223">
            <v>4501056</v>
          </cell>
          <cell r="B223" t="str">
            <v>C4C COMPLEMENT     QST</v>
          </cell>
          <cell r="C223">
            <v>86160</v>
          </cell>
          <cell r="D223">
            <v>13.65</v>
          </cell>
        </row>
        <row r="224">
          <cell r="A224">
            <v>4501057</v>
          </cell>
          <cell r="B224" t="str">
            <v>CA 19-9     QST</v>
          </cell>
          <cell r="C224">
            <v>86316</v>
          </cell>
          <cell r="D224">
            <v>16.46</v>
          </cell>
        </row>
        <row r="225">
          <cell r="A225">
            <v>4501058</v>
          </cell>
          <cell r="B225" t="str">
            <v>CA 125     QST</v>
          </cell>
          <cell r="C225">
            <v>86316</v>
          </cell>
          <cell r="D225">
            <v>17.920000000000002</v>
          </cell>
        </row>
        <row r="226">
          <cell r="A226">
            <v>4501059</v>
          </cell>
          <cell r="B226" t="str">
            <v>CALCIUM BLOOD</v>
          </cell>
          <cell r="C226">
            <v>82310</v>
          </cell>
          <cell r="D226">
            <v>49.2</v>
          </cell>
        </row>
        <row r="227">
          <cell r="A227">
            <v>4501060</v>
          </cell>
          <cell r="B227" t="str">
            <v>PROTEIN, TOTAL W/CREA, 24 HR UR QST</v>
          </cell>
          <cell r="C227">
            <v>82570</v>
          </cell>
          <cell r="D227">
            <v>2.91</v>
          </cell>
        </row>
        <row r="228">
          <cell r="A228">
            <v>4501062</v>
          </cell>
          <cell r="B228" t="str">
            <v>CARBAMAZEPINE (TEGRETOL)</v>
          </cell>
          <cell r="C228">
            <v>80156</v>
          </cell>
          <cell r="D228">
            <v>68</v>
          </cell>
        </row>
        <row r="229">
          <cell r="A229">
            <v>4501067</v>
          </cell>
          <cell r="B229" t="str">
            <v>CARCINOEMBRYONIC AG-CEA QST</v>
          </cell>
          <cell r="C229">
            <v>82378</v>
          </cell>
          <cell r="D229">
            <v>19.739999999999998</v>
          </cell>
        </row>
        <row r="230">
          <cell r="A230">
            <v>4501068</v>
          </cell>
          <cell r="B230" t="str">
            <v>PROTEIN, TOTAL W/CREA, RAND UR  QST</v>
          </cell>
          <cell r="C230">
            <v>82570</v>
          </cell>
          <cell r="D230">
            <v>2.91</v>
          </cell>
        </row>
        <row r="231">
          <cell r="A231">
            <v>4501071</v>
          </cell>
          <cell r="B231" t="str">
            <v>CHLORIDE SERUM</v>
          </cell>
          <cell r="C231">
            <v>82435</v>
          </cell>
          <cell r="D231">
            <v>34.1</v>
          </cell>
        </row>
        <row r="232">
          <cell r="A232">
            <v>4501072</v>
          </cell>
          <cell r="B232" t="str">
            <v>CHOLESTEROL</v>
          </cell>
          <cell r="C232">
            <v>82465</v>
          </cell>
          <cell r="D232">
            <v>56.8</v>
          </cell>
        </row>
        <row r="233">
          <cell r="A233">
            <v>4501073</v>
          </cell>
          <cell r="B233" t="str">
            <v>CULTURE R/O MRSA     QST</v>
          </cell>
          <cell r="C233">
            <v>87070</v>
          </cell>
          <cell r="D233">
            <v>24.74</v>
          </cell>
        </row>
        <row r="234">
          <cell r="A234">
            <v>4501077</v>
          </cell>
          <cell r="B234" t="str">
            <v>CO2 BICARBONATE</v>
          </cell>
          <cell r="C234">
            <v>82374</v>
          </cell>
          <cell r="D234">
            <v>40.299999999999997</v>
          </cell>
        </row>
        <row r="235">
          <cell r="A235">
            <v>4501080</v>
          </cell>
          <cell r="B235" t="str">
            <v>COMPLEMENT GROUP C3/C4 QST</v>
          </cell>
          <cell r="C235">
            <v>86160</v>
          </cell>
          <cell r="D235">
            <v>20.440000000000001</v>
          </cell>
        </row>
        <row r="236">
          <cell r="A236">
            <v>4501081</v>
          </cell>
          <cell r="B236" t="str">
            <v>COMPLEMENT TOTAL CH50  QST</v>
          </cell>
          <cell r="C236">
            <v>86162</v>
          </cell>
          <cell r="D236">
            <v>23.1</v>
          </cell>
        </row>
        <row r="237">
          <cell r="A237">
            <v>4501082</v>
          </cell>
          <cell r="B237" t="str">
            <v>COMP DRUG PANEL     QST</v>
          </cell>
          <cell r="C237">
            <v>84999</v>
          </cell>
          <cell r="D237">
            <v>100</v>
          </cell>
        </row>
        <row r="238">
          <cell r="A238">
            <v>4501083</v>
          </cell>
          <cell r="B238" t="str">
            <v>CORTISOL, TOTAL SERUM  QST</v>
          </cell>
          <cell r="C238">
            <v>82533</v>
          </cell>
          <cell r="D238">
            <v>25.01</v>
          </cell>
        </row>
        <row r="239">
          <cell r="A239">
            <v>4501084</v>
          </cell>
          <cell r="B239" t="str">
            <v>C-PEPTIDE QST</v>
          </cell>
          <cell r="C239">
            <v>84681</v>
          </cell>
          <cell r="D239">
            <v>20</v>
          </cell>
        </row>
        <row r="240">
          <cell r="A240">
            <v>4501085</v>
          </cell>
          <cell r="B240" t="str">
            <v>CK</v>
          </cell>
          <cell r="C240">
            <v>82550</v>
          </cell>
          <cell r="D240">
            <v>54.2</v>
          </cell>
        </row>
        <row r="241">
          <cell r="A241">
            <v>4501087</v>
          </cell>
          <cell r="B241" t="str">
            <v>CREATININE SERUM</v>
          </cell>
          <cell r="C241">
            <v>82565</v>
          </cell>
          <cell r="D241">
            <v>49.2</v>
          </cell>
        </row>
        <row r="242">
          <cell r="A242">
            <v>4501088</v>
          </cell>
          <cell r="B242" t="str">
            <v>CREATININE URINE RANDM    QST</v>
          </cell>
          <cell r="C242">
            <v>82570</v>
          </cell>
          <cell r="D242">
            <v>2.91</v>
          </cell>
        </row>
        <row r="243">
          <cell r="A243">
            <v>4501089</v>
          </cell>
          <cell r="B243" t="str">
            <v>CREATININE CLEARANCE  24 HR UR  QST</v>
          </cell>
          <cell r="C243">
            <v>82575</v>
          </cell>
          <cell r="D243">
            <v>7.1</v>
          </cell>
        </row>
        <row r="244">
          <cell r="A244">
            <v>4501092</v>
          </cell>
          <cell r="B244" t="str">
            <v>DHEA-UNCONJUGATED SERUM QST</v>
          </cell>
          <cell r="C244">
            <v>82626</v>
          </cell>
          <cell r="D244">
            <v>26</v>
          </cell>
        </row>
        <row r="245">
          <cell r="A245">
            <v>4501093</v>
          </cell>
          <cell r="B245" t="str">
            <v>DHEA-SULFATE SERUM QST</v>
          </cell>
          <cell r="C245">
            <v>82627</v>
          </cell>
          <cell r="D245">
            <v>25.1</v>
          </cell>
        </row>
        <row r="246">
          <cell r="A246">
            <v>4501094</v>
          </cell>
          <cell r="B246" t="str">
            <v>DIGOXIN QST</v>
          </cell>
          <cell r="C246">
            <v>80162</v>
          </cell>
          <cell r="D246">
            <v>60</v>
          </cell>
        </row>
        <row r="247">
          <cell r="A247">
            <v>4501096</v>
          </cell>
          <cell r="B247" t="str">
            <v>DESIPRAMINE (NORPRAMINE)  QST</v>
          </cell>
          <cell r="C247">
            <v>80160</v>
          </cell>
          <cell r="D247">
            <v>23</v>
          </cell>
        </row>
        <row r="248">
          <cell r="A248">
            <v>4501101</v>
          </cell>
          <cell r="B248" t="str">
            <v>TESTOSTERONE, TOTAL, MALE(ADULT),  QST</v>
          </cell>
          <cell r="C248">
            <v>84403</v>
          </cell>
          <cell r="D248">
            <v>2.91</v>
          </cell>
        </row>
        <row r="249">
          <cell r="A249">
            <v>4501103</v>
          </cell>
          <cell r="B249" t="str">
            <v>PROTEIN ELECTROPHERESIS QST</v>
          </cell>
          <cell r="C249">
            <v>84165</v>
          </cell>
          <cell r="D249">
            <v>9.3000000000000007</v>
          </cell>
        </row>
        <row r="250">
          <cell r="A250">
            <v>4501104</v>
          </cell>
          <cell r="B250" t="str">
            <v>CORTISOL  AM QST</v>
          </cell>
          <cell r="D250">
            <v>2.91</v>
          </cell>
        </row>
        <row r="251">
          <cell r="A251">
            <v>4501105</v>
          </cell>
          <cell r="B251" t="str">
            <v>ESTRIOL (PREGNANT) S QST</v>
          </cell>
          <cell r="C251">
            <v>82677</v>
          </cell>
          <cell r="D251">
            <v>19</v>
          </cell>
        </row>
        <row r="252">
          <cell r="A252">
            <v>4501114</v>
          </cell>
          <cell r="B252" t="str">
            <v>FSH SERUM QST</v>
          </cell>
          <cell r="C252">
            <v>83001</v>
          </cell>
          <cell r="D252">
            <v>14.5</v>
          </cell>
        </row>
        <row r="253">
          <cell r="A253">
            <v>4501118</v>
          </cell>
          <cell r="B253" t="str">
            <v>TPO -THYROID PEROX  QST</v>
          </cell>
          <cell r="C253">
            <v>86376</v>
          </cell>
          <cell r="D253">
            <v>13</v>
          </cell>
        </row>
        <row r="254">
          <cell r="A254">
            <v>4501120</v>
          </cell>
          <cell r="B254" t="str">
            <v>GLUCOSE</v>
          </cell>
          <cell r="C254">
            <v>82947</v>
          </cell>
          <cell r="D254">
            <v>49.2</v>
          </cell>
        </row>
        <row r="255">
          <cell r="A255">
            <v>4501126</v>
          </cell>
          <cell r="B255" t="str">
            <v>HEMOGLOBIN  A1C  (GLYCOSYLATD HGB)</v>
          </cell>
          <cell r="C255">
            <v>83036</v>
          </cell>
          <cell r="D255">
            <v>54</v>
          </cell>
        </row>
        <row r="256">
          <cell r="A256">
            <v>4501129</v>
          </cell>
          <cell r="B256" t="str">
            <v>HEPATITIS A IGM  QST</v>
          </cell>
          <cell r="C256">
            <v>86708</v>
          </cell>
          <cell r="D256">
            <v>16.46</v>
          </cell>
        </row>
        <row r="257">
          <cell r="A257">
            <v>4501130</v>
          </cell>
          <cell r="B257" t="str">
            <v>HEPATITIS B CORE AB TOTAL QST</v>
          </cell>
          <cell r="C257">
            <v>86704</v>
          </cell>
          <cell r="D257">
            <v>10.55</v>
          </cell>
        </row>
        <row r="258">
          <cell r="A258">
            <v>4501131</v>
          </cell>
          <cell r="B258" t="str">
            <v>HEPATITIS B SURFACE ANTIB QST</v>
          </cell>
          <cell r="C258">
            <v>86706</v>
          </cell>
          <cell r="D258">
            <v>13.12</v>
          </cell>
        </row>
        <row r="259">
          <cell r="A259">
            <v>4501132</v>
          </cell>
          <cell r="B259" t="str">
            <v>HEPATITIS B SURFACE AG / RFLX QST</v>
          </cell>
          <cell r="C259">
            <v>87340</v>
          </cell>
          <cell r="D259">
            <v>9.8000000000000007</v>
          </cell>
        </row>
        <row r="260">
          <cell r="A260">
            <v>4501133</v>
          </cell>
          <cell r="B260" t="str">
            <v>HEPATITIS Be  AB     QST</v>
          </cell>
          <cell r="C260">
            <v>86707</v>
          </cell>
          <cell r="D260">
            <v>10.55</v>
          </cell>
        </row>
        <row r="261">
          <cell r="A261">
            <v>4501134</v>
          </cell>
          <cell r="B261" t="str">
            <v>HEPATITIS B COR IGG  IGM QST</v>
          </cell>
          <cell r="C261">
            <v>86704</v>
          </cell>
          <cell r="D261">
            <v>10.55</v>
          </cell>
        </row>
        <row r="262">
          <cell r="A262">
            <v>4501135</v>
          </cell>
          <cell r="B262" t="str">
            <v>HALDOL (HALOPERIDOL) QST</v>
          </cell>
          <cell r="C262">
            <v>80299</v>
          </cell>
          <cell r="D262">
            <v>27.41</v>
          </cell>
        </row>
        <row r="263">
          <cell r="A263">
            <v>4501137</v>
          </cell>
          <cell r="B263" t="str">
            <v>HCG BETA SERUM PREGNANCY</v>
          </cell>
          <cell r="C263">
            <v>84703</v>
          </cell>
          <cell r="D263">
            <v>56.8</v>
          </cell>
        </row>
        <row r="264">
          <cell r="A264">
            <v>4501138</v>
          </cell>
          <cell r="B264" t="str">
            <v>HCG BETA TUMOR-QUANT  UCI</v>
          </cell>
          <cell r="C264">
            <v>84702</v>
          </cell>
          <cell r="D264">
            <v>11.5</v>
          </cell>
        </row>
        <row r="265">
          <cell r="A265">
            <v>4501139</v>
          </cell>
          <cell r="B265" t="str">
            <v>HDL DIRECT</v>
          </cell>
          <cell r="C265">
            <v>83718</v>
          </cell>
          <cell r="D265">
            <v>73.099999999999994</v>
          </cell>
        </row>
        <row r="266">
          <cell r="A266">
            <v>4501146</v>
          </cell>
          <cell r="B266" t="str">
            <v>HEPATITIS PANEL (X5677)   QST</v>
          </cell>
          <cell r="C266">
            <v>86709</v>
          </cell>
          <cell r="D266">
            <v>56.8</v>
          </cell>
        </row>
        <row r="267">
          <cell r="A267">
            <v>4501151</v>
          </cell>
          <cell r="B267" t="str">
            <v>IMMUNOEPG  (FIXAT)  SERUM  QST</v>
          </cell>
          <cell r="C267">
            <v>86320</v>
          </cell>
          <cell r="D267">
            <v>16</v>
          </cell>
        </row>
        <row r="268">
          <cell r="A268">
            <v>4501152</v>
          </cell>
          <cell r="B268" t="str">
            <v>IMMUNOEPG+PEP CSF/URINE QST</v>
          </cell>
          <cell r="C268">
            <v>86325</v>
          </cell>
          <cell r="D268">
            <v>23</v>
          </cell>
        </row>
        <row r="269">
          <cell r="A269">
            <v>4501153</v>
          </cell>
          <cell r="B269" t="str">
            <v>IMMUNOGLOBIN  QST</v>
          </cell>
          <cell r="C269">
            <v>82785</v>
          </cell>
          <cell r="D269">
            <v>17</v>
          </cell>
        </row>
        <row r="270">
          <cell r="A270">
            <v>4501155</v>
          </cell>
          <cell r="B270" t="str">
            <v>IMIPRAMINE (TOFRANIL)  QST</v>
          </cell>
          <cell r="C270">
            <v>80174</v>
          </cell>
          <cell r="D270">
            <v>30</v>
          </cell>
        </row>
        <row r="271">
          <cell r="A271">
            <v>4501164</v>
          </cell>
          <cell r="B271" t="str">
            <v>LDH     QST</v>
          </cell>
          <cell r="C271">
            <v>83615</v>
          </cell>
          <cell r="D271">
            <v>2.64</v>
          </cell>
        </row>
        <row r="272">
          <cell r="A272">
            <v>4501165</v>
          </cell>
          <cell r="B272" t="str">
            <v>LD IZOENZYMES  QST</v>
          </cell>
          <cell r="C272">
            <v>83625</v>
          </cell>
          <cell r="D272">
            <v>13.2</v>
          </cell>
        </row>
        <row r="273">
          <cell r="A273">
            <v>4501169</v>
          </cell>
          <cell r="B273" t="str">
            <v>LDL DIRECT</v>
          </cell>
          <cell r="C273">
            <v>83721</v>
          </cell>
          <cell r="D273">
            <v>50</v>
          </cell>
        </row>
        <row r="274">
          <cell r="A274">
            <v>4501172</v>
          </cell>
          <cell r="B274" t="str">
            <v>LIPID BATTERY (PROFILE)</v>
          </cell>
          <cell r="C274">
            <v>80061</v>
          </cell>
          <cell r="D274">
            <v>160.1</v>
          </cell>
        </row>
        <row r="275">
          <cell r="A275">
            <v>4501175</v>
          </cell>
          <cell r="B275" t="str">
            <v>LIPOPRDT EPG  S     QST</v>
          </cell>
          <cell r="C275">
            <v>83715</v>
          </cell>
          <cell r="D275">
            <v>13</v>
          </cell>
        </row>
        <row r="276">
          <cell r="A276">
            <v>4501178</v>
          </cell>
          <cell r="B276" t="str">
            <v>LH (LUTEINZING HORMONE)   QST</v>
          </cell>
          <cell r="C276">
            <v>83002</v>
          </cell>
          <cell r="D276">
            <v>20</v>
          </cell>
        </row>
        <row r="277">
          <cell r="A277">
            <v>4501180</v>
          </cell>
          <cell r="B277" t="str">
            <v>LITHIUM</v>
          </cell>
          <cell r="C277">
            <v>80178</v>
          </cell>
          <cell r="D277">
            <v>44.2</v>
          </cell>
        </row>
        <row r="278">
          <cell r="A278">
            <v>4501181</v>
          </cell>
          <cell r="B278" t="str">
            <v>HEPATIC FUNCTION PANEL</v>
          </cell>
          <cell r="C278">
            <v>80076</v>
          </cell>
          <cell r="D278">
            <v>193.6</v>
          </cell>
        </row>
        <row r="279">
          <cell r="A279">
            <v>4501185</v>
          </cell>
          <cell r="B279" t="str">
            <v>OSMOLALITY  SERUM QST</v>
          </cell>
          <cell r="C279">
            <v>83930</v>
          </cell>
          <cell r="D279">
            <v>6.1</v>
          </cell>
        </row>
        <row r="280">
          <cell r="A280">
            <v>4501186</v>
          </cell>
          <cell r="B280" t="str">
            <v>OSMOLALITY  URINE QST</v>
          </cell>
          <cell r="C280">
            <v>83930</v>
          </cell>
          <cell r="D280">
            <v>6.1</v>
          </cell>
        </row>
        <row r="281">
          <cell r="A281">
            <v>4501190</v>
          </cell>
          <cell r="B281" t="str">
            <v>NORTRIP AMITRIPTYLINE QST</v>
          </cell>
          <cell r="C281">
            <v>80182</v>
          </cell>
          <cell r="D281">
            <v>30</v>
          </cell>
        </row>
        <row r="282">
          <cell r="A282">
            <v>4501195</v>
          </cell>
          <cell r="B282" t="str">
            <v>PTH-INTACT W/CA+  (PARATHY)     QST</v>
          </cell>
          <cell r="C282">
            <v>83970</v>
          </cell>
          <cell r="D282">
            <v>42.5</v>
          </cell>
        </row>
        <row r="283">
          <cell r="A283">
            <v>4501198</v>
          </cell>
          <cell r="B283" t="str">
            <v>POTASSIUM URINE RNDOM   QST</v>
          </cell>
          <cell r="C283">
            <v>84133</v>
          </cell>
          <cell r="D283">
            <v>6.05</v>
          </cell>
        </row>
        <row r="284">
          <cell r="A284">
            <v>4501199</v>
          </cell>
          <cell r="B284" t="str">
            <v>PHOSPHORUS    UCI</v>
          </cell>
          <cell r="C284">
            <v>84100</v>
          </cell>
          <cell r="D284">
            <v>4.38</v>
          </cell>
        </row>
        <row r="285">
          <cell r="A285">
            <v>4501205</v>
          </cell>
          <cell r="B285" t="str">
            <v>PHENYTOIN (DILANTIN)</v>
          </cell>
          <cell r="C285">
            <v>80185</v>
          </cell>
          <cell r="D285">
            <v>82</v>
          </cell>
        </row>
        <row r="286">
          <cell r="A286">
            <v>4501206</v>
          </cell>
          <cell r="B286" t="str">
            <v>PLACIDYL SERUM QST</v>
          </cell>
          <cell r="C286">
            <v>82690</v>
          </cell>
          <cell r="D286">
            <v>19</v>
          </cell>
        </row>
        <row r="287">
          <cell r="A287">
            <v>4501211</v>
          </cell>
          <cell r="B287" t="str">
            <v>POTASSIUM 24HR URINE   QST</v>
          </cell>
          <cell r="C287">
            <v>84133</v>
          </cell>
          <cell r="D287">
            <v>4.38</v>
          </cell>
        </row>
        <row r="288">
          <cell r="A288">
            <v>4501212</v>
          </cell>
          <cell r="B288" t="str">
            <v>POTASSIUM</v>
          </cell>
          <cell r="C288">
            <v>84132</v>
          </cell>
          <cell r="D288">
            <v>40.299999999999997</v>
          </cell>
        </row>
        <row r="289">
          <cell r="A289">
            <v>4501215</v>
          </cell>
          <cell r="B289" t="str">
            <v>PROGESTERONE   QST</v>
          </cell>
          <cell r="C289">
            <v>84144</v>
          </cell>
          <cell r="D289">
            <v>19.28</v>
          </cell>
        </row>
        <row r="290">
          <cell r="A290">
            <v>4501216</v>
          </cell>
          <cell r="B290" t="str">
            <v>PROLACTIN  QST</v>
          </cell>
          <cell r="C290">
            <v>84146</v>
          </cell>
          <cell r="D290">
            <v>20.29</v>
          </cell>
        </row>
        <row r="291">
          <cell r="A291">
            <v>4501218</v>
          </cell>
          <cell r="B291" t="str">
            <v>PSA - PROSTATIC SPECIFIC ANTIG QST</v>
          </cell>
          <cell r="C291">
            <v>84153</v>
          </cell>
          <cell r="D291">
            <v>11.83</v>
          </cell>
        </row>
        <row r="292">
          <cell r="A292">
            <v>4501221</v>
          </cell>
          <cell r="B292" t="str">
            <v>PROTEIN URINE W/O CREA   QST</v>
          </cell>
          <cell r="C292">
            <v>84155</v>
          </cell>
          <cell r="D292">
            <v>4.55</v>
          </cell>
        </row>
        <row r="293">
          <cell r="A293">
            <v>4501222</v>
          </cell>
          <cell r="B293" t="str">
            <v>PROTEIN SERUM</v>
          </cell>
          <cell r="C293">
            <v>84155</v>
          </cell>
          <cell r="D293">
            <v>49.2</v>
          </cell>
        </row>
        <row r="294">
          <cell r="A294">
            <v>4501224</v>
          </cell>
          <cell r="B294" t="str">
            <v>PROTRIPTYLINE(CICAVTIL) QST</v>
          </cell>
          <cell r="C294">
            <v>80299</v>
          </cell>
          <cell r="D294">
            <v>14</v>
          </cell>
        </row>
        <row r="295">
          <cell r="A295">
            <v>4501228</v>
          </cell>
          <cell r="B295" t="str">
            <v>SALICYLATES     UCI</v>
          </cell>
          <cell r="C295">
            <v>80196</v>
          </cell>
          <cell r="D295">
            <v>6.1</v>
          </cell>
        </row>
        <row r="296">
          <cell r="A296">
            <v>4501231</v>
          </cell>
          <cell r="B296" t="str">
            <v>AST (SGOT)</v>
          </cell>
          <cell r="C296">
            <v>84450</v>
          </cell>
          <cell r="D296">
            <v>61.8</v>
          </cell>
        </row>
        <row r="297">
          <cell r="A297">
            <v>4501232</v>
          </cell>
          <cell r="B297" t="str">
            <v>GGT     QST</v>
          </cell>
          <cell r="C297">
            <v>82977</v>
          </cell>
          <cell r="D297">
            <v>4</v>
          </cell>
        </row>
        <row r="298">
          <cell r="A298">
            <v>4501233</v>
          </cell>
          <cell r="B298" t="str">
            <v>ALT (SGPT)</v>
          </cell>
          <cell r="C298">
            <v>84460</v>
          </cell>
          <cell r="D298">
            <v>61.8</v>
          </cell>
        </row>
        <row r="299">
          <cell r="A299">
            <v>4501237</v>
          </cell>
          <cell r="B299" t="str">
            <v>SODIUM URINE W/O CREA   QST</v>
          </cell>
          <cell r="C299">
            <v>84300</v>
          </cell>
          <cell r="D299">
            <v>2.64</v>
          </cell>
        </row>
        <row r="300">
          <cell r="A300">
            <v>4501238</v>
          </cell>
          <cell r="B300" t="str">
            <v>SODIUM SERUM</v>
          </cell>
          <cell r="C300">
            <v>84295</v>
          </cell>
          <cell r="D300">
            <v>40.299999999999997</v>
          </cell>
        </row>
        <row r="301">
          <cell r="A301">
            <v>4501241</v>
          </cell>
          <cell r="B301" t="str">
            <v>TESTOSTERONE TOTAL     QST</v>
          </cell>
          <cell r="C301">
            <v>84403</v>
          </cell>
          <cell r="D301">
            <v>28.5</v>
          </cell>
        </row>
        <row r="302">
          <cell r="A302">
            <v>4501242</v>
          </cell>
          <cell r="B302" t="str">
            <v>TESTOSTERONE FREE &amp; TOTL QST</v>
          </cell>
          <cell r="C302">
            <v>84402</v>
          </cell>
          <cell r="D302">
            <v>37.5</v>
          </cell>
        </row>
        <row r="303">
          <cell r="A303">
            <v>4501244</v>
          </cell>
          <cell r="B303" t="str">
            <v>INSULIN     QST</v>
          </cell>
          <cell r="C303">
            <v>83525</v>
          </cell>
          <cell r="D303">
            <v>10.82</v>
          </cell>
        </row>
        <row r="304">
          <cell r="A304">
            <v>4501246</v>
          </cell>
          <cell r="B304" t="str">
            <v>T3 TOTAL   QST</v>
          </cell>
          <cell r="C304">
            <v>84480</v>
          </cell>
          <cell r="D304">
            <v>15.73</v>
          </cell>
        </row>
        <row r="305">
          <cell r="A305">
            <v>4501247</v>
          </cell>
          <cell r="B305" t="str">
            <v>T3 UPTAKE</v>
          </cell>
          <cell r="C305">
            <v>84479</v>
          </cell>
          <cell r="D305">
            <v>65</v>
          </cell>
        </row>
        <row r="306">
          <cell r="A306">
            <v>4501248</v>
          </cell>
          <cell r="B306" t="str">
            <v>T4, TOTAL</v>
          </cell>
          <cell r="C306">
            <v>84436</v>
          </cell>
          <cell r="D306">
            <v>65</v>
          </cell>
        </row>
        <row r="307">
          <cell r="A307">
            <v>4501252</v>
          </cell>
          <cell r="B307" t="str">
            <v>THYROID BINDING GLOBULIN QST</v>
          </cell>
          <cell r="C307">
            <v>84442</v>
          </cell>
          <cell r="D307">
            <v>19</v>
          </cell>
        </row>
        <row r="308">
          <cell r="A308">
            <v>4501254</v>
          </cell>
          <cell r="B308" t="str">
            <v>TRANSFERRIN     QST</v>
          </cell>
          <cell r="C308">
            <v>84466</v>
          </cell>
          <cell r="D308">
            <v>12.1</v>
          </cell>
        </row>
        <row r="309">
          <cell r="A309">
            <v>4501256</v>
          </cell>
          <cell r="B309" t="str">
            <v>TRIGLYCERIDES</v>
          </cell>
          <cell r="C309">
            <v>84478</v>
          </cell>
          <cell r="D309">
            <v>56.8</v>
          </cell>
        </row>
        <row r="310">
          <cell r="A310">
            <v>4501259</v>
          </cell>
          <cell r="B310" t="str">
            <v>URIC ACID</v>
          </cell>
          <cell r="C310">
            <v>84550</v>
          </cell>
          <cell r="D310">
            <v>54.2</v>
          </cell>
        </row>
        <row r="311">
          <cell r="A311">
            <v>4501260</v>
          </cell>
          <cell r="B311" t="str">
            <v>TSH</v>
          </cell>
          <cell r="C311">
            <v>84443</v>
          </cell>
          <cell r="D311">
            <v>85.5</v>
          </cell>
        </row>
        <row r="312">
          <cell r="A312">
            <v>4501263</v>
          </cell>
          <cell r="B312" t="str">
            <v>DEPAKENE (VALPROIC ACID)</v>
          </cell>
          <cell r="C312">
            <v>80164</v>
          </cell>
          <cell r="D312">
            <v>75</v>
          </cell>
        </row>
        <row r="313">
          <cell r="A313">
            <v>4501265</v>
          </cell>
          <cell r="B313" t="str">
            <v>VALIUM (DIAZEPAM) QST</v>
          </cell>
          <cell r="C313">
            <v>80299</v>
          </cell>
          <cell r="D313">
            <v>23</v>
          </cell>
        </row>
        <row r="314">
          <cell r="A314">
            <v>4501272</v>
          </cell>
          <cell r="B314" t="str">
            <v>ELECTROLYTE PANEL</v>
          </cell>
          <cell r="C314">
            <v>80051</v>
          </cell>
          <cell r="D314">
            <v>113.4</v>
          </cell>
        </row>
        <row r="315">
          <cell r="A315">
            <v>4501275</v>
          </cell>
          <cell r="B315" t="str">
            <v>BASIC METABOLIC PANEL</v>
          </cell>
          <cell r="C315">
            <v>80048</v>
          </cell>
          <cell r="D315">
            <v>138.6</v>
          </cell>
        </row>
        <row r="316">
          <cell r="A316">
            <v>4501279</v>
          </cell>
          <cell r="B316" t="str">
            <v>CBC W/AUTO DIFF &amp; PLT CNT</v>
          </cell>
          <cell r="C316">
            <v>85025</v>
          </cell>
          <cell r="D316">
            <v>66</v>
          </cell>
        </row>
        <row r="317">
          <cell r="A317">
            <v>4501281</v>
          </cell>
          <cell r="B317" t="str">
            <v>DIFFERENTIAL MANUAL</v>
          </cell>
          <cell r="C317">
            <v>85007</v>
          </cell>
          <cell r="D317">
            <v>27.7</v>
          </cell>
        </row>
        <row r="318">
          <cell r="A318">
            <v>4501282</v>
          </cell>
          <cell r="B318" t="str">
            <v>EOSINOPHIL COUNT QST</v>
          </cell>
          <cell r="C318">
            <v>85999</v>
          </cell>
          <cell r="D318">
            <v>44.2</v>
          </cell>
        </row>
        <row r="319">
          <cell r="A319">
            <v>4501283</v>
          </cell>
          <cell r="B319" t="str">
            <v>HEMATOCRIT</v>
          </cell>
          <cell r="C319">
            <v>85014</v>
          </cell>
          <cell r="D319">
            <v>21.5</v>
          </cell>
        </row>
        <row r="320">
          <cell r="A320">
            <v>4501284</v>
          </cell>
          <cell r="B320" t="str">
            <v>HEMOGLOBIN</v>
          </cell>
          <cell r="C320">
            <v>85018</v>
          </cell>
          <cell r="D320">
            <v>21.5</v>
          </cell>
        </row>
        <row r="321">
          <cell r="A321">
            <v>4501285</v>
          </cell>
          <cell r="B321" t="str">
            <v>HGB/HCT (HEMOGRAM)</v>
          </cell>
          <cell r="C321">
            <v>85014</v>
          </cell>
          <cell r="D321">
            <v>36.6</v>
          </cell>
        </row>
        <row r="322">
          <cell r="A322">
            <v>4501286</v>
          </cell>
          <cell r="B322" t="str">
            <v>LEUKOCYTE ALKALINE PTASE QST</v>
          </cell>
          <cell r="C322">
            <v>85540</v>
          </cell>
          <cell r="D322">
            <v>9.5</v>
          </cell>
        </row>
        <row r="323">
          <cell r="A323">
            <v>4501288</v>
          </cell>
          <cell r="B323" t="str">
            <v>PLATELET COUNT</v>
          </cell>
          <cell r="C323">
            <v>85049</v>
          </cell>
          <cell r="D323">
            <v>30</v>
          </cell>
        </row>
        <row r="324">
          <cell r="A324">
            <v>4501289</v>
          </cell>
          <cell r="B324" t="str">
            <v>RBC COUNT</v>
          </cell>
          <cell r="C324">
            <v>85041</v>
          </cell>
          <cell r="D324">
            <v>19</v>
          </cell>
        </row>
        <row r="325">
          <cell r="A325">
            <v>4501294</v>
          </cell>
          <cell r="B325" t="str">
            <v>WBC COUNT</v>
          </cell>
          <cell r="C325">
            <v>85048</v>
          </cell>
          <cell r="D325">
            <v>20</v>
          </cell>
        </row>
        <row r="326">
          <cell r="A326">
            <v>4501304</v>
          </cell>
          <cell r="B326" t="str">
            <v>SKIN TEST-TB</v>
          </cell>
          <cell r="C326">
            <v>86580</v>
          </cell>
          <cell r="D326">
            <v>44.2</v>
          </cell>
        </row>
        <row r="327">
          <cell r="A327">
            <v>4501306</v>
          </cell>
          <cell r="B327" t="str">
            <v>ERYTHROPOITEN QST</v>
          </cell>
          <cell r="C327">
            <v>82668</v>
          </cell>
          <cell r="D327">
            <v>28.81</v>
          </cell>
        </row>
        <row r="328">
          <cell r="A328">
            <v>4501307</v>
          </cell>
          <cell r="B328" t="str">
            <v>ANA SCREEN / TITER     QST</v>
          </cell>
          <cell r="C328">
            <v>86256</v>
          </cell>
          <cell r="D328">
            <v>18.2</v>
          </cell>
        </row>
        <row r="329">
          <cell r="A329">
            <v>4501308</v>
          </cell>
          <cell r="B329" t="str">
            <v>ASO ANTI SHOP AB     QST</v>
          </cell>
          <cell r="C329">
            <v>86063</v>
          </cell>
          <cell r="D329">
            <v>10</v>
          </cell>
        </row>
        <row r="330">
          <cell r="A330">
            <v>4501309</v>
          </cell>
          <cell r="B330" t="str">
            <v>ASO TITER     QST</v>
          </cell>
          <cell r="C330">
            <v>86060</v>
          </cell>
          <cell r="D330">
            <v>12.19</v>
          </cell>
        </row>
        <row r="331">
          <cell r="A331">
            <v>4501314</v>
          </cell>
          <cell r="B331" t="str">
            <v>CHLORIDE URINE 24 HOUR QST</v>
          </cell>
          <cell r="C331">
            <v>82436</v>
          </cell>
          <cell r="D331">
            <v>5.0999999999999996</v>
          </cell>
        </row>
        <row r="332">
          <cell r="A332">
            <v>4501315</v>
          </cell>
          <cell r="B332" t="str">
            <v>CHLAMYDIA IGG &amp; IGM  SERUM  QST</v>
          </cell>
          <cell r="C332">
            <v>86631</v>
          </cell>
          <cell r="D332">
            <v>11.35</v>
          </cell>
        </row>
        <row r="333">
          <cell r="A333">
            <v>4501318</v>
          </cell>
          <cell r="B333" t="str">
            <v>C-REACTIVE PROTEIN     QST</v>
          </cell>
          <cell r="C333">
            <v>86140</v>
          </cell>
          <cell r="D333">
            <v>4.82</v>
          </cell>
        </row>
        <row r="334">
          <cell r="A334">
            <v>4501320</v>
          </cell>
          <cell r="B334" t="str">
            <v>EPSTEIN BARR EARLY AG QST</v>
          </cell>
          <cell r="C334">
            <v>86663</v>
          </cell>
          <cell r="D334">
            <v>15.1</v>
          </cell>
        </row>
        <row r="335">
          <cell r="A335">
            <v>4501321</v>
          </cell>
          <cell r="B335" t="str">
            <v>EPSTEIN BARR GROUP QST</v>
          </cell>
          <cell r="C335">
            <v>86664</v>
          </cell>
          <cell r="D335">
            <v>20.8</v>
          </cell>
        </row>
        <row r="336">
          <cell r="A336">
            <v>4501324</v>
          </cell>
          <cell r="B336" t="str">
            <v>FTA QST</v>
          </cell>
          <cell r="C336">
            <v>86781</v>
          </cell>
          <cell r="D336">
            <v>10.6</v>
          </cell>
        </row>
        <row r="337">
          <cell r="A337">
            <v>4501325</v>
          </cell>
          <cell r="B337" t="str">
            <v>HSV 1/2 IgG/IgM Panl (10937)</v>
          </cell>
          <cell r="C337">
            <v>86694</v>
          </cell>
          <cell r="D337">
            <v>60</v>
          </cell>
        </row>
        <row r="338">
          <cell r="A338">
            <v>4501328</v>
          </cell>
          <cell r="B338" t="str">
            <v>MONO TEST QST</v>
          </cell>
          <cell r="C338">
            <v>86403</v>
          </cell>
          <cell r="D338">
            <v>5</v>
          </cell>
        </row>
        <row r="339">
          <cell r="A339">
            <v>4501329</v>
          </cell>
          <cell r="B339" t="str">
            <v>HETEROPHILE TITER QST</v>
          </cell>
          <cell r="C339">
            <v>86309</v>
          </cell>
          <cell r="D339">
            <v>8.66</v>
          </cell>
        </row>
        <row r="340">
          <cell r="A340">
            <v>4501330</v>
          </cell>
          <cell r="B340" t="str">
            <v>HERPES TYPE 2 IgM AB QST</v>
          </cell>
          <cell r="C340">
            <v>86694</v>
          </cell>
          <cell r="D340">
            <v>12.19</v>
          </cell>
        </row>
        <row r="341">
          <cell r="A341">
            <v>4501331</v>
          </cell>
          <cell r="B341" t="str">
            <v>HERPES ZOSTER ELISA QST</v>
          </cell>
          <cell r="C341">
            <v>87207</v>
          </cell>
          <cell r="D341">
            <v>14</v>
          </cell>
        </row>
        <row r="342">
          <cell r="A342">
            <v>4501332</v>
          </cell>
          <cell r="B342" t="str">
            <v>CLOZARIL -(CLOZAPINE)  QST</v>
          </cell>
          <cell r="C342">
            <v>80154</v>
          </cell>
          <cell r="D342">
            <v>26.8</v>
          </cell>
        </row>
        <row r="343">
          <cell r="A343">
            <v>4501346</v>
          </cell>
          <cell r="B343" t="str">
            <v>RA SCREEN (RHUEM  FACTR)    QST</v>
          </cell>
          <cell r="C343">
            <v>86431</v>
          </cell>
          <cell r="D343">
            <v>6</v>
          </cell>
        </row>
        <row r="344">
          <cell r="A344">
            <v>4501347</v>
          </cell>
          <cell r="B344" t="str">
            <v>RA TITER     QST</v>
          </cell>
          <cell r="C344">
            <v>86431</v>
          </cell>
          <cell r="D344">
            <v>24</v>
          </cell>
        </row>
        <row r="345">
          <cell r="A345">
            <v>4501361</v>
          </cell>
          <cell r="B345" t="str">
            <v>CULTURE AFB BLOOD  QST</v>
          </cell>
          <cell r="C345">
            <v>87118</v>
          </cell>
          <cell r="D345">
            <v>42</v>
          </cell>
        </row>
        <row r="346">
          <cell r="A346">
            <v>4501369</v>
          </cell>
          <cell r="B346" t="str">
            <v>CLOSTRIDIUM DIFFICILE  QST</v>
          </cell>
          <cell r="C346">
            <v>87324</v>
          </cell>
          <cell r="D346">
            <v>34.92</v>
          </cell>
        </row>
        <row r="347">
          <cell r="A347">
            <v>4501371</v>
          </cell>
          <cell r="B347" t="str">
            <v>CULTURE ROUTINE QST</v>
          </cell>
          <cell r="C347">
            <v>87070</v>
          </cell>
          <cell r="D347">
            <v>76.900000000000006</v>
          </cell>
        </row>
        <row r="348">
          <cell r="A348">
            <v>4501373</v>
          </cell>
          <cell r="B348" t="str">
            <v>CULTURE CHLAMYDIA SWAB QST</v>
          </cell>
          <cell r="C348">
            <v>87110</v>
          </cell>
          <cell r="D348">
            <v>22.17</v>
          </cell>
        </row>
        <row r="349">
          <cell r="A349">
            <v>4501377</v>
          </cell>
          <cell r="B349" t="str">
            <v>CULTURE STOOL (SAL/SHIG/CHLYM)    QST</v>
          </cell>
          <cell r="C349">
            <v>87045</v>
          </cell>
          <cell r="D349">
            <v>40.630000000000003</v>
          </cell>
        </row>
        <row r="350">
          <cell r="A350">
            <v>4501385</v>
          </cell>
          <cell r="B350" t="str">
            <v>GRAM STAIN     QST</v>
          </cell>
          <cell r="C350">
            <v>87205</v>
          </cell>
          <cell r="D350">
            <v>6.68</v>
          </cell>
        </row>
        <row r="351">
          <cell r="A351">
            <v>4501398</v>
          </cell>
          <cell r="B351" t="str">
            <v>WET MOUNT      QST</v>
          </cell>
          <cell r="C351">
            <v>87210</v>
          </cell>
          <cell r="D351">
            <v>49.2</v>
          </cell>
        </row>
        <row r="352">
          <cell r="A352">
            <v>4501401</v>
          </cell>
          <cell r="B352" t="str">
            <v>VITAMIN B6     QST</v>
          </cell>
          <cell r="C352">
            <v>84207</v>
          </cell>
          <cell r="D352">
            <v>41</v>
          </cell>
        </row>
        <row r="353">
          <cell r="A353">
            <v>4501404</v>
          </cell>
          <cell r="B353" t="str">
            <v>HANDLING FEE TO REF LAB</v>
          </cell>
          <cell r="C353">
            <v>99001</v>
          </cell>
          <cell r="D353">
            <v>31.6</v>
          </cell>
        </row>
        <row r="354">
          <cell r="A354">
            <v>4501421</v>
          </cell>
          <cell r="B354" t="str">
            <v>FIBRINOGEN UCI</v>
          </cell>
          <cell r="C354">
            <v>85385</v>
          </cell>
          <cell r="D354">
            <v>6.55</v>
          </cell>
        </row>
        <row r="355">
          <cell r="A355">
            <v>4501428</v>
          </cell>
          <cell r="B355" t="str">
            <v>FACTOR X UCI</v>
          </cell>
          <cell r="C355">
            <v>85260</v>
          </cell>
          <cell r="D355">
            <v>80</v>
          </cell>
        </row>
        <row r="356">
          <cell r="A356">
            <v>4501448</v>
          </cell>
          <cell r="B356" t="str">
            <v>FECAL WBC   QST</v>
          </cell>
          <cell r="C356">
            <v>89055</v>
          </cell>
          <cell r="D356">
            <v>8</v>
          </cell>
        </row>
        <row r="357">
          <cell r="A357">
            <v>4501449</v>
          </cell>
          <cell r="B357" t="str">
            <v>OCCULT BLOOD</v>
          </cell>
          <cell r="C357">
            <v>82270</v>
          </cell>
          <cell r="D357">
            <v>17.600000000000001</v>
          </cell>
        </row>
        <row r="358">
          <cell r="A358">
            <v>4501451</v>
          </cell>
          <cell r="B358" t="str">
            <v>PREGNANCY TEST URINE</v>
          </cell>
          <cell r="C358">
            <v>84703</v>
          </cell>
          <cell r="D358">
            <v>52.9</v>
          </cell>
        </row>
        <row r="359">
          <cell r="A359">
            <v>4501457</v>
          </cell>
          <cell r="B359" t="str">
            <v>URINE MICROSCOPIC</v>
          </cell>
          <cell r="C359">
            <v>81015</v>
          </cell>
          <cell r="D359">
            <v>24</v>
          </cell>
        </row>
        <row r="360">
          <cell r="A360">
            <v>4501464</v>
          </cell>
          <cell r="B360" t="str">
            <v>CA15-3     QST</v>
          </cell>
          <cell r="C360">
            <v>86316</v>
          </cell>
          <cell r="D360">
            <v>14.48</v>
          </cell>
        </row>
        <row r="361">
          <cell r="A361">
            <v>4501469</v>
          </cell>
          <cell r="B361" t="str">
            <v>IRON, TOTAL (FE)</v>
          </cell>
          <cell r="C361">
            <v>83540</v>
          </cell>
          <cell r="D361">
            <v>27</v>
          </cell>
        </row>
        <row r="362">
          <cell r="A362">
            <v>4501470</v>
          </cell>
          <cell r="B362" t="str">
            <v>FEB-IRON BINDING CAPACITY</v>
          </cell>
          <cell r="C362">
            <v>83550</v>
          </cell>
          <cell r="D362">
            <v>45.5</v>
          </cell>
        </row>
        <row r="363">
          <cell r="A363">
            <v>4501490</v>
          </cell>
          <cell r="B363" t="str">
            <v>ACTH     QST</v>
          </cell>
          <cell r="C363">
            <v>82024</v>
          </cell>
          <cell r="D363">
            <v>24.09</v>
          </cell>
        </row>
        <row r="364">
          <cell r="A364">
            <v>4501491</v>
          </cell>
          <cell r="B364" t="str">
            <v>GROWTH HORMONE (HGH) QST</v>
          </cell>
          <cell r="C364">
            <v>83003</v>
          </cell>
          <cell r="D364">
            <v>15.5</v>
          </cell>
        </row>
        <row r="365">
          <cell r="A365">
            <v>4501495</v>
          </cell>
          <cell r="B365" t="str">
            <v>T3, FREE  QST</v>
          </cell>
          <cell r="C365">
            <v>84481</v>
          </cell>
          <cell r="D365">
            <v>41</v>
          </cell>
        </row>
        <row r="366">
          <cell r="A366">
            <v>4501502</v>
          </cell>
          <cell r="B366" t="str">
            <v>T CELL PANEL 3 QST</v>
          </cell>
          <cell r="C366">
            <v>86359</v>
          </cell>
          <cell r="D366">
            <v>67</v>
          </cell>
        </row>
        <row r="367">
          <cell r="A367">
            <v>4501504</v>
          </cell>
          <cell r="B367" t="str">
            <v>PROZAC (FLUOXETINE) QST</v>
          </cell>
          <cell r="C367">
            <v>80299</v>
          </cell>
          <cell r="D367">
            <v>26.5</v>
          </cell>
        </row>
        <row r="368">
          <cell r="A368">
            <v>4501512</v>
          </cell>
          <cell r="B368" t="str">
            <v>STAT LAB FEE</v>
          </cell>
          <cell r="C368">
            <v>99050</v>
          </cell>
          <cell r="D368">
            <v>42</v>
          </cell>
        </row>
        <row r="369">
          <cell r="A369">
            <v>4501540</v>
          </cell>
          <cell r="B369" t="str">
            <v>DRUG SC QUANT QST</v>
          </cell>
          <cell r="C369">
            <v>84999</v>
          </cell>
          <cell r="D369">
            <v>56</v>
          </cell>
        </row>
        <row r="370">
          <cell r="A370">
            <v>4501550</v>
          </cell>
          <cell r="B370" t="str">
            <v>URINE ABUSE DRUG SCREEN</v>
          </cell>
          <cell r="C370">
            <v>80307</v>
          </cell>
          <cell r="D370">
            <v>60.5</v>
          </cell>
        </row>
        <row r="371">
          <cell r="A371">
            <v>4501572</v>
          </cell>
          <cell r="B371" t="str">
            <v>ESTRADIOL     QST</v>
          </cell>
          <cell r="C371">
            <v>82670</v>
          </cell>
          <cell r="D371">
            <v>25.01</v>
          </cell>
        </row>
        <row r="372">
          <cell r="A372">
            <v>4501575</v>
          </cell>
          <cell r="B372" t="str">
            <v>MILONTIN QST</v>
          </cell>
          <cell r="C372">
            <v>80299</v>
          </cell>
          <cell r="D372">
            <v>26</v>
          </cell>
        </row>
        <row r="373">
          <cell r="A373">
            <v>4501584</v>
          </cell>
          <cell r="B373" t="str">
            <v>LYMPH SUBSET PANEL 5   QST</v>
          </cell>
          <cell r="C373">
            <v>86360</v>
          </cell>
          <cell r="D373">
            <v>30</v>
          </cell>
        </row>
        <row r="374">
          <cell r="A374">
            <v>4501605</v>
          </cell>
          <cell r="B374" t="str">
            <v>POTASSIUM (K) SERUM  UCI</v>
          </cell>
          <cell r="C374">
            <v>84132</v>
          </cell>
          <cell r="D374">
            <v>4.38</v>
          </cell>
        </row>
        <row r="375">
          <cell r="A375">
            <v>4504042</v>
          </cell>
          <cell r="B375" t="str">
            <v>BASIC METABOLIC PANEL  UCI</v>
          </cell>
          <cell r="C375">
            <v>80048</v>
          </cell>
          <cell r="D375">
            <v>10.4</v>
          </cell>
        </row>
        <row r="376">
          <cell r="A376">
            <v>4504043</v>
          </cell>
          <cell r="B376" t="str">
            <v>ELECTROLYTES     QST</v>
          </cell>
          <cell r="C376">
            <v>80051</v>
          </cell>
          <cell r="D376">
            <v>5.01</v>
          </cell>
        </row>
        <row r="377">
          <cell r="A377">
            <v>4504045</v>
          </cell>
          <cell r="B377" t="str">
            <v>PROTIME     UCI</v>
          </cell>
          <cell r="C377">
            <v>85610</v>
          </cell>
          <cell r="D377">
            <v>19</v>
          </cell>
        </row>
        <row r="378">
          <cell r="A378">
            <v>4504046</v>
          </cell>
          <cell r="B378" t="str">
            <v>PTT ACTIVATED    UCI</v>
          </cell>
          <cell r="C378">
            <v>85730</v>
          </cell>
          <cell r="D378">
            <v>11</v>
          </cell>
        </row>
        <row r="379">
          <cell r="A379">
            <v>4504047</v>
          </cell>
          <cell r="B379" t="str">
            <v>CK ISOENZYMES     QST</v>
          </cell>
          <cell r="C379">
            <v>82552</v>
          </cell>
          <cell r="D379">
            <v>25</v>
          </cell>
        </row>
        <row r="380">
          <cell r="A380">
            <v>4504048</v>
          </cell>
          <cell r="B380" t="str">
            <v>AMYLASE SERUM UCI</v>
          </cell>
          <cell r="C380">
            <v>82150</v>
          </cell>
          <cell r="D380">
            <v>5</v>
          </cell>
        </row>
        <row r="381">
          <cell r="A381">
            <v>4504049</v>
          </cell>
          <cell r="B381" t="str">
            <v>LIPASE     UCI</v>
          </cell>
          <cell r="C381">
            <v>83690</v>
          </cell>
          <cell r="D381">
            <v>5</v>
          </cell>
        </row>
        <row r="382">
          <cell r="A382">
            <v>4504050</v>
          </cell>
          <cell r="B382" t="str">
            <v>ALCOHOL BLOOD     UCI</v>
          </cell>
          <cell r="C382">
            <v>82055</v>
          </cell>
          <cell r="D382">
            <v>12.19</v>
          </cell>
        </row>
        <row r="383">
          <cell r="A383">
            <v>4504051</v>
          </cell>
          <cell r="B383" t="str">
            <v>URINALYSIS W/MICRO     UCI</v>
          </cell>
          <cell r="C383">
            <v>81000</v>
          </cell>
          <cell r="D383">
            <v>2.82</v>
          </cell>
        </row>
        <row r="384">
          <cell r="A384">
            <v>4504052</v>
          </cell>
          <cell r="B384" t="str">
            <v>AMMONIA PLASMA     UCI</v>
          </cell>
          <cell r="C384">
            <v>82140</v>
          </cell>
          <cell r="D384">
            <v>14.64</v>
          </cell>
        </row>
        <row r="385">
          <cell r="A385">
            <v>4504053</v>
          </cell>
          <cell r="B385" t="str">
            <v>MAGNESIUM   QST</v>
          </cell>
          <cell r="C385">
            <v>83735</v>
          </cell>
          <cell r="D385">
            <v>5.64</v>
          </cell>
        </row>
        <row r="386">
          <cell r="A386">
            <v>4504056</v>
          </cell>
          <cell r="B386" t="str">
            <v>VANCOMYCIN PEAK     UCI</v>
          </cell>
          <cell r="C386">
            <v>80202</v>
          </cell>
          <cell r="D386">
            <v>16.46</v>
          </cell>
        </row>
        <row r="387">
          <cell r="A387">
            <v>4504057</v>
          </cell>
          <cell r="B387" t="str">
            <v>VANCOMYCIN TROUGH     UCI</v>
          </cell>
          <cell r="C387">
            <v>80202</v>
          </cell>
          <cell r="D387">
            <v>16.46</v>
          </cell>
        </row>
        <row r="388">
          <cell r="A388">
            <v>4504058</v>
          </cell>
          <cell r="B388" t="str">
            <v>OVA &amp; PARASITES     QST</v>
          </cell>
          <cell r="C388">
            <v>87177</v>
          </cell>
          <cell r="D388">
            <v>16</v>
          </cell>
        </row>
        <row r="389">
          <cell r="A389">
            <v>4504060</v>
          </cell>
          <cell r="B389" t="str">
            <v>PRE-ALBUMIN     QST</v>
          </cell>
          <cell r="C389">
            <v>84134</v>
          </cell>
          <cell r="D389">
            <v>7.3</v>
          </cell>
        </row>
        <row r="390">
          <cell r="A390">
            <v>4504061</v>
          </cell>
          <cell r="B390" t="str">
            <v>CULTURE VIRAL ANY     QST</v>
          </cell>
          <cell r="C390">
            <v>87253</v>
          </cell>
          <cell r="D390">
            <v>25</v>
          </cell>
        </row>
        <row r="391">
          <cell r="A391">
            <v>4504065</v>
          </cell>
          <cell r="B391" t="str">
            <v>CULTURE FUNGUS ANY    QST</v>
          </cell>
          <cell r="C391">
            <v>87102</v>
          </cell>
          <cell r="D391">
            <v>9.91</v>
          </cell>
        </row>
        <row r="392">
          <cell r="A392">
            <v>4504067</v>
          </cell>
          <cell r="B392" t="str">
            <v>ESTROGEN/ESTRADIOL     QST</v>
          </cell>
          <cell r="C392">
            <v>82670</v>
          </cell>
          <cell r="D392">
            <v>30</v>
          </cell>
        </row>
        <row r="393">
          <cell r="A393">
            <v>4504072</v>
          </cell>
          <cell r="B393" t="str">
            <v>CALCIUM IONIZED     UCI</v>
          </cell>
          <cell r="C393">
            <v>82330</v>
          </cell>
          <cell r="D393">
            <v>18.2</v>
          </cell>
        </row>
        <row r="394">
          <cell r="A394">
            <v>4504073</v>
          </cell>
          <cell r="B394" t="str">
            <v>GLUCOSE     UCI</v>
          </cell>
          <cell r="C394">
            <v>82947</v>
          </cell>
          <cell r="D394">
            <v>1.82</v>
          </cell>
        </row>
        <row r="395">
          <cell r="A395">
            <v>4504074</v>
          </cell>
          <cell r="B395" t="str">
            <v>CK UCI</v>
          </cell>
          <cell r="C395">
            <v>82550</v>
          </cell>
          <cell r="D395">
            <v>5</v>
          </cell>
        </row>
        <row r="396">
          <cell r="A396">
            <v>4504077</v>
          </cell>
          <cell r="B396" t="str">
            <v>HIV 1/2 AB REFLEX     QST</v>
          </cell>
          <cell r="C396">
            <v>86689</v>
          </cell>
          <cell r="D396">
            <v>25</v>
          </cell>
        </row>
        <row r="397">
          <cell r="A397">
            <v>4504078</v>
          </cell>
          <cell r="B397" t="str">
            <v>T4,FREE</v>
          </cell>
          <cell r="C397">
            <v>84439</v>
          </cell>
          <cell r="D397">
            <v>44.6</v>
          </cell>
        </row>
        <row r="398">
          <cell r="A398">
            <v>4504079</v>
          </cell>
          <cell r="B398" t="str">
            <v>FOLATE (FOLIC ACID)</v>
          </cell>
          <cell r="C398">
            <v>82746</v>
          </cell>
          <cell r="D398">
            <v>45.6</v>
          </cell>
        </row>
        <row r="399">
          <cell r="A399">
            <v>4504080</v>
          </cell>
          <cell r="B399" t="str">
            <v>VITAMIN B12</v>
          </cell>
          <cell r="C399">
            <v>82607</v>
          </cell>
          <cell r="D399">
            <v>46.1</v>
          </cell>
        </row>
        <row r="400">
          <cell r="A400">
            <v>4504081</v>
          </cell>
          <cell r="B400" t="str">
            <v>FERRITIN</v>
          </cell>
          <cell r="C400">
            <v>82728</v>
          </cell>
          <cell r="D400">
            <v>46.6</v>
          </cell>
        </row>
        <row r="401">
          <cell r="A401">
            <v>4504082</v>
          </cell>
          <cell r="B401" t="str">
            <v>LITHIUM     UCI</v>
          </cell>
          <cell r="C401">
            <v>80178</v>
          </cell>
          <cell r="D401">
            <v>5.64</v>
          </cell>
        </row>
        <row r="402">
          <cell r="A402">
            <v>4504083</v>
          </cell>
          <cell r="B402" t="str">
            <v>LACTIC ACID     UCI</v>
          </cell>
          <cell r="C402">
            <v>83605</v>
          </cell>
          <cell r="D402">
            <v>11.06</v>
          </cell>
        </row>
        <row r="403">
          <cell r="A403">
            <v>4504084</v>
          </cell>
          <cell r="B403" t="str">
            <v>PHENYTOIN/DILANTIN     UCI</v>
          </cell>
          <cell r="C403">
            <v>80185</v>
          </cell>
          <cell r="D403">
            <v>13.46</v>
          </cell>
        </row>
        <row r="404">
          <cell r="A404">
            <v>4504085</v>
          </cell>
          <cell r="B404" t="str">
            <v>TEGRETOL     UCI</v>
          </cell>
          <cell r="C404">
            <v>80156</v>
          </cell>
          <cell r="D404">
            <v>15.65</v>
          </cell>
        </row>
        <row r="405">
          <cell r="A405">
            <v>4504087</v>
          </cell>
          <cell r="B405" t="str">
            <v>VPA/DEPAKOTE     QST</v>
          </cell>
          <cell r="C405">
            <v>80164</v>
          </cell>
          <cell r="D405">
            <v>15.28</v>
          </cell>
        </row>
        <row r="406">
          <cell r="A406">
            <v>4504088</v>
          </cell>
          <cell r="B406" t="str">
            <v>POTASSIUM (K)  URINE   QST</v>
          </cell>
          <cell r="C406">
            <v>84132</v>
          </cell>
          <cell r="D406">
            <v>6.05</v>
          </cell>
        </row>
        <row r="407">
          <cell r="A407">
            <v>4504089</v>
          </cell>
          <cell r="B407" t="str">
            <v>THEOPHYLLINE     QST</v>
          </cell>
          <cell r="C407">
            <v>80198</v>
          </cell>
          <cell r="D407">
            <v>22</v>
          </cell>
        </row>
        <row r="408">
          <cell r="A408">
            <v>4504090</v>
          </cell>
          <cell r="B408" t="str">
            <v>PHENOBARBITAL UCI</v>
          </cell>
          <cell r="C408">
            <v>80184</v>
          </cell>
          <cell r="D408">
            <v>17.2</v>
          </cell>
        </row>
        <row r="409">
          <cell r="A409">
            <v>4504092</v>
          </cell>
          <cell r="B409" t="str">
            <v>COMP METABOLIC PANEL (CMP)</v>
          </cell>
          <cell r="C409">
            <v>80053</v>
          </cell>
          <cell r="D409">
            <v>156</v>
          </cell>
        </row>
        <row r="410">
          <cell r="A410">
            <v>4504093</v>
          </cell>
          <cell r="B410" t="str">
            <v>HGB/HCT     UCI</v>
          </cell>
          <cell r="C410">
            <v>85014</v>
          </cell>
          <cell r="D410">
            <v>3.98</v>
          </cell>
        </row>
        <row r="411">
          <cell r="A411">
            <v>4504094</v>
          </cell>
          <cell r="B411" t="str">
            <v>RPR-REFLX  QST</v>
          </cell>
          <cell r="C411">
            <v>86592</v>
          </cell>
          <cell r="D411">
            <v>2.82</v>
          </cell>
        </row>
        <row r="412">
          <cell r="A412">
            <v>4504095</v>
          </cell>
          <cell r="B412" t="str">
            <v>PREG (URINE)     UCI</v>
          </cell>
          <cell r="C412">
            <v>84703</v>
          </cell>
          <cell r="D412">
            <v>7.55</v>
          </cell>
        </row>
        <row r="413">
          <cell r="A413">
            <v>4504096</v>
          </cell>
          <cell r="B413" t="str">
            <v>PREG (SERUM) QUAL UCI</v>
          </cell>
          <cell r="C413">
            <v>84703</v>
          </cell>
          <cell r="D413">
            <v>13</v>
          </cell>
        </row>
        <row r="414">
          <cell r="A414">
            <v>4504097</v>
          </cell>
          <cell r="B414" t="str">
            <v>RAPID DRUG SC URINE    QST</v>
          </cell>
          <cell r="C414">
            <v>80307</v>
          </cell>
          <cell r="D414">
            <v>30</v>
          </cell>
        </row>
        <row r="415">
          <cell r="A415">
            <v>4504099</v>
          </cell>
          <cell r="B415" t="str">
            <v>HELICOBACTER PYLORI PANEL QST</v>
          </cell>
          <cell r="C415">
            <v>86677</v>
          </cell>
          <cell r="D415">
            <v>19.850000000000001</v>
          </cell>
        </row>
        <row r="416">
          <cell r="A416">
            <v>4505001</v>
          </cell>
          <cell r="B416" t="str">
            <v>TRIP CHARGE</v>
          </cell>
          <cell r="C416" t="str">
            <v>P9604</v>
          </cell>
          <cell r="D416">
            <v>7.5</v>
          </cell>
        </row>
        <row r="417">
          <cell r="A417">
            <v>4505002</v>
          </cell>
          <cell r="B417" t="str">
            <v>TROPONIN I     UCI</v>
          </cell>
          <cell r="C417">
            <v>84484</v>
          </cell>
          <cell r="D417">
            <v>35</v>
          </cell>
        </row>
        <row r="418">
          <cell r="A418">
            <v>4505003</v>
          </cell>
          <cell r="B418" t="str">
            <v>RETICULOCYTE COUNT     QST</v>
          </cell>
          <cell r="C418">
            <v>85045</v>
          </cell>
          <cell r="D418">
            <v>3.46</v>
          </cell>
        </row>
        <row r="419">
          <cell r="A419">
            <v>4505004</v>
          </cell>
          <cell r="B419" t="str">
            <v>ACCUCHECK FINGERSTICK</v>
          </cell>
          <cell r="C419">
            <v>82962</v>
          </cell>
          <cell r="D419">
            <v>74.5</v>
          </cell>
        </row>
        <row r="420">
          <cell r="A420">
            <v>4505005</v>
          </cell>
          <cell r="B420" t="str">
            <v>CULTURE URINE    QST</v>
          </cell>
          <cell r="C420">
            <v>87086</v>
          </cell>
          <cell r="D420">
            <v>10.7</v>
          </cell>
        </row>
        <row r="421">
          <cell r="A421">
            <v>4505007</v>
          </cell>
          <cell r="B421" t="str">
            <v>CULTURE SPUTUM     QST</v>
          </cell>
          <cell r="C421">
            <v>87070</v>
          </cell>
          <cell r="D421">
            <v>8.01</v>
          </cell>
        </row>
        <row r="422">
          <cell r="A422">
            <v>4505008</v>
          </cell>
          <cell r="B422" t="str">
            <v>CULTURE BETA STREP     QST</v>
          </cell>
          <cell r="C422">
            <v>87060</v>
          </cell>
          <cell r="D422">
            <v>8.32</v>
          </cell>
        </row>
        <row r="423">
          <cell r="A423">
            <v>4505009</v>
          </cell>
          <cell r="B423" t="str">
            <v>CULTURE THROAT  QST</v>
          </cell>
          <cell r="C423">
            <v>87081</v>
          </cell>
          <cell r="D423">
            <v>13</v>
          </cell>
        </row>
        <row r="424">
          <cell r="A424">
            <v>4505010</v>
          </cell>
          <cell r="B424" t="str">
            <v>CULTURE VAGINAL / GENITAL    QST</v>
          </cell>
          <cell r="C424">
            <v>87070</v>
          </cell>
          <cell r="D424">
            <v>11.34</v>
          </cell>
        </row>
        <row r="425">
          <cell r="A425">
            <v>4505011</v>
          </cell>
          <cell r="B425" t="str">
            <v>CULTURE GC     QST</v>
          </cell>
          <cell r="C425">
            <v>87081</v>
          </cell>
          <cell r="D425">
            <v>5.55</v>
          </cell>
        </row>
        <row r="426">
          <cell r="A426">
            <v>4505016</v>
          </cell>
          <cell r="B426" t="str">
            <v>CULTURE ANEROBIC     QST</v>
          </cell>
          <cell r="C426">
            <v>87075</v>
          </cell>
          <cell r="D426">
            <v>7.55</v>
          </cell>
        </row>
        <row r="427">
          <cell r="A427">
            <v>4505017</v>
          </cell>
          <cell r="B427" t="str">
            <v>CULTURE BLOOD #1     QST</v>
          </cell>
          <cell r="C427">
            <v>87040</v>
          </cell>
          <cell r="D427">
            <v>10.82</v>
          </cell>
        </row>
        <row r="428">
          <cell r="A428">
            <v>4505018</v>
          </cell>
          <cell r="B428" t="str">
            <v>CULTURE BLOOD  #2 QST</v>
          </cell>
          <cell r="C428">
            <v>87040</v>
          </cell>
          <cell r="D428">
            <v>10.82</v>
          </cell>
        </row>
        <row r="429">
          <cell r="A429">
            <v>4505019</v>
          </cell>
          <cell r="B429" t="str">
            <v>BETA STEP DIR ANTIGEN   QST</v>
          </cell>
          <cell r="C429">
            <v>87081</v>
          </cell>
          <cell r="D429">
            <v>10</v>
          </cell>
        </row>
        <row r="430">
          <cell r="A430">
            <v>4505020</v>
          </cell>
          <cell r="B430" t="str">
            <v>SENSITIVITY #1     QST</v>
          </cell>
          <cell r="C430">
            <v>87186</v>
          </cell>
          <cell r="D430">
            <v>5</v>
          </cell>
        </row>
        <row r="431">
          <cell r="A431">
            <v>4505021</v>
          </cell>
          <cell r="B431" t="str">
            <v>SENSITIVITY #2     QST</v>
          </cell>
          <cell r="C431">
            <v>87186</v>
          </cell>
          <cell r="D431">
            <v>5</v>
          </cell>
        </row>
        <row r="432">
          <cell r="A432">
            <v>4505022</v>
          </cell>
          <cell r="B432" t="str">
            <v>CULTURE ANY SOURCE  QST</v>
          </cell>
          <cell r="C432">
            <v>87070</v>
          </cell>
          <cell r="D432">
            <v>16.25</v>
          </cell>
        </row>
        <row r="433">
          <cell r="A433">
            <v>4505023</v>
          </cell>
          <cell r="B433" t="str">
            <v>SEDIMENT RATE (ESR)    QST</v>
          </cell>
          <cell r="C433">
            <v>85651</v>
          </cell>
          <cell r="D433">
            <v>4</v>
          </cell>
        </row>
        <row r="434">
          <cell r="A434">
            <v>4505024</v>
          </cell>
          <cell r="B434" t="str">
            <v>BACK-UP CMP2</v>
          </cell>
          <cell r="C434">
            <v>80053</v>
          </cell>
          <cell r="D434">
            <v>17.399999999999999</v>
          </cell>
        </row>
        <row r="435">
          <cell r="A435">
            <v>4505025</v>
          </cell>
          <cell r="B435" t="str">
            <v>PSA FREE &amp; TOTAL QST</v>
          </cell>
          <cell r="C435">
            <v>84153</v>
          </cell>
          <cell r="D435">
            <v>55</v>
          </cell>
        </row>
        <row r="436">
          <cell r="A436">
            <v>4505026</v>
          </cell>
          <cell r="B436" t="str">
            <v>GC CHLAMYDIA   UR   QST</v>
          </cell>
          <cell r="C436">
            <v>87491</v>
          </cell>
          <cell r="D436">
            <v>60.63</v>
          </cell>
        </row>
        <row r="437">
          <cell r="A437">
            <v>4505027</v>
          </cell>
          <cell r="B437" t="str">
            <v>B TYPE NATIURETIC  (BNP) UCI</v>
          </cell>
          <cell r="C437">
            <v>83880</v>
          </cell>
          <cell r="D437">
            <v>52</v>
          </cell>
        </row>
        <row r="438">
          <cell r="A438">
            <v>4505029</v>
          </cell>
          <cell r="B438" t="str">
            <v>PAP SMEAR  UCI</v>
          </cell>
          <cell r="C438">
            <v>88164</v>
          </cell>
          <cell r="D438">
            <v>114</v>
          </cell>
        </row>
        <row r="439">
          <cell r="A439">
            <v>4505032</v>
          </cell>
          <cell r="B439" t="str">
            <v>VIT D  25-OH  QST</v>
          </cell>
          <cell r="C439">
            <v>82306</v>
          </cell>
          <cell r="D439">
            <v>35</v>
          </cell>
        </row>
        <row r="440">
          <cell r="A440">
            <v>4505033</v>
          </cell>
          <cell r="B440" t="str">
            <v>MAGNESIUM     UCI</v>
          </cell>
          <cell r="C440">
            <v>83735</v>
          </cell>
          <cell r="D440">
            <v>5.64</v>
          </cell>
        </row>
        <row r="441">
          <cell r="A441">
            <v>4505035</v>
          </cell>
          <cell r="B441" t="str">
            <v>SODIUM W/ CREAT RNDM    QST</v>
          </cell>
          <cell r="C441">
            <v>82570</v>
          </cell>
          <cell r="D441">
            <v>2.09</v>
          </cell>
        </row>
        <row r="442">
          <cell r="A442">
            <v>4505036</v>
          </cell>
          <cell r="B442" t="str">
            <v>FLUOXETINE     QST</v>
          </cell>
          <cell r="C442">
            <v>80332</v>
          </cell>
          <cell r="D442">
            <v>40</v>
          </cell>
        </row>
        <row r="443">
          <cell r="A443">
            <v>4505038</v>
          </cell>
          <cell r="B443" t="str">
            <v>MICRO ALBUMIN  RNDM W/O CREAT   QST</v>
          </cell>
          <cell r="C443">
            <v>82043</v>
          </cell>
          <cell r="D443">
            <v>25</v>
          </cell>
        </row>
        <row r="444">
          <cell r="A444">
            <v>4505039</v>
          </cell>
          <cell r="B444" t="str">
            <v>FLUVOXAMINE     QST</v>
          </cell>
          <cell r="C444">
            <v>80322</v>
          </cell>
          <cell r="D444">
            <v>41</v>
          </cell>
        </row>
        <row r="445">
          <cell r="A445">
            <v>4505040</v>
          </cell>
          <cell r="B445" t="str">
            <v>TRAZODONE     QST</v>
          </cell>
          <cell r="C445">
            <v>80338</v>
          </cell>
          <cell r="D445">
            <v>52</v>
          </cell>
        </row>
        <row r="446">
          <cell r="A446">
            <v>4505041</v>
          </cell>
          <cell r="B446" t="str">
            <v>HCG QUAL U     QST</v>
          </cell>
          <cell r="C446">
            <v>81025</v>
          </cell>
          <cell r="D446">
            <v>3.63</v>
          </cell>
        </row>
        <row r="447">
          <cell r="A447">
            <v>4505043</v>
          </cell>
          <cell r="B447" t="str">
            <v>HCG-Beta QUANT    UCI</v>
          </cell>
          <cell r="C447">
            <v>84702</v>
          </cell>
          <cell r="D447">
            <v>9.9499999999999993</v>
          </cell>
        </row>
        <row r="448">
          <cell r="A448">
            <v>4505044</v>
          </cell>
          <cell r="B448" t="str">
            <v>ANTI-T3 AUTO AB     QST</v>
          </cell>
          <cell r="D448">
            <v>50</v>
          </cell>
        </row>
        <row r="449">
          <cell r="A449">
            <v>4505045</v>
          </cell>
          <cell r="B449" t="str">
            <v>ZONISAMIDE     QST</v>
          </cell>
          <cell r="D449">
            <v>50</v>
          </cell>
        </row>
        <row r="450">
          <cell r="A450">
            <v>4505046</v>
          </cell>
          <cell r="B450" t="str">
            <v>LAMOTRIGINE     QST</v>
          </cell>
          <cell r="C450">
            <v>80175</v>
          </cell>
          <cell r="D450">
            <v>37.17</v>
          </cell>
        </row>
        <row r="451">
          <cell r="A451">
            <v>4505047</v>
          </cell>
          <cell r="B451" t="str">
            <v>HSV 1/2 IGG (HERPES)  QST</v>
          </cell>
          <cell r="C451">
            <v>86695</v>
          </cell>
          <cell r="D451">
            <v>24.37</v>
          </cell>
        </row>
        <row r="452">
          <cell r="A452">
            <v>4505048</v>
          </cell>
          <cell r="B452" t="str">
            <v>CULTURE AEROBIC     QST</v>
          </cell>
          <cell r="C452">
            <v>87070</v>
          </cell>
          <cell r="D452">
            <v>40</v>
          </cell>
        </row>
        <row r="453">
          <cell r="A453">
            <v>4505049</v>
          </cell>
          <cell r="B453" t="str">
            <v>PALIPERIDONE     QST</v>
          </cell>
          <cell r="C453">
            <v>80342</v>
          </cell>
          <cell r="D453">
            <v>86</v>
          </cell>
        </row>
        <row r="454">
          <cell r="A454">
            <v>4505051</v>
          </cell>
          <cell r="B454" t="str">
            <v>HIV-1 RNA - PCR     QST</v>
          </cell>
          <cell r="C454">
            <v>83615</v>
          </cell>
          <cell r="D454">
            <v>91.61</v>
          </cell>
        </row>
        <row r="455">
          <cell r="A455">
            <v>4505052</v>
          </cell>
          <cell r="B455" t="str">
            <v>ACCUCHECK FINGERSTICK SUBSEQUENT</v>
          </cell>
          <cell r="D455">
            <v>6.12</v>
          </cell>
        </row>
        <row r="456">
          <cell r="A456">
            <v>4550004</v>
          </cell>
          <cell r="B456" t="str">
            <v>URINALYSIS</v>
          </cell>
          <cell r="C456">
            <v>81003</v>
          </cell>
          <cell r="D456">
            <v>22.6</v>
          </cell>
        </row>
        <row r="457">
          <cell r="A457">
            <v>4550033</v>
          </cell>
          <cell r="B457" t="str">
            <v>BACK-UP BMP-CMP1</v>
          </cell>
          <cell r="C457">
            <v>80048</v>
          </cell>
          <cell r="D457">
            <v>17.399999999999999</v>
          </cell>
        </row>
        <row r="458">
          <cell r="A458">
            <v>5004024</v>
          </cell>
          <cell r="B458" t="str">
            <v>PRIM IV PB SET</v>
          </cell>
          <cell r="D458">
            <v>38.56</v>
          </cell>
        </row>
        <row r="459">
          <cell r="A459">
            <v>5004027</v>
          </cell>
          <cell r="B459" t="str">
            <v>SECONDARY IV SET</v>
          </cell>
          <cell r="D459">
            <v>32.9</v>
          </cell>
        </row>
        <row r="460">
          <cell r="A460">
            <v>5004045</v>
          </cell>
          <cell r="B460" t="str">
            <v>NORM SAL 1L</v>
          </cell>
          <cell r="D460">
            <v>28.05</v>
          </cell>
        </row>
        <row r="461">
          <cell r="A461">
            <v>5006000</v>
          </cell>
          <cell r="B461" t="str">
            <v>A &amp; D OINTMENT UD 5 GM</v>
          </cell>
          <cell r="D461">
            <v>3.8</v>
          </cell>
        </row>
        <row r="462">
          <cell r="A462">
            <v>5006001</v>
          </cell>
          <cell r="B462" t="str">
            <v>ABILIFY   10 MG TAB (ARIPIPRAZOLE)</v>
          </cell>
          <cell r="D462">
            <v>184.95</v>
          </cell>
        </row>
        <row r="463">
          <cell r="A463">
            <v>5006003</v>
          </cell>
          <cell r="B463" t="str">
            <v>ABILIFY   20 MG TAB (ARIPIPRAZOLE)</v>
          </cell>
          <cell r="D463">
            <v>261.54000000000002</v>
          </cell>
        </row>
        <row r="464">
          <cell r="A464">
            <v>5006004</v>
          </cell>
          <cell r="B464" t="str">
            <v>ABILIFY   30 MG TAB (ARIPIPRAZOLE)</v>
          </cell>
          <cell r="D464">
            <v>261.54000000000002</v>
          </cell>
        </row>
        <row r="465">
          <cell r="A465">
            <v>5006005</v>
          </cell>
          <cell r="B465" t="str">
            <v>ABILIFY   5 MG TAB (ARIPIPRAZOLE)</v>
          </cell>
          <cell r="D465">
            <v>116.46</v>
          </cell>
        </row>
        <row r="466">
          <cell r="A466">
            <v>5006006</v>
          </cell>
          <cell r="B466" t="str">
            <v>ABILIFY   15 MG TAB (ARIPIPRAZOLE)</v>
          </cell>
          <cell r="D466">
            <v>184.95</v>
          </cell>
        </row>
        <row r="467">
          <cell r="A467">
            <v>5006007</v>
          </cell>
          <cell r="B467" t="str">
            <v>ABREVA   10% CREAM</v>
          </cell>
          <cell r="D467">
            <v>111.78</v>
          </cell>
        </row>
        <row r="468">
          <cell r="A468">
            <v>5006008</v>
          </cell>
          <cell r="B468" t="str">
            <v>TYLENOL  SUPP  650 MG SUPP (APAP)</v>
          </cell>
          <cell r="D468">
            <v>3.87</v>
          </cell>
        </row>
        <row r="469">
          <cell r="A469">
            <v>5006011</v>
          </cell>
          <cell r="B469" t="str">
            <v>ACTOS   15 MG TAB (PIOGLITAZONE)</v>
          </cell>
          <cell r="D469">
            <v>56.11</v>
          </cell>
        </row>
        <row r="470">
          <cell r="A470">
            <v>5006016</v>
          </cell>
          <cell r="B470" t="str">
            <v>ADDERALL   5 MG TAB (AMPHETAMINE)</v>
          </cell>
          <cell r="D470">
            <v>18.54</v>
          </cell>
        </row>
        <row r="471">
          <cell r="A471">
            <v>5006017</v>
          </cell>
          <cell r="B471" t="str">
            <v>ADDERALL XR   10 MG (AMPHETAMINE)</v>
          </cell>
          <cell r="D471">
            <v>56.4</v>
          </cell>
        </row>
        <row r="472">
          <cell r="A472">
            <v>5006020</v>
          </cell>
          <cell r="B472" t="str">
            <v>ADVAIR DISKUS   250/50 MCG  INHALER</v>
          </cell>
          <cell r="D472">
            <v>391.76</v>
          </cell>
        </row>
        <row r="473">
          <cell r="A473">
            <v>5006021</v>
          </cell>
          <cell r="B473" t="str">
            <v>ALDACTONE 25 MG  (SPIRONOLACTONE)</v>
          </cell>
          <cell r="D473">
            <v>4.1399999999999997</v>
          </cell>
        </row>
        <row r="474">
          <cell r="A474">
            <v>5006023</v>
          </cell>
          <cell r="B474" t="str">
            <v>ZYLOPRIM  100 MG TAB (ALLOPURINOL)</v>
          </cell>
          <cell r="D474">
            <v>4.32</v>
          </cell>
        </row>
        <row r="475">
          <cell r="A475">
            <v>5006028</v>
          </cell>
          <cell r="B475" t="str">
            <v>AMARYL   2 MG TAB (GLIMEPIRIDE)</v>
          </cell>
          <cell r="D475">
            <v>15.75</v>
          </cell>
        </row>
        <row r="476">
          <cell r="A476">
            <v>5006029</v>
          </cell>
          <cell r="B476" t="str">
            <v>AMBIEN   10 MG TAB (ZOLPIDEM)</v>
          </cell>
          <cell r="D476">
            <v>37.04</v>
          </cell>
        </row>
        <row r="477">
          <cell r="A477">
            <v>5006031</v>
          </cell>
          <cell r="B477" t="str">
            <v>AMOXACIL   500 MG CAP (AMOXICILLIN)</v>
          </cell>
          <cell r="D477">
            <v>4.05</v>
          </cell>
        </row>
        <row r="478">
          <cell r="A478">
            <v>5006034</v>
          </cell>
          <cell r="B478" t="str">
            <v>ANAFRANIL   25 MG CAP(CLOMIPRAMINE)</v>
          </cell>
          <cell r="D478">
            <v>67.44</v>
          </cell>
        </row>
        <row r="479">
          <cell r="A479">
            <v>5006035</v>
          </cell>
          <cell r="B479" t="str">
            <v>ANAFRANIL   50 MG CAP(CLOMIPRAMINE)</v>
          </cell>
          <cell r="D479">
            <v>67.44</v>
          </cell>
        </row>
        <row r="480">
          <cell r="A480">
            <v>5006036</v>
          </cell>
          <cell r="B480" t="str">
            <v>ANALGESIC BALM CREAM (BENGAY) 57 GM</v>
          </cell>
          <cell r="D480">
            <v>31.6</v>
          </cell>
        </row>
        <row r="481">
          <cell r="A481">
            <v>5006037</v>
          </cell>
          <cell r="B481" t="str">
            <v>ANBESOL REG GEL 10% (BENZOCAINE)</v>
          </cell>
          <cell r="D481">
            <v>47.6</v>
          </cell>
        </row>
        <row r="482">
          <cell r="A482">
            <v>5006038</v>
          </cell>
          <cell r="B482" t="str">
            <v>ANCEF INJ   1 GM VIAL (CEFAZOLIN)</v>
          </cell>
          <cell r="D482">
            <v>36.880000000000003</v>
          </cell>
        </row>
        <row r="483">
          <cell r="A483">
            <v>5006040</v>
          </cell>
          <cell r="B483" t="str">
            <v>ANTABUSE   250 MG TAB (DISULFIRAM)</v>
          </cell>
          <cell r="D483">
            <v>32.32</v>
          </cell>
        </row>
        <row r="484">
          <cell r="A484">
            <v>5006042</v>
          </cell>
          <cell r="B484" t="str">
            <v>ANTIVERT   12.5 MG TAB (MECLIZINE)</v>
          </cell>
          <cell r="D484">
            <v>3.8</v>
          </cell>
        </row>
        <row r="485">
          <cell r="A485">
            <v>5006044</v>
          </cell>
          <cell r="B485" t="str">
            <v>PREPARATION H SUPPOSITORY</v>
          </cell>
          <cell r="D485">
            <v>5.85</v>
          </cell>
        </row>
        <row r="486">
          <cell r="A486">
            <v>5006046</v>
          </cell>
          <cell r="B486" t="str">
            <v>APRESOLINE  25 MG TAB (hydrALAZINE)</v>
          </cell>
          <cell r="D486">
            <v>4.59</v>
          </cell>
        </row>
        <row r="487">
          <cell r="A487">
            <v>5006047</v>
          </cell>
          <cell r="B487" t="str">
            <v>APRESOLINE INJ 20MG/ML(HYDRALAZINE)</v>
          </cell>
          <cell r="D487">
            <v>108</v>
          </cell>
        </row>
        <row r="488">
          <cell r="A488">
            <v>5006048</v>
          </cell>
          <cell r="B488" t="str">
            <v>AQUAPHOR   OINTMENT (PETROLATUM)</v>
          </cell>
          <cell r="D488">
            <v>51.44</v>
          </cell>
        </row>
        <row r="489">
          <cell r="A489">
            <v>5006050</v>
          </cell>
          <cell r="B489" t="str">
            <v>ARICEPT   5 MG TAB (DONEPEZIL)</v>
          </cell>
          <cell r="D489">
            <v>54.53</v>
          </cell>
        </row>
        <row r="490">
          <cell r="A490">
            <v>5006051</v>
          </cell>
          <cell r="B490" t="str">
            <v>ARTANE   2 MG TAB (TRIHEXYPHENIDYL)</v>
          </cell>
          <cell r="D490">
            <v>3.8</v>
          </cell>
        </row>
        <row r="491">
          <cell r="A491">
            <v>5006052</v>
          </cell>
          <cell r="B491" t="str">
            <v>ARTANE   5 MG TAB (TRIHEXYPHENIDYL)</v>
          </cell>
          <cell r="D491">
            <v>9.9</v>
          </cell>
        </row>
        <row r="492">
          <cell r="A492">
            <v>5006053</v>
          </cell>
          <cell r="B492" t="str">
            <v>ARTIFICIAL TEARS OPH  1.4%  15ML</v>
          </cell>
          <cell r="D492">
            <v>18</v>
          </cell>
        </row>
        <row r="493">
          <cell r="A493">
            <v>5006055</v>
          </cell>
          <cell r="B493" t="str">
            <v>VITAMIN C   500 MG TAB (ASCORBIC)</v>
          </cell>
          <cell r="D493">
            <v>3.8</v>
          </cell>
        </row>
        <row r="494">
          <cell r="A494">
            <v>5006057</v>
          </cell>
          <cell r="B494" t="str">
            <v>ASPIRIN EC (ECOTRIN)   325 MG TAB</v>
          </cell>
          <cell r="D494">
            <v>3.8</v>
          </cell>
        </row>
        <row r="495">
          <cell r="A495">
            <v>5006058</v>
          </cell>
          <cell r="B495" t="str">
            <v>ASPIRIN EC (ECOTRIN)   81 MG TAB</v>
          </cell>
          <cell r="D495">
            <v>3.8</v>
          </cell>
        </row>
        <row r="496">
          <cell r="A496">
            <v>5006060</v>
          </cell>
          <cell r="B496" t="str">
            <v>ATARAX   25 MG TAB (hydrOXYzine HCL)</v>
          </cell>
          <cell r="D496">
            <v>8.19</v>
          </cell>
        </row>
        <row r="497">
          <cell r="A497">
            <v>5006061</v>
          </cell>
          <cell r="B497" t="str">
            <v>ATIVAN INJ   2 MG/ML  (LORAZEPAM)</v>
          </cell>
          <cell r="D497">
            <v>18.72</v>
          </cell>
        </row>
        <row r="498">
          <cell r="A498">
            <v>5006062</v>
          </cell>
          <cell r="B498" t="str">
            <v>ATIVAN  0.5 MG TAB (LORAZEPAM)</v>
          </cell>
          <cell r="D498">
            <v>6.3</v>
          </cell>
        </row>
        <row r="499">
          <cell r="A499">
            <v>5006063</v>
          </cell>
          <cell r="B499" t="str">
            <v>ATIVAN  1 MG TAB (LORAZEPAM)</v>
          </cell>
          <cell r="D499">
            <v>8.19</v>
          </cell>
        </row>
        <row r="500">
          <cell r="A500">
            <v>5006064</v>
          </cell>
          <cell r="B500" t="str">
            <v>ATIVAN  2 MG TAB (LORAZEPAM)</v>
          </cell>
          <cell r="D500">
            <v>10.35</v>
          </cell>
        </row>
        <row r="501">
          <cell r="A501">
            <v>5006070</v>
          </cell>
          <cell r="B501" t="str">
            <v>AUGMENTIN   875/125 MG (AMOX/CLAV)</v>
          </cell>
          <cell r="D501">
            <v>40.4</v>
          </cell>
        </row>
        <row r="502">
          <cell r="A502">
            <v>5006074</v>
          </cell>
          <cell r="B502" t="str">
            <v>AZULFIDINE   500 MG (SULFASALAZINE)</v>
          </cell>
          <cell r="D502">
            <v>3.8</v>
          </cell>
        </row>
        <row r="503">
          <cell r="A503">
            <v>5006077</v>
          </cell>
          <cell r="B503" t="str">
            <v>BACTROBAN 2%  OINT 22 GM(MUPIROCIN)</v>
          </cell>
          <cell r="D503">
            <v>328.86</v>
          </cell>
        </row>
        <row r="504">
          <cell r="A504">
            <v>5006078</v>
          </cell>
          <cell r="B504" t="str">
            <v>BENADRYL 25 MG CAP(DIPHENHYDRAMINE)</v>
          </cell>
          <cell r="D504">
            <v>3.8</v>
          </cell>
        </row>
        <row r="505">
          <cell r="A505">
            <v>5006079</v>
          </cell>
          <cell r="B505" t="str">
            <v>BENADRYL 50 MG CAP(DIPHENHYDRAMINE)</v>
          </cell>
          <cell r="D505">
            <v>3.8</v>
          </cell>
        </row>
        <row r="506">
          <cell r="A506">
            <v>5006080</v>
          </cell>
          <cell r="B506" t="str">
            <v>BENADRYL INJ 50MG/ML(DIPHENHYDRAM)</v>
          </cell>
          <cell r="D506">
            <v>8.82</v>
          </cell>
        </row>
        <row r="507">
          <cell r="A507">
            <v>5006081</v>
          </cell>
          <cell r="B507" t="str">
            <v>BENTYL   20 MG TAB (DICYCLOMINE)</v>
          </cell>
          <cell r="D507">
            <v>6.93</v>
          </cell>
        </row>
        <row r="508">
          <cell r="A508">
            <v>5006082</v>
          </cell>
          <cell r="B508" t="str">
            <v>BENZOYL PEROXIDE (ACNE)   5%  WASH</v>
          </cell>
          <cell r="D508">
            <v>52.92</v>
          </cell>
        </row>
        <row r="509">
          <cell r="A509">
            <v>5006086</v>
          </cell>
          <cell r="B509" t="str">
            <v>BICILLIN LA INJ 1.2 MMU/2 mL</v>
          </cell>
          <cell r="D509">
            <v>377.7</v>
          </cell>
        </row>
        <row r="510">
          <cell r="A510">
            <v>5006091</v>
          </cell>
          <cell r="B510" t="str">
            <v>BUSPAR   10 MG (BUSPIRONE)</v>
          </cell>
          <cell r="D510">
            <v>12.15</v>
          </cell>
        </row>
        <row r="511">
          <cell r="A511">
            <v>5006092</v>
          </cell>
          <cell r="B511" t="str">
            <v>BUSPAR   15 MG (BUSPIRONE)</v>
          </cell>
          <cell r="D511">
            <v>18.18</v>
          </cell>
        </row>
        <row r="512">
          <cell r="A512">
            <v>5006093</v>
          </cell>
          <cell r="B512" t="str">
            <v>BUSPAR   5 MG (BUSPIRONE)</v>
          </cell>
          <cell r="D512">
            <v>6.93</v>
          </cell>
        </row>
        <row r="513">
          <cell r="A513">
            <v>5006096</v>
          </cell>
          <cell r="B513" t="str">
            <v>CALAMINE LOTION 118 ML</v>
          </cell>
          <cell r="D513">
            <v>21.06</v>
          </cell>
        </row>
        <row r="514">
          <cell r="A514">
            <v>5006097</v>
          </cell>
          <cell r="B514" t="str">
            <v>CALAN SR   120 MG TAB (VERAPAMIL)</v>
          </cell>
          <cell r="D514">
            <v>16.11</v>
          </cell>
        </row>
        <row r="515">
          <cell r="A515">
            <v>5006101</v>
          </cell>
          <cell r="B515" t="str">
            <v>CALMOSEPTINE OINTMENT</v>
          </cell>
          <cell r="D515">
            <v>46</v>
          </cell>
        </row>
        <row r="516">
          <cell r="A516">
            <v>5006104</v>
          </cell>
          <cell r="B516" t="str">
            <v>CAPOTEN   12.5 MG TAB (CAPTOPRIL)</v>
          </cell>
          <cell r="D516">
            <v>14.04</v>
          </cell>
        </row>
        <row r="517">
          <cell r="A517">
            <v>5006105</v>
          </cell>
          <cell r="B517" t="str">
            <v>CARAFATE   1 GM TAB (SUCRALFATE)</v>
          </cell>
          <cell r="D517">
            <v>6.39</v>
          </cell>
        </row>
        <row r="518">
          <cell r="A518">
            <v>5006107</v>
          </cell>
          <cell r="B518" t="str">
            <v>CARDIZEM CD 180 MG TAB (DILTIAZEM)</v>
          </cell>
          <cell r="D518">
            <v>12.06</v>
          </cell>
        </row>
        <row r="519">
          <cell r="A519">
            <v>5006109</v>
          </cell>
          <cell r="B519" t="str">
            <v>CARDIZEM CD 120 MG TAB (DILTIAZEM)</v>
          </cell>
          <cell r="D519">
            <v>10.8</v>
          </cell>
        </row>
        <row r="520">
          <cell r="A520">
            <v>5006110</v>
          </cell>
          <cell r="B520" t="str">
            <v>CARDURA   1 MG TAB (DOXAZOSIN)</v>
          </cell>
          <cell r="D520">
            <v>12.15</v>
          </cell>
        </row>
        <row r="521">
          <cell r="A521">
            <v>5006113</v>
          </cell>
          <cell r="B521" t="str">
            <v>CATAPRES 0.1 MG TAB (CLONIDINE)</v>
          </cell>
          <cell r="D521">
            <v>3.8</v>
          </cell>
        </row>
        <row r="522">
          <cell r="A522">
            <v>5006114</v>
          </cell>
          <cell r="B522" t="str">
            <v>CATAPRES TTS  1 PATCH (CLONIDINE)</v>
          </cell>
          <cell r="D522">
            <v>198.74</v>
          </cell>
        </row>
        <row r="523">
          <cell r="A523">
            <v>5006116</v>
          </cell>
          <cell r="B523" t="str">
            <v>CATAPRES TTS  3 PATCH (CLONIDINE)</v>
          </cell>
          <cell r="D523">
            <v>309.44</v>
          </cell>
        </row>
        <row r="524">
          <cell r="A524">
            <v>5006118</v>
          </cell>
          <cell r="B524" t="str">
            <v>CELEBREX   200 MG CAP (CELECOXIB)</v>
          </cell>
          <cell r="D524">
            <v>53.06</v>
          </cell>
        </row>
        <row r="525">
          <cell r="A525">
            <v>5006119</v>
          </cell>
          <cell r="B525" t="str">
            <v>CELEXA   10 MG TAB (CITALOPRAM)</v>
          </cell>
          <cell r="D525">
            <v>23.22</v>
          </cell>
        </row>
        <row r="526">
          <cell r="A526">
            <v>5006120</v>
          </cell>
          <cell r="B526" t="str">
            <v>CELEXA   20 MG TAB (CITALOPRAM)</v>
          </cell>
          <cell r="D526">
            <v>24.22</v>
          </cell>
        </row>
        <row r="527">
          <cell r="A527">
            <v>5006121</v>
          </cell>
          <cell r="B527" t="str">
            <v>CEPACOL LOZENGES (BENZOC/MENTHOL)</v>
          </cell>
          <cell r="D527">
            <v>3.8</v>
          </cell>
        </row>
        <row r="528">
          <cell r="A528">
            <v>5006124</v>
          </cell>
          <cell r="B528" t="str">
            <v>CHAPSTICK</v>
          </cell>
          <cell r="D528">
            <v>12.6</v>
          </cell>
        </row>
        <row r="529">
          <cell r="A529">
            <v>5006127</v>
          </cell>
          <cell r="B529" t="str">
            <v>CIPRO   250 MG TAB (CIPROFLOXACIN)</v>
          </cell>
          <cell r="D529">
            <v>35.520000000000003</v>
          </cell>
        </row>
        <row r="530">
          <cell r="A530">
            <v>5006128</v>
          </cell>
          <cell r="B530" t="str">
            <v>CIPRO   500 MG TAB (CIPROFLOXACIN)</v>
          </cell>
          <cell r="D530">
            <v>41.52</v>
          </cell>
        </row>
        <row r="531">
          <cell r="A531">
            <v>5006129</v>
          </cell>
          <cell r="B531" t="str">
            <v>CIPRO OPH 0.3% SOL  (CIPROFLOXACIN)</v>
          </cell>
          <cell r="D531">
            <v>150.18</v>
          </cell>
        </row>
        <row r="532">
          <cell r="A532">
            <v>5006130</v>
          </cell>
          <cell r="B532" t="str">
            <v>CITRATE OF MAGNESIA SOLN 300 ML</v>
          </cell>
          <cell r="D532">
            <v>18.72</v>
          </cell>
        </row>
        <row r="533">
          <cell r="A533">
            <v>5006131</v>
          </cell>
          <cell r="B533" t="str">
            <v>CLARITIN   10 MG TAB (LORATADINE)</v>
          </cell>
          <cell r="D533">
            <v>3.8</v>
          </cell>
        </row>
        <row r="534">
          <cell r="A534">
            <v>5006133</v>
          </cell>
          <cell r="B534" t="str">
            <v>CLEOCIN 150 MG CAP (CLINDAMYCIN)</v>
          </cell>
          <cell r="D534">
            <v>10.71</v>
          </cell>
        </row>
        <row r="535">
          <cell r="A535">
            <v>5006134</v>
          </cell>
          <cell r="B535" t="str">
            <v>CLEOCIN INJ 150 MG/ML (CLINDAMYCIN)</v>
          </cell>
          <cell r="D535">
            <v>32</v>
          </cell>
        </row>
        <row r="536">
          <cell r="A536">
            <v>5006135</v>
          </cell>
          <cell r="B536" t="str">
            <v>CLEOCIN TOP 1%  GEL (CLINDAMYCIN)</v>
          </cell>
          <cell r="D536">
            <v>69.900000000000006</v>
          </cell>
        </row>
        <row r="537">
          <cell r="A537">
            <v>5006136</v>
          </cell>
          <cell r="B537" t="str">
            <v>CLOZARIL   100 MG TAB (CLOZAPINE)</v>
          </cell>
          <cell r="D537">
            <v>29.97</v>
          </cell>
        </row>
        <row r="538">
          <cell r="A538">
            <v>5006138</v>
          </cell>
          <cell r="B538" t="str">
            <v>CLOZARIL   200 MG TAB  (CLOZAPINE)</v>
          </cell>
          <cell r="D538">
            <v>50.56</v>
          </cell>
        </row>
        <row r="539">
          <cell r="A539">
            <v>5006139</v>
          </cell>
          <cell r="B539" t="str">
            <v>CLOZARIL   25 MG TAB (CLOZAPINE)</v>
          </cell>
          <cell r="D539">
            <v>11.88</v>
          </cell>
        </row>
        <row r="540">
          <cell r="A540">
            <v>5006140</v>
          </cell>
          <cell r="B540" t="str">
            <v>COGENTIN   0.5 MG TAB (BENZTROPINE)</v>
          </cell>
          <cell r="D540">
            <v>3.8</v>
          </cell>
        </row>
        <row r="541">
          <cell r="A541">
            <v>5006141</v>
          </cell>
          <cell r="B541" t="str">
            <v>COGENTIN   1 MG TAB (BENZTROPINE)</v>
          </cell>
          <cell r="D541">
            <v>3.8</v>
          </cell>
        </row>
        <row r="542">
          <cell r="A542">
            <v>5006142</v>
          </cell>
          <cell r="B542" t="str">
            <v>COGENTIN   2 MG TAB (BENZTROPINE)</v>
          </cell>
          <cell r="D542">
            <v>3.8</v>
          </cell>
        </row>
        <row r="543">
          <cell r="A543">
            <v>5006143</v>
          </cell>
          <cell r="B543" t="str">
            <v>COLACE   100 MG CAP (DOCUSATE SOD)</v>
          </cell>
          <cell r="D543">
            <v>3.8</v>
          </cell>
        </row>
        <row r="544">
          <cell r="A544">
            <v>5006144</v>
          </cell>
          <cell r="B544" t="str">
            <v>COLACE   250 MG CAP (DOCUSATE SOD)</v>
          </cell>
          <cell r="D544">
            <v>3.8</v>
          </cell>
        </row>
        <row r="545">
          <cell r="A545">
            <v>5006151</v>
          </cell>
          <cell r="B545" t="str">
            <v>CORDARONE 200 MG TAB (AMIODARONE)</v>
          </cell>
          <cell r="D545">
            <v>29.7</v>
          </cell>
        </row>
        <row r="546">
          <cell r="A546">
            <v>5006152</v>
          </cell>
          <cell r="B546" t="str">
            <v>COREG   12.5 MG TAB (CARVEDILOL)</v>
          </cell>
          <cell r="D546">
            <v>17.55</v>
          </cell>
        </row>
        <row r="547">
          <cell r="A547">
            <v>5006153</v>
          </cell>
          <cell r="B547" t="str">
            <v>COREG   3.125 MG TAB (CARVEDILOL)</v>
          </cell>
          <cell r="D547">
            <v>17.55</v>
          </cell>
        </row>
        <row r="548">
          <cell r="A548">
            <v>5006154</v>
          </cell>
          <cell r="B548" t="str">
            <v>CORTISPORIN EAR DRP(NEOM/POLYM/HC)</v>
          </cell>
          <cell r="D548">
            <v>184.86</v>
          </cell>
        </row>
        <row r="549">
          <cell r="A549">
            <v>5006155</v>
          </cell>
          <cell r="B549" t="str">
            <v>COUMADIN   1 MG TAB (WARFARIN)</v>
          </cell>
          <cell r="D549">
            <v>5.49</v>
          </cell>
        </row>
        <row r="550">
          <cell r="A550">
            <v>5006157</v>
          </cell>
          <cell r="B550" t="str">
            <v>COUMADIN   2.5 MG TAB (WARFARIN)</v>
          </cell>
          <cell r="D550">
            <v>5.94</v>
          </cell>
        </row>
        <row r="551">
          <cell r="A551">
            <v>5006158</v>
          </cell>
          <cell r="B551" t="str">
            <v>COUMADIN   5 MG TAB (WARFARIN)</v>
          </cell>
          <cell r="D551">
            <v>6.03</v>
          </cell>
        </row>
        <row r="552">
          <cell r="A552">
            <v>5006161</v>
          </cell>
          <cell r="B552" t="str">
            <v>COZAAR   50 MG TAB (LOSARTAN)</v>
          </cell>
          <cell r="D552">
            <v>20.34</v>
          </cell>
        </row>
        <row r="553">
          <cell r="A553">
            <v>5006162</v>
          </cell>
          <cell r="B553" t="str">
            <v>CUBICIN IV INJ 500 MG (DAPTOMYCIN)</v>
          </cell>
          <cell r="D553">
            <v>801.9</v>
          </cell>
        </row>
        <row r="554">
          <cell r="A554">
            <v>5006164</v>
          </cell>
          <cell r="B554" t="str">
            <v>CYMBALTA   30 MG CAP (DULOXETINE)</v>
          </cell>
          <cell r="D554">
            <v>54.95</v>
          </cell>
        </row>
        <row r="555">
          <cell r="A555">
            <v>5006165</v>
          </cell>
          <cell r="B555" t="str">
            <v>CYMBALTA   60 MG CAP (DULOXETINE)</v>
          </cell>
          <cell r="D555">
            <v>17.260000000000002</v>
          </cell>
        </row>
        <row r="556">
          <cell r="A556">
            <v>5006166</v>
          </cell>
          <cell r="B556" t="str">
            <v>VITAMIN B 12  TAB   1000 MCG</v>
          </cell>
          <cell r="D556">
            <v>3.8</v>
          </cell>
        </row>
        <row r="557">
          <cell r="A557">
            <v>5006168</v>
          </cell>
          <cell r="B557" t="str">
            <v>CYTOMEL 25 MCG TAB (LIOTHYRONINE)</v>
          </cell>
          <cell r="D557">
            <v>9.4600000000000009</v>
          </cell>
        </row>
        <row r="558">
          <cell r="A558">
            <v>5006169</v>
          </cell>
          <cell r="B558" t="str">
            <v>DEXT 5% NS 0.45% KCL 20MEQ/L IV SOL</v>
          </cell>
          <cell r="D558">
            <v>21.78</v>
          </cell>
        </row>
        <row r="559">
          <cell r="A559">
            <v>5006170</v>
          </cell>
          <cell r="B559" t="str">
            <v>DEXTROSE 5% NS 0.9% 1000 ML  IV SOLN</v>
          </cell>
          <cell r="D559">
            <v>18.18</v>
          </cell>
        </row>
        <row r="560">
          <cell r="A560">
            <v>5006171</v>
          </cell>
          <cell r="B560" t="str">
            <v>DEXTROSE 5%-WATER 100 ML IV SOLN</v>
          </cell>
          <cell r="D560">
            <v>20.88</v>
          </cell>
        </row>
        <row r="561">
          <cell r="A561">
            <v>5006172</v>
          </cell>
          <cell r="B561" t="str">
            <v>DEXTROSE 5%-WATER 1000 ML IV SOLN</v>
          </cell>
          <cell r="D561">
            <v>19.440000000000001</v>
          </cell>
        </row>
        <row r="562">
          <cell r="A562">
            <v>5006174</v>
          </cell>
          <cell r="B562" t="str">
            <v>DEXTROSE 5%-WATER 250 ML IV SOLN</v>
          </cell>
          <cell r="D562">
            <v>15.21</v>
          </cell>
        </row>
        <row r="563">
          <cell r="A563">
            <v>5006176</v>
          </cell>
          <cell r="B563" t="str">
            <v>DEXTROSE 5%-WATER 500 ML IV SOLN</v>
          </cell>
          <cell r="D563">
            <v>16.920000000000002</v>
          </cell>
        </row>
        <row r="564">
          <cell r="A564">
            <v>5006178</v>
          </cell>
          <cell r="B564" t="str">
            <v>DALMANE   15 MG CAP (FLURAZEPAM)</v>
          </cell>
          <cell r="D564">
            <v>6.57</v>
          </cell>
        </row>
        <row r="565">
          <cell r="A565">
            <v>5006179</v>
          </cell>
          <cell r="B565" t="str">
            <v>DANDRUFF SHAMPOO 1%  (SELSUN BLUE)</v>
          </cell>
          <cell r="D565">
            <v>3.8</v>
          </cell>
        </row>
        <row r="566">
          <cell r="A566">
            <v>5006182</v>
          </cell>
          <cell r="B566" t="str">
            <v>DDAVP  0.1 MG TAB (DESMOPRESSIN)</v>
          </cell>
          <cell r="D566">
            <v>42.32</v>
          </cell>
        </row>
        <row r="567">
          <cell r="A567">
            <v>5006183</v>
          </cell>
          <cell r="B567" t="str">
            <v>DEBROX EAR DROPS 15 ML (CARBAMIDE)</v>
          </cell>
          <cell r="D567">
            <v>42.72</v>
          </cell>
        </row>
        <row r="568">
          <cell r="A568">
            <v>5006184</v>
          </cell>
          <cell r="B568" t="str">
            <v>DECADRON INJ 4MG/ML (DEXAMETHASONE)</v>
          </cell>
          <cell r="D568">
            <v>23.76</v>
          </cell>
        </row>
        <row r="569">
          <cell r="A569">
            <v>5006186</v>
          </cell>
          <cell r="B569" t="str">
            <v>DEMEROL INJ 50 MG/ML 1 ML (MEPERIDINE)</v>
          </cell>
          <cell r="D569">
            <v>13.5</v>
          </cell>
        </row>
        <row r="570">
          <cell r="A570">
            <v>5006188</v>
          </cell>
          <cell r="B570" t="str">
            <v>DEPAKENE SYRP 250MG/5ML(VALPROATE )</v>
          </cell>
          <cell r="D570">
            <v>6.8</v>
          </cell>
        </row>
        <row r="571">
          <cell r="A571">
            <v>5006190</v>
          </cell>
          <cell r="B571" t="str">
            <v>DEPAKOTE DR 250 MG TAB (DIVALPROEX)</v>
          </cell>
          <cell r="D571">
            <v>15.66</v>
          </cell>
        </row>
        <row r="572">
          <cell r="A572">
            <v>5006191</v>
          </cell>
          <cell r="B572" t="str">
            <v>DEPAKOTE DR 500 MG TAB (DIVALPROEX)</v>
          </cell>
          <cell r="D572">
            <v>7</v>
          </cell>
        </row>
        <row r="573">
          <cell r="A573">
            <v>5006195</v>
          </cell>
          <cell r="B573" t="str">
            <v>DESITIN OINT 57 GM</v>
          </cell>
          <cell r="D573">
            <v>38.24</v>
          </cell>
        </row>
        <row r="574">
          <cell r="A574">
            <v>5006196</v>
          </cell>
          <cell r="B574" t="str">
            <v>DESYREL   100 MG TAB (TRAZODONE)</v>
          </cell>
          <cell r="D574">
            <v>54.88</v>
          </cell>
        </row>
        <row r="575">
          <cell r="A575">
            <v>5006197</v>
          </cell>
          <cell r="B575" t="str">
            <v>DESYREL   50 MG TAB (TRAZODONE)</v>
          </cell>
          <cell r="D575">
            <v>34.799999999999997</v>
          </cell>
        </row>
        <row r="576">
          <cell r="A576">
            <v>5006205</v>
          </cell>
          <cell r="B576" t="str">
            <v>DIFLUCAN  100 MG TAB (FLUCONAZOLE)</v>
          </cell>
          <cell r="D576">
            <v>61.18</v>
          </cell>
        </row>
        <row r="577">
          <cell r="A577">
            <v>5006206</v>
          </cell>
          <cell r="B577" t="str">
            <v>DIFLUCAN  150 MG TAB (FLUCONAZOLE)</v>
          </cell>
          <cell r="D577">
            <v>83.58</v>
          </cell>
        </row>
        <row r="578">
          <cell r="A578">
            <v>5006207</v>
          </cell>
          <cell r="B578" t="str">
            <v>DIGOXIN   0.125 MG TAB (LANOXIN)</v>
          </cell>
          <cell r="D578">
            <v>20.7</v>
          </cell>
        </row>
        <row r="579">
          <cell r="A579">
            <v>5006209</v>
          </cell>
          <cell r="B579" t="str">
            <v>DILANTIN   100 MG CAP (PHENYTOIN)</v>
          </cell>
          <cell r="D579">
            <v>5.76</v>
          </cell>
        </row>
        <row r="580">
          <cell r="A580">
            <v>5006212</v>
          </cell>
          <cell r="B580" t="str">
            <v>DILAUDID   2 MG TAB (HYDROMORPHONE)</v>
          </cell>
          <cell r="D580">
            <v>3.8</v>
          </cell>
        </row>
        <row r="581">
          <cell r="A581">
            <v>5006213</v>
          </cell>
          <cell r="B581" t="str">
            <v>DILAUDID INJ   2 MG/ML</v>
          </cell>
          <cell r="D581">
            <v>15.57</v>
          </cell>
        </row>
        <row r="582">
          <cell r="A582">
            <v>5006218</v>
          </cell>
          <cell r="B582" t="str">
            <v>DITROPAN   5 MG TAB (OXYBUTYNIN)</v>
          </cell>
          <cell r="D582">
            <v>6.84</v>
          </cell>
        </row>
        <row r="583">
          <cell r="A583">
            <v>5006225</v>
          </cell>
          <cell r="B583" t="str">
            <v>DULCOLAX SUPP   10 MG</v>
          </cell>
          <cell r="D583">
            <v>3.87</v>
          </cell>
        </row>
        <row r="584">
          <cell r="A584">
            <v>5006226</v>
          </cell>
          <cell r="B584" t="str">
            <v>DULCOLAX EC  5 MG TAB (BISACODYL)</v>
          </cell>
          <cell r="D584">
            <v>3.8</v>
          </cell>
        </row>
        <row r="585">
          <cell r="A585">
            <v>5006228</v>
          </cell>
          <cell r="B585" t="str">
            <v>DUONEB   2.5MG/0.5MG  VIAL 3ML</v>
          </cell>
          <cell r="D585">
            <v>19.89</v>
          </cell>
        </row>
        <row r="586">
          <cell r="A586">
            <v>5006229</v>
          </cell>
          <cell r="B586" t="str">
            <v>DYAZIDE   37.5/25MG CAP(TRIAM/HCTZ)</v>
          </cell>
          <cell r="D586">
            <v>3.8</v>
          </cell>
        </row>
        <row r="587">
          <cell r="A587">
            <v>5006233</v>
          </cell>
          <cell r="B587" t="str">
            <v>EFFEXOR  75 MG TAB (VENLAFAXINE)</v>
          </cell>
          <cell r="D587">
            <v>19.71</v>
          </cell>
        </row>
        <row r="588">
          <cell r="A588">
            <v>5006234</v>
          </cell>
          <cell r="B588" t="str">
            <v>EFFEXOR XR 150 MG CAP (VENLAFAXINE)</v>
          </cell>
          <cell r="D588">
            <v>40.64</v>
          </cell>
        </row>
        <row r="589">
          <cell r="A589">
            <v>5006235</v>
          </cell>
          <cell r="B589" t="str">
            <v>EFFEXOR XR 37.5 MG CAP(VENLAFAXINE)</v>
          </cell>
          <cell r="D589">
            <v>33.28</v>
          </cell>
        </row>
        <row r="590">
          <cell r="A590">
            <v>5006236</v>
          </cell>
          <cell r="B590" t="str">
            <v>EFFEXOR XR  75 MG CAP (VENLAFAXINE)</v>
          </cell>
          <cell r="D590">
            <v>37.36</v>
          </cell>
        </row>
        <row r="591">
          <cell r="A591">
            <v>5006237</v>
          </cell>
          <cell r="B591" t="str">
            <v>ELAVIL   25 MG TAB (AMITRIPTYLINE)</v>
          </cell>
          <cell r="D591">
            <v>5.72</v>
          </cell>
        </row>
        <row r="592">
          <cell r="A592">
            <v>5006238</v>
          </cell>
          <cell r="B592" t="str">
            <v>ELAVIL   50 MG TAB (AMITRIPTYLINE)</v>
          </cell>
          <cell r="D592">
            <v>11.43</v>
          </cell>
        </row>
        <row r="593">
          <cell r="A593">
            <v>5006240</v>
          </cell>
          <cell r="B593" t="str">
            <v>ENGERIX  B  INJ   20MCG/ML (HEP B)</v>
          </cell>
          <cell r="C593">
            <v>90744</v>
          </cell>
          <cell r="D593">
            <v>339</v>
          </cell>
        </row>
        <row r="594">
          <cell r="A594">
            <v>5006245</v>
          </cell>
          <cell r="B594" t="str">
            <v>EPIVIR   150 MG TAB (LAMIVUDINE)</v>
          </cell>
          <cell r="D594">
            <v>53.41</v>
          </cell>
        </row>
        <row r="595">
          <cell r="A595">
            <v>5006249</v>
          </cell>
          <cell r="B595" t="str">
            <v>EPSOM SALT (MAGNESIUM)</v>
          </cell>
          <cell r="D595">
            <v>11.07</v>
          </cell>
        </row>
        <row r="596">
          <cell r="A596">
            <v>5006251</v>
          </cell>
          <cell r="B596" t="str">
            <v>ESTRACE  1 MG TAB (ESTRADIOL)</v>
          </cell>
          <cell r="D596">
            <v>6.12</v>
          </cell>
        </row>
        <row r="597">
          <cell r="A597">
            <v>5006253</v>
          </cell>
          <cell r="B597" t="str">
            <v>EUCERIN CREAM (MINERAL /PETROLATUM)</v>
          </cell>
          <cell r="D597">
            <v>35.76</v>
          </cell>
        </row>
        <row r="598">
          <cell r="A598">
            <v>5006255</v>
          </cell>
          <cell r="B598" t="str">
            <v>FAZACLO ODT 100 MG TAB (CLOZAPINE)</v>
          </cell>
          <cell r="D598">
            <v>57.26</v>
          </cell>
        </row>
        <row r="599">
          <cell r="A599">
            <v>5006256</v>
          </cell>
          <cell r="B599" t="str">
            <v>FAZACLO ODT  25 MG TAB (CLOZAPINE)</v>
          </cell>
          <cell r="D599">
            <v>26.98</v>
          </cell>
        </row>
        <row r="600">
          <cell r="A600">
            <v>5006257</v>
          </cell>
          <cell r="B600" t="str">
            <v>FENTANYL AMP   0.05 MG/ML  2 ML</v>
          </cell>
          <cell r="D600">
            <v>42.16</v>
          </cell>
        </row>
        <row r="601">
          <cell r="A601">
            <v>5006259</v>
          </cell>
          <cell r="B601" t="str">
            <v>DURAGESIC PAT  25 MCG/HR (FENTANYL)</v>
          </cell>
          <cell r="D601">
            <v>127.6</v>
          </cell>
        </row>
        <row r="602">
          <cell r="A602">
            <v>5006260</v>
          </cell>
          <cell r="B602" t="str">
            <v>DURAGESIC PAT  50 MCG/HR (FENTANYL)</v>
          </cell>
          <cell r="D602">
            <v>233.28</v>
          </cell>
        </row>
        <row r="603">
          <cell r="A603">
            <v>5006264</v>
          </cell>
          <cell r="B603" t="str">
            <v>FERROUS SULFATE  325 MG TAB</v>
          </cell>
          <cell r="D603">
            <v>3.8</v>
          </cell>
        </row>
        <row r="604">
          <cell r="A604">
            <v>5006265</v>
          </cell>
          <cell r="B604" t="str">
            <v>FIORICET 325/40/50MG(APAP/CAF/BUTAL</v>
          </cell>
          <cell r="D604">
            <v>7.21</v>
          </cell>
        </row>
        <row r="605">
          <cell r="A605">
            <v>5006266</v>
          </cell>
          <cell r="B605" t="str">
            <v>FIXODENT DENTURE CREAM</v>
          </cell>
          <cell r="D605">
            <v>39.520000000000003</v>
          </cell>
        </row>
        <row r="606">
          <cell r="A606">
            <v>5006268</v>
          </cell>
          <cell r="B606" t="str">
            <v>FLAGYL   500 MG TAB (METRONIDAZOLE)</v>
          </cell>
          <cell r="D606">
            <v>5.5</v>
          </cell>
        </row>
        <row r="607">
          <cell r="A607">
            <v>5006269</v>
          </cell>
          <cell r="B607" t="str">
            <v>FLAGYL IVPB   500 MG/100 ML PREMIX</v>
          </cell>
          <cell r="D607">
            <v>187.5</v>
          </cell>
        </row>
        <row r="608">
          <cell r="A608">
            <v>5006270</v>
          </cell>
          <cell r="B608" t="str">
            <v>FLEET ENEMA 118 ML (SOD PHOS)</v>
          </cell>
          <cell r="D608">
            <v>9.27</v>
          </cell>
        </row>
        <row r="609">
          <cell r="A609">
            <v>5006271</v>
          </cell>
          <cell r="B609" t="str">
            <v>FLEXERIL 10 MG TAB(CYCLOBENZAPRINE)</v>
          </cell>
          <cell r="D609">
            <v>9.81</v>
          </cell>
        </row>
        <row r="610">
          <cell r="A610">
            <v>5006272</v>
          </cell>
          <cell r="B610" t="str">
            <v>FLOMAX  0.4 MG CAP (TAMSULOSIN)</v>
          </cell>
          <cell r="D610">
            <v>5.4</v>
          </cell>
        </row>
        <row r="611">
          <cell r="A611">
            <v>5006273</v>
          </cell>
          <cell r="B611" t="str">
            <v>FLONASE NAS SPR 50 MCG(FLUTICASONE)</v>
          </cell>
          <cell r="D611">
            <v>341.04</v>
          </cell>
        </row>
        <row r="612">
          <cell r="A612">
            <v>5006274</v>
          </cell>
          <cell r="B612" t="str">
            <v>FLORINEF 0.1 MGTAB(FLUDROCORTISONE)</v>
          </cell>
          <cell r="D612">
            <v>6.73</v>
          </cell>
        </row>
        <row r="613">
          <cell r="A613">
            <v>5006275</v>
          </cell>
          <cell r="B613" t="str">
            <v>FLU VACCINE INJ 0.5 ML (INFLUENZA)</v>
          </cell>
          <cell r="C613">
            <v>90662</v>
          </cell>
          <cell r="D613">
            <v>97.12</v>
          </cell>
        </row>
        <row r="614">
          <cell r="A614">
            <v>5006277</v>
          </cell>
          <cell r="B614" t="str">
            <v>FOLIC ACID 1 MG  TAB</v>
          </cell>
          <cell r="D614">
            <v>3.8</v>
          </cell>
        </row>
        <row r="615">
          <cell r="A615">
            <v>5006278</v>
          </cell>
          <cell r="B615" t="str">
            <v>FOSAMAX   70 MG TAB (ALENDRONATE)</v>
          </cell>
          <cell r="D615">
            <v>122.94</v>
          </cell>
        </row>
        <row r="616">
          <cell r="A616">
            <v>5006280</v>
          </cell>
          <cell r="B616" t="str">
            <v>GENTAMICIN INJ   40 MG/ML 2 ML VL</v>
          </cell>
          <cell r="D616">
            <v>8.01</v>
          </cell>
        </row>
        <row r="617">
          <cell r="A617">
            <v>5006281</v>
          </cell>
          <cell r="B617" t="str">
            <v>GENTAMICIN 0.3% OPH SOL 5 ML</v>
          </cell>
          <cell r="D617">
            <v>115.08</v>
          </cell>
        </row>
        <row r="618">
          <cell r="A618">
            <v>5006282</v>
          </cell>
          <cell r="B618" t="str">
            <v>GEODON   20 MG CAP (ZIPRASIDONE)</v>
          </cell>
          <cell r="D618">
            <v>62.74</v>
          </cell>
        </row>
        <row r="619">
          <cell r="A619">
            <v>5006283</v>
          </cell>
          <cell r="B619" t="str">
            <v>GEODON   40 MG CAP (ZIPRASIDONE)</v>
          </cell>
          <cell r="D619">
            <v>62.74</v>
          </cell>
        </row>
        <row r="620">
          <cell r="A620">
            <v>5006285</v>
          </cell>
          <cell r="B620" t="str">
            <v>GEODON   80 MG CAP (ZIPRASIDONE)</v>
          </cell>
          <cell r="D620">
            <v>65.28</v>
          </cell>
        </row>
        <row r="621">
          <cell r="A621">
            <v>5006286</v>
          </cell>
          <cell r="B621" t="str">
            <v>GLUCAGON INJ   1 MG VL</v>
          </cell>
          <cell r="D621">
            <v>361.08</v>
          </cell>
        </row>
        <row r="622">
          <cell r="A622">
            <v>5006288</v>
          </cell>
          <cell r="B622" t="str">
            <v>GLUCOPHAGE  1000 MG TAB (METFORMIN)</v>
          </cell>
          <cell r="D622">
            <v>12.96</v>
          </cell>
        </row>
        <row r="623">
          <cell r="A623">
            <v>5006289</v>
          </cell>
          <cell r="B623" t="str">
            <v>GLUCOPHAGE   500 MG TAB (METFORMIN)</v>
          </cell>
          <cell r="D623">
            <v>6.3</v>
          </cell>
        </row>
        <row r="624">
          <cell r="A624">
            <v>5006290</v>
          </cell>
          <cell r="B624" t="str">
            <v>GLUCOPHAGE   850 MG TAB (METFORMIN)</v>
          </cell>
          <cell r="D624">
            <v>10.8</v>
          </cell>
        </row>
        <row r="625">
          <cell r="A625">
            <v>5006291</v>
          </cell>
          <cell r="B625" t="str">
            <v>GLUCOTROL   5 MG TAB (GLIPIZIDE)</v>
          </cell>
          <cell r="D625">
            <v>3.8</v>
          </cell>
        </row>
        <row r="626">
          <cell r="A626">
            <v>5006298</v>
          </cell>
          <cell r="B626" t="str">
            <v>HALDOL   5 MG TAB (HALOPERIDOL)</v>
          </cell>
          <cell r="D626">
            <v>9.81</v>
          </cell>
        </row>
        <row r="627">
          <cell r="A627">
            <v>5006299</v>
          </cell>
          <cell r="B627" t="str">
            <v>HALDOL CONC 2 MG/ML PO(HALOPERIDOL)</v>
          </cell>
          <cell r="D627">
            <v>4.5</v>
          </cell>
        </row>
        <row r="628">
          <cell r="A628">
            <v>5006300</v>
          </cell>
          <cell r="B628" t="str">
            <v>HALDOL INJ   5 MG/ML 1 ML VIAL</v>
          </cell>
          <cell r="D628">
            <v>28.32</v>
          </cell>
        </row>
        <row r="629">
          <cell r="A629">
            <v>5006301</v>
          </cell>
          <cell r="B629" t="str">
            <v>HALDOL DEC INJ   100MG/ML  1 ML VIAL</v>
          </cell>
          <cell r="D629">
            <v>264</v>
          </cell>
        </row>
        <row r="630">
          <cell r="A630">
            <v>5006303</v>
          </cell>
          <cell r="B630" t="str">
            <v>HYDROCHLOROTHIAZIDE   12.5 MG TAB</v>
          </cell>
          <cell r="D630">
            <v>3.8</v>
          </cell>
        </row>
        <row r="631">
          <cell r="A631">
            <v>5006304</v>
          </cell>
          <cell r="B631" t="str">
            <v>HYDROCHLOROTHIAZIDE   25 MG TAB</v>
          </cell>
          <cell r="D631">
            <v>3.8</v>
          </cell>
        </row>
        <row r="632">
          <cell r="A632">
            <v>5006305</v>
          </cell>
          <cell r="B632" t="str">
            <v>HEMORRHOID OINT 28 GM (PREP H)</v>
          </cell>
          <cell r="D632">
            <v>33.68</v>
          </cell>
        </row>
        <row r="633">
          <cell r="A633">
            <v>5006306</v>
          </cell>
          <cell r="B633" t="str">
            <v>HEPARIN FLUSH (PORCINE) 100u/ml 3ML</v>
          </cell>
          <cell r="D633">
            <v>18.899999999999999</v>
          </cell>
        </row>
        <row r="634">
          <cell r="A634">
            <v>5006310</v>
          </cell>
          <cell r="B634" t="str">
            <v>HYDROCORTISONE 1% CREAM   30 GM</v>
          </cell>
          <cell r="D634">
            <v>31.32</v>
          </cell>
        </row>
        <row r="635">
          <cell r="A635">
            <v>5006311</v>
          </cell>
          <cell r="B635" t="str">
            <v>HYDROCORTISONE   2.5% CREAM 30 GM</v>
          </cell>
          <cell r="D635">
            <v>64.8</v>
          </cell>
        </row>
        <row r="636">
          <cell r="A636">
            <v>5006314</v>
          </cell>
          <cell r="B636" t="str">
            <v>HYTRIN   1 MG CAP (TERAZOSIN)</v>
          </cell>
          <cell r="D636">
            <v>14.45</v>
          </cell>
        </row>
        <row r="637">
          <cell r="A637">
            <v>5006315</v>
          </cell>
          <cell r="B637" t="str">
            <v>HYTRIN   5 MG CAP (TERAZOSIN)</v>
          </cell>
          <cell r="D637">
            <v>14.45</v>
          </cell>
        </row>
        <row r="638">
          <cell r="A638">
            <v>5006319</v>
          </cell>
          <cell r="B638" t="str">
            <v>IMITREX   50 MG TAB (SUMATRIPTAN)</v>
          </cell>
          <cell r="D638">
            <v>150.84</v>
          </cell>
        </row>
        <row r="639">
          <cell r="A639">
            <v>5006320</v>
          </cell>
          <cell r="B639" t="str">
            <v>IMODIUM   2 MG CAP (LOPERAMIDE)</v>
          </cell>
          <cell r="D639">
            <v>7.83</v>
          </cell>
        </row>
        <row r="640">
          <cell r="A640">
            <v>5006322</v>
          </cell>
          <cell r="B640" t="str">
            <v>INDERAL   10 MG TAB (PROPRANOLOL)</v>
          </cell>
          <cell r="D640">
            <v>3.8</v>
          </cell>
        </row>
        <row r="641">
          <cell r="A641">
            <v>5006323</v>
          </cell>
          <cell r="B641" t="str">
            <v>INDERAL   20 MG TAB (PROPRANOLOL)</v>
          </cell>
          <cell r="D641">
            <v>4.59</v>
          </cell>
        </row>
        <row r="642">
          <cell r="A642">
            <v>5006325</v>
          </cell>
          <cell r="B642" t="str">
            <v>INDOCIN   25 MG CAP (INDOMETHACIN)</v>
          </cell>
          <cell r="D642">
            <v>3.8</v>
          </cell>
        </row>
        <row r="643">
          <cell r="A643">
            <v>5006326</v>
          </cell>
          <cell r="B643" t="str">
            <v>INSULIN HUMULIN 70/30   100 UNITS/mL</v>
          </cell>
          <cell r="D643">
            <v>3.8</v>
          </cell>
        </row>
        <row r="644">
          <cell r="A644">
            <v>5006327</v>
          </cell>
          <cell r="B644" t="str">
            <v>INSULIN HUMULIN N   100 UNITS/mL</v>
          </cell>
          <cell r="D644">
            <v>3.8</v>
          </cell>
        </row>
        <row r="645">
          <cell r="A645">
            <v>5006328</v>
          </cell>
          <cell r="B645" t="str">
            <v>INSULIN HUMULIN R   100 UNITS/mL</v>
          </cell>
          <cell r="D645">
            <v>3.8</v>
          </cell>
        </row>
        <row r="646">
          <cell r="A646">
            <v>5006329</v>
          </cell>
          <cell r="B646" t="str">
            <v>INSULIN HUMALOG 100 UNITS/mL</v>
          </cell>
          <cell r="D646">
            <v>3.8</v>
          </cell>
        </row>
        <row r="647">
          <cell r="A647">
            <v>5006330</v>
          </cell>
          <cell r="B647" t="str">
            <v>INSULIN LANTUS   100 UNITS/mL</v>
          </cell>
          <cell r="D647">
            <v>3.8</v>
          </cell>
        </row>
        <row r="648">
          <cell r="A648">
            <v>5006331</v>
          </cell>
          <cell r="B648" t="str">
            <v>INVANZ  1 GM (ERTAPENEM)</v>
          </cell>
          <cell r="D648">
            <v>421.45</v>
          </cell>
        </row>
        <row r="649">
          <cell r="A649">
            <v>5006332</v>
          </cell>
          <cell r="B649" t="str">
            <v>INVEGA  ER  3 MG TAB (PALIPERIDONE)</v>
          </cell>
          <cell r="D649">
            <v>183.58</v>
          </cell>
        </row>
        <row r="650">
          <cell r="A650">
            <v>5006333</v>
          </cell>
          <cell r="B650" t="str">
            <v>INVEGA  ER  6 MG TAB (PALIPERIDONE)</v>
          </cell>
          <cell r="D650">
            <v>183.58</v>
          </cell>
        </row>
        <row r="651">
          <cell r="A651">
            <v>5006335</v>
          </cell>
          <cell r="B651" t="str">
            <v>ISONIAZID   300 MG TAB</v>
          </cell>
          <cell r="D651">
            <v>3.8</v>
          </cell>
        </row>
        <row r="652">
          <cell r="A652">
            <v>5006336</v>
          </cell>
          <cell r="B652" t="str">
            <v>ISORDIL   10 MG TAB (ISOSORBIDE)</v>
          </cell>
          <cell r="D652">
            <v>9.7200000000000006</v>
          </cell>
        </row>
        <row r="653">
          <cell r="A653">
            <v>5006337</v>
          </cell>
          <cell r="B653" t="str">
            <v>KALETRA 200/50 MG TAB</v>
          </cell>
          <cell r="D653">
            <v>56.16</v>
          </cell>
        </row>
        <row r="654">
          <cell r="A654">
            <v>5006338</v>
          </cell>
          <cell r="B654" t="str">
            <v>KAYEXALATE SUSP 15 GM/60 mL</v>
          </cell>
          <cell r="D654">
            <v>67.5</v>
          </cell>
        </row>
        <row r="655">
          <cell r="A655">
            <v>5006339</v>
          </cell>
          <cell r="B655" t="str">
            <v>KDUR   20 MEQ TAB (POTASSIUM CHL)</v>
          </cell>
          <cell r="D655">
            <v>5.67</v>
          </cell>
        </row>
        <row r="656">
          <cell r="A656">
            <v>5006341</v>
          </cell>
          <cell r="B656" t="str">
            <v>KEFLEX   500 MG CAP (CEPHALEXIN)</v>
          </cell>
          <cell r="D656">
            <v>12.42</v>
          </cell>
        </row>
        <row r="657">
          <cell r="A657">
            <v>5006343</v>
          </cell>
          <cell r="B657" t="str">
            <v>KENALOG   40MG/ML  INJ 1 ML (TRIAM)</v>
          </cell>
          <cell r="D657">
            <v>62.93</v>
          </cell>
        </row>
        <row r="658">
          <cell r="A658">
            <v>5006344</v>
          </cell>
          <cell r="B658" t="str">
            <v>KENALOG   0.1%  CREAM 15 GM (TRIAM)</v>
          </cell>
          <cell r="D658">
            <v>44.64</v>
          </cell>
        </row>
        <row r="659">
          <cell r="A659">
            <v>5006348</v>
          </cell>
          <cell r="B659" t="str">
            <v>KENALOG ORABASE   0.1% DENTAL PASTE</v>
          </cell>
          <cell r="D659">
            <v>322.36</v>
          </cell>
        </row>
        <row r="660">
          <cell r="A660">
            <v>5006349</v>
          </cell>
          <cell r="B660" t="str">
            <v>KEPPRA   250 MG TAB (LEVETIRACETAM)</v>
          </cell>
          <cell r="D660">
            <v>25.88</v>
          </cell>
        </row>
        <row r="661">
          <cell r="A661">
            <v>5006350</v>
          </cell>
          <cell r="B661" t="str">
            <v>KEPPRA   500 MG TAB (LEVETIRACETAM)</v>
          </cell>
          <cell r="D661">
            <v>28.11</v>
          </cell>
        </row>
        <row r="662">
          <cell r="A662">
            <v>5006351</v>
          </cell>
          <cell r="B662" t="str">
            <v>KLONOPIN   0.5 MG TAB (CLONAZEPAM)</v>
          </cell>
          <cell r="D662">
            <v>6.39</v>
          </cell>
        </row>
        <row r="663">
          <cell r="A663">
            <v>5006352</v>
          </cell>
          <cell r="B663" t="str">
            <v>KLONOPIN   1 MG TAB (CLONAZEPAM)</v>
          </cell>
          <cell r="D663">
            <v>8.19</v>
          </cell>
        </row>
        <row r="664">
          <cell r="A664">
            <v>5006353</v>
          </cell>
          <cell r="B664" t="str">
            <v>KLONOPIN   2 MG TAB (CLONAZEPAM)</v>
          </cell>
          <cell r="D664">
            <v>11.16</v>
          </cell>
        </row>
        <row r="665">
          <cell r="A665">
            <v>5006355</v>
          </cell>
          <cell r="B665" t="str">
            <v>TRANDATE INJ 5MG/ML (100MG/20ML) VL</v>
          </cell>
          <cell r="D665">
            <v>17.010000000000002</v>
          </cell>
        </row>
        <row r="666">
          <cell r="A666">
            <v>5006356</v>
          </cell>
          <cell r="B666" t="str">
            <v>LACTOBACILLUS TAB ( FLORANEX)</v>
          </cell>
          <cell r="D666">
            <v>5.42</v>
          </cell>
        </row>
        <row r="667">
          <cell r="A667">
            <v>5006357</v>
          </cell>
          <cell r="B667" t="str">
            <v>LACTULOSE  SOLN   10 GM/15 ML</v>
          </cell>
          <cell r="D667">
            <v>11.52</v>
          </cell>
        </row>
        <row r="668">
          <cell r="A668">
            <v>5006358</v>
          </cell>
          <cell r="B668" t="str">
            <v>LAMICTAL   100 MG TAB (LAMOTRIGINE)</v>
          </cell>
          <cell r="D668">
            <v>41.14</v>
          </cell>
        </row>
        <row r="669">
          <cell r="A669">
            <v>5006359</v>
          </cell>
          <cell r="B669" t="str">
            <v>LAMICTAL   200 MG TAB (LAMOTRIGINE)</v>
          </cell>
          <cell r="D669">
            <v>49.08</v>
          </cell>
        </row>
        <row r="670">
          <cell r="A670">
            <v>5006360</v>
          </cell>
          <cell r="B670" t="str">
            <v>LAMICTAL   25 MG TAB (LAMOTRIGINE)</v>
          </cell>
          <cell r="D670">
            <v>33.28</v>
          </cell>
        </row>
        <row r="671">
          <cell r="A671">
            <v>5006362</v>
          </cell>
          <cell r="B671" t="str">
            <v>LAMISIL   250 MG TAB (TERBINAFINE)</v>
          </cell>
          <cell r="D671">
            <v>5.05</v>
          </cell>
        </row>
        <row r="672">
          <cell r="A672">
            <v>5006363</v>
          </cell>
          <cell r="B672" t="str">
            <v>LAMISIL  1% CREAM  (TERBINAFINE)</v>
          </cell>
          <cell r="D672">
            <v>72.239999999999995</v>
          </cell>
        </row>
        <row r="673">
          <cell r="A673">
            <v>5006364</v>
          </cell>
          <cell r="B673" t="str">
            <v>LASIX  INJ 10 MG/ ML VL(FUROSEMIDE)</v>
          </cell>
          <cell r="D673">
            <v>22.5</v>
          </cell>
        </row>
        <row r="674">
          <cell r="A674">
            <v>5006365</v>
          </cell>
          <cell r="B674" t="str">
            <v>LASIX   20 MG TAB (FUROSEMIDE)</v>
          </cell>
          <cell r="D674">
            <v>3.8</v>
          </cell>
        </row>
        <row r="675">
          <cell r="A675">
            <v>5006366</v>
          </cell>
          <cell r="B675" t="str">
            <v>LASIX   40 MG TAB (FUROSEMIDE)</v>
          </cell>
          <cell r="D675">
            <v>3.8</v>
          </cell>
        </row>
        <row r="676">
          <cell r="A676">
            <v>5006368</v>
          </cell>
          <cell r="B676" t="str">
            <v>LEVAQUIN PREMIX IV   500 MG/100 ML</v>
          </cell>
          <cell r="D676">
            <v>99.18</v>
          </cell>
        </row>
        <row r="677">
          <cell r="A677">
            <v>5006369</v>
          </cell>
          <cell r="B677" t="str">
            <v>LEVAQUIN 500 MG TAB (LEVOFLOXACIN)</v>
          </cell>
          <cell r="D677">
            <v>4.17</v>
          </cell>
        </row>
        <row r="678">
          <cell r="A678">
            <v>5006370</v>
          </cell>
          <cell r="B678" t="str">
            <v>LEXAPRO   10 MG TAB (ESCITALOPRAM)</v>
          </cell>
          <cell r="D678">
            <v>3.8</v>
          </cell>
        </row>
        <row r="679">
          <cell r="A679">
            <v>5006371</v>
          </cell>
          <cell r="B679" t="str">
            <v>LEXAPRO   20 MG TAB (ESCITALOPRAM)</v>
          </cell>
          <cell r="D679">
            <v>36.840000000000003</v>
          </cell>
        </row>
        <row r="680">
          <cell r="A680">
            <v>5006372</v>
          </cell>
          <cell r="B680" t="str">
            <v>LIBRIUM 25 MG CAP(CHLORDIAZEPOXIDE)</v>
          </cell>
          <cell r="D680">
            <v>3.87</v>
          </cell>
        </row>
        <row r="681">
          <cell r="A681">
            <v>5006373</v>
          </cell>
          <cell r="B681" t="str">
            <v>LIDEX 0.05%  CREAM (FLUOCINONIDE)</v>
          </cell>
          <cell r="D681">
            <v>288.95999999999998</v>
          </cell>
        </row>
        <row r="682">
          <cell r="A682">
            <v>5006378</v>
          </cell>
          <cell r="B682" t="str">
            <v>XYLOCAINE INJ   1%  20 ML  VIAL</v>
          </cell>
          <cell r="D682">
            <v>16.47</v>
          </cell>
        </row>
        <row r="683">
          <cell r="A683">
            <v>5006379</v>
          </cell>
          <cell r="B683" t="str">
            <v>XYLOCAINE 2% VISC ORAL SOLN 100ML</v>
          </cell>
          <cell r="D683">
            <v>79.2</v>
          </cell>
        </row>
        <row r="684">
          <cell r="A684">
            <v>5006383</v>
          </cell>
          <cell r="B684" t="str">
            <v>LITHIUM SOLN   300 MG / 5 ML</v>
          </cell>
          <cell r="D684">
            <v>9.2200000000000006</v>
          </cell>
        </row>
        <row r="685">
          <cell r="A685">
            <v>5006384</v>
          </cell>
          <cell r="B685" t="str">
            <v>LITHIUM CARBONATE 150 MG CAP</v>
          </cell>
          <cell r="D685">
            <v>3.8</v>
          </cell>
        </row>
        <row r="686">
          <cell r="A686">
            <v>5006385</v>
          </cell>
          <cell r="B686" t="str">
            <v>LITHIUM CARBONATE 300 MG CAP</v>
          </cell>
          <cell r="D686">
            <v>3.8</v>
          </cell>
        </row>
        <row r="687">
          <cell r="A687">
            <v>5006387</v>
          </cell>
          <cell r="B687" t="str">
            <v>LITHOBID CR   300 MG TAB (LITHIUM)</v>
          </cell>
          <cell r="D687">
            <v>4.2300000000000004</v>
          </cell>
        </row>
        <row r="688">
          <cell r="A688">
            <v>5006388</v>
          </cell>
          <cell r="B688" t="str">
            <v>LOMOTIL   TAB (DIPHENOXYLATE/ATROP)</v>
          </cell>
          <cell r="D688">
            <v>6.3</v>
          </cell>
        </row>
        <row r="689">
          <cell r="A689">
            <v>5006389</v>
          </cell>
          <cell r="B689" t="str">
            <v>LOPID   600 MG TAB (GEMFIBROZIL)</v>
          </cell>
          <cell r="D689">
            <v>21.87</v>
          </cell>
        </row>
        <row r="690">
          <cell r="A690">
            <v>5006390</v>
          </cell>
          <cell r="B690" t="str">
            <v>LOPRESSOR   25 MG TAB (METOPROLOL)</v>
          </cell>
          <cell r="D690">
            <v>3.8</v>
          </cell>
        </row>
        <row r="691">
          <cell r="A691">
            <v>5006391</v>
          </cell>
          <cell r="B691" t="str">
            <v>LOPRESSOR   50 MG TAB (METOPROLOL)</v>
          </cell>
          <cell r="D691">
            <v>5.04</v>
          </cell>
        </row>
        <row r="692">
          <cell r="A692">
            <v>5006397</v>
          </cell>
          <cell r="B692" t="str">
            <v>LOTRIMIN   1%  CREAM (CLOTRIMAZOLE)</v>
          </cell>
          <cell r="D692">
            <v>60.13</v>
          </cell>
        </row>
        <row r="693">
          <cell r="A693">
            <v>5006398</v>
          </cell>
          <cell r="B693" t="str">
            <v>LOTRISONE CREAM (CLOTRIM/BETAMET)</v>
          </cell>
          <cell r="D693">
            <v>121.38</v>
          </cell>
        </row>
        <row r="694">
          <cell r="A694">
            <v>5006399</v>
          </cell>
          <cell r="B694" t="str">
            <v>LOVENOX   100 MG SYR (ENOXAPARIN)</v>
          </cell>
          <cell r="D694">
            <v>397.36</v>
          </cell>
        </row>
        <row r="695">
          <cell r="A695">
            <v>5006400</v>
          </cell>
          <cell r="B695" t="str">
            <v>LOVENOX   30 MG SYR (ENOXAPARIN)</v>
          </cell>
          <cell r="D695">
            <v>178.62</v>
          </cell>
        </row>
        <row r="696">
          <cell r="A696">
            <v>5006401</v>
          </cell>
          <cell r="B696" t="str">
            <v>LOVENOX   40 MG SYR (ENOXAPARIN)</v>
          </cell>
          <cell r="D696">
            <v>238.15</v>
          </cell>
        </row>
        <row r="697">
          <cell r="A697">
            <v>5006402</v>
          </cell>
          <cell r="B697" t="str">
            <v>LOXITANE   10 MG CAP (LOXAPINE)</v>
          </cell>
          <cell r="D697">
            <v>11.43</v>
          </cell>
        </row>
        <row r="698">
          <cell r="A698">
            <v>5006403</v>
          </cell>
          <cell r="B698" t="str">
            <v>LOXITANE   25 MG  CAP (LOXAPINE)</v>
          </cell>
          <cell r="D698">
            <v>17.28</v>
          </cell>
        </row>
        <row r="699">
          <cell r="A699">
            <v>5006404</v>
          </cell>
          <cell r="B699" t="str">
            <v>LUBRIDERM LOTION 177 ML</v>
          </cell>
          <cell r="D699">
            <v>24.3</v>
          </cell>
        </row>
        <row r="700">
          <cell r="A700">
            <v>5006405</v>
          </cell>
          <cell r="B700" t="str">
            <v>LUVOX  100 MG TAB (FLUVOXAMINE)</v>
          </cell>
          <cell r="D700">
            <v>23.67</v>
          </cell>
        </row>
        <row r="701">
          <cell r="A701">
            <v>5006407</v>
          </cell>
          <cell r="B701" t="str">
            <v>MAALOX LIQUID</v>
          </cell>
          <cell r="D701">
            <v>3.8</v>
          </cell>
        </row>
        <row r="702">
          <cell r="A702">
            <v>5006408</v>
          </cell>
          <cell r="B702" t="str">
            <v>MACROBID 100 MG CAP(NITROFURANTOIN)</v>
          </cell>
          <cell r="D702">
            <v>30.48</v>
          </cell>
        </row>
        <row r="703">
          <cell r="A703">
            <v>5006409</v>
          </cell>
          <cell r="B703" t="str">
            <v>MAGNESIUM SULFATE 4MEQ/ML 50%</v>
          </cell>
          <cell r="D703">
            <v>8.1</v>
          </cell>
        </row>
        <row r="704">
          <cell r="A704">
            <v>5006412</v>
          </cell>
          <cell r="B704" t="str">
            <v>MAXITROL EYE OINT (NEO/POLY/DEX)</v>
          </cell>
          <cell r="D704">
            <v>119.88</v>
          </cell>
        </row>
        <row r="705">
          <cell r="A705">
            <v>5006413</v>
          </cell>
          <cell r="B705" t="str">
            <v>MAXITROL EYE SUSP (NEO/POLY/DEX)</v>
          </cell>
          <cell r="D705">
            <v>264</v>
          </cell>
        </row>
        <row r="706">
          <cell r="A706">
            <v>5006415</v>
          </cell>
          <cell r="B706" t="str">
            <v>MEDROL 4 MG TAB PAK (METHYLPRED)</v>
          </cell>
          <cell r="D706">
            <v>12.87</v>
          </cell>
        </row>
        <row r="707">
          <cell r="A707">
            <v>5006419</v>
          </cell>
          <cell r="B707" t="str">
            <v>MELLARIL   25 MG TAB (THIORIDAZINE)</v>
          </cell>
          <cell r="D707">
            <v>4.2300000000000004</v>
          </cell>
        </row>
        <row r="708">
          <cell r="A708">
            <v>5006421</v>
          </cell>
          <cell r="B708" t="str">
            <v>METAMUCIL POWDER 6 GM PKT(KONSYL)</v>
          </cell>
          <cell r="D708">
            <v>4.2300000000000004</v>
          </cell>
        </row>
        <row r="709">
          <cell r="A709">
            <v>5006422</v>
          </cell>
          <cell r="B709" t="str">
            <v>METHADONE HCL 10 MG TAB</v>
          </cell>
          <cell r="D709">
            <v>3.8</v>
          </cell>
        </row>
        <row r="710">
          <cell r="A710">
            <v>5006423</v>
          </cell>
          <cell r="B710" t="str">
            <v>METHADONE HCL 5 MG TAB</v>
          </cell>
          <cell r="D710">
            <v>3.8</v>
          </cell>
        </row>
        <row r="711">
          <cell r="A711">
            <v>5006424</v>
          </cell>
          <cell r="B711" t="str">
            <v>METHOTREXATE SODIUM 2.5 MG TAB</v>
          </cell>
          <cell r="D711">
            <v>32.4</v>
          </cell>
        </row>
        <row r="712">
          <cell r="A712">
            <v>5006428</v>
          </cell>
          <cell r="B712" t="str">
            <v>VANDAZOLE VAG GEL   0.75%  70 GM</v>
          </cell>
          <cell r="D712">
            <v>440.13</v>
          </cell>
        </row>
        <row r="713">
          <cell r="A713">
            <v>5006430</v>
          </cell>
          <cell r="B713" t="str">
            <v>MAGNESIUM OXIDE 400 MG TAB</v>
          </cell>
          <cell r="D713">
            <v>3.8</v>
          </cell>
        </row>
        <row r="714">
          <cell r="A714">
            <v>5006433</v>
          </cell>
          <cell r="B714" t="str">
            <v>MONISTAT 7 VAG  SUPP   100 MG</v>
          </cell>
          <cell r="D714">
            <v>52.24</v>
          </cell>
        </row>
        <row r="715">
          <cell r="A715">
            <v>5006434</v>
          </cell>
          <cell r="B715" t="str">
            <v>MICRO K 10 MEQ TAB (KDUR)(POT CHL)</v>
          </cell>
          <cell r="D715">
            <v>9.09</v>
          </cell>
        </row>
        <row r="716">
          <cell r="A716">
            <v>5006437</v>
          </cell>
          <cell r="B716" t="str">
            <v>MINIPRESS   1 MG CAP (PRAZOSIN)</v>
          </cell>
          <cell r="D716">
            <v>8.06</v>
          </cell>
        </row>
        <row r="717">
          <cell r="A717">
            <v>5006441</v>
          </cell>
          <cell r="B717" t="str">
            <v>MILK OF MAGNESIA SUSP (MAG HY)</v>
          </cell>
          <cell r="D717">
            <v>3.8</v>
          </cell>
        </row>
        <row r="718">
          <cell r="A718">
            <v>5006446</v>
          </cell>
          <cell r="B718" t="str">
            <v>MOTRIN   400 MG TAB (IBUPROFEN)</v>
          </cell>
          <cell r="D718">
            <v>3.8</v>
          </cell>
        </row>
        <row r="719">
          <cell r="A719">
            <v>5006447</v>
          </cell>
          <cell r="B719" t="str">
            <v>MOTRIN   600 MG TAB (IBUPROFEN)</v>
          </cell>
          <cell r="D719">
            <v>3.8</v>
          </cell>
        </row>
        <row r="720">
          <cell r="A720">
            <v>5006449</v>
          </cell>
          <cell r="B720" t="str">
            <v>MS CONTIN   15 MG TAB (MORPHINE ER)</v>
          </cell>
          <cell r="D720">
            <v>15.12</v>
          </cell>
        </row>
        <row r="721">
          <cell r="A721">
            <v>5006451</v>
          </cell>
          <cell r="B721" t="str">
            <v>MVI TABLET</v>
          </cell>
          <cell r="D721">
            <v>3.8</v>
          </cell>
        </row>
        <row r="722">
          <cell r="A722">
            <v>5006452</v>
          </cell>
          <cell r="B722" t="str">
            <v>MVI 12  INJECTION (INFUVITE)  10 ML</v>
          </cell>
          <cell r="D722">
            <v>164.3</v>
          </cell>
        </row>
        <row r="723">
          <cell r="A723">
            <v>5006453</v>
          </cell>
          <cell r="B723" t="str">
            <v>MVI  W/ MINERALS TAB</v>
          </cell>
          <cell r="D723">
            <v>3.8</v>
          </cell>
        </row>
        <row r="724">
          <cell r="A724">
            <v>5006456</v>
          </cell>
          <cell r="B724" t="str">
            <v>NYSTATIN CREAM 100,000 UNIT/GM 15 GM</v>
          </cell>
          <cell r="D724">
            <v>105</v>
          </cell>
        </row>
        <row r="725">
          <cell r="A725">
            <v>5006457</v>
          </cell>
          <cell r="B725" t="str">
            <v>MYLANTA   30 ML (MAG/AL/SIMETH)</v>
          </cell>
          <cell r="D725">
            <v>4.32</v>
          </cell>
        </row>
        <row r="726">
          <cell r="A726">
            <v>5006459</v>
          </cell>
          <cell r="B726" t="str">
            <v>SODIUM CHLORIDE 0.9%  100 ML IV SOLN</v>
          </cell>
          <cell r="D726">
            <v>22.86</v>
          </cell>
        </row>
        <row r="727">
          <cell r="A727">
            <v>5006460</v>
          </cell>
          <cell r="B727" t="str">
            <v>SODIUM CHLORIDE 0.9% 1000 ML IV SOLN</v>
          </cell>
          <cell r="D727">
            <v>17.55</v>
          </cell>
        </row>
        <row r="728">
          <cell r="A728">
            <v>5006462</v>
          </cell>
          <cell r="B728" t="str">
            <v>IV NACL 0.9% Mini Plus 250 mL</v>
          </cell>
          <cell r="D728">
            <v>28.89</v>
          </cell>
        </row>
        <row r="729">
          <cell r="A729">
            <v>5006464</v>
          </cell>
          <cell r="B729" t="str">
            <v>SODIUM CHLORIDE 0.9% 500 ML IV SOLN</v>
          </cell>
          <cell r="D729">
            <v>14.58</v>
          </cell>
        </row>
        <row r="730">
          <cell r="A730">
            <v>5006466</v>
          </cell>
          <cell r="B730" t="str">
            <v>SODIUM CHLOR 0.45% 1000ML IV SOLN</v>
          </cell>
          <cell r="D730">
            <v>30.48</v>
          </cell>
        </row>
        <row r="731">
          <cell r="A731">
            <v>5006467</v>
          </cell>
          <cell r="B731" t="str">
            <v>NAFCILLIN SODIUM INJ 1 GM VIAL</v>
          </cell>
          <cell r="D731">
            <v>87.6</v>
          </cell>
        </row>
        <row r="732">
          <cell r="A732">
            <v>5006468</v>
          </cell>
          <cell r="B732" t="str">
            <v>NAFCILLIN SODIUM INJ 2 GM VIAL</v>
          </cell>
          <cell r="D732">
            <v>169.92</v>
          </cell>
        </row>
        <row r="733">
          <cell r="A733">
            <v>5006469</v>
          </cell>
          <cell r="B733" t="str">
            <v>NAPHCON A EYE DRP 5 ML (NAPH/PHEN)</v>
          </cell>
          <cell r="D733">
            <v>31.92</v>
          </cell>
        </row>
        <row r="734">
          <cell r="A734">
            <v>5006471</v>
          </cell>
          <cell r="B734" t="str">
            <v>NAPROSYN   375 MG TAB (NAPROXEN)</v>
          </cell>
          <cell r="D734">
            <v>9.5399999999999991</v>
          </cell>
        </row>
        <row r="735">
          <cell r="A735">
            <v>5006472</v>
          </cell>
          <cell r="B735" t="str">
            <v>NAPROSYN   500 MG TAB (NAPROXEN)</v>
          </cell>
          <cell r="D735">
            <v>11.7</v>
          </cell>
        </row>
        <row r="736">
          <cell r="A736">
            <v>5006473</v>
          </cell>
          <cell r="B736" t="str">
            <v>NARCAN  INJ  0.4 MG/MLVL (NALOXONE)</v>
          </cell>
          <cell r="D736">
            <v>142.34</v>
          </cell>
        </row>
        <row r="737">
          <cell r="A737">
            <v>5006475</v>
          </cell>
          <cell r="B737" t="str">
            <v>AFRIN NASAL 0.05% SPR(OXYMETAZOLIN)</v>
          </cell>
          <cell r="D737">
            <v>18.45</v>
          </cell>
        </row>
        <row r="738">
          <cell r="A738">
            <v>5006478</v>
          </cell>
          <cell r="B738" t="str">
            <v>NAVANE   5 MG CAP (THIOTHIXENE)</v>
          </cell>
          <cell r="D738">
            <v>21.42</v>
          </cell>
        </row>
        <row r="739">
          <cell r="A739">
            <v>5006480</v>
          </cell>
          <cell r="B739" t="str">
            <v>NEOSPORIN OINT UD PKT(NEO/BAC/POLY)</v>
          </cell>
          <cell r="D739">
            <v>3.8</v>
          </cell>
        </row>
        <row r="740">
          <cell r="A740">
            <v>5006481</v>
          </cell>
          <cell r="B740" t="str">
            <v>NEOSPORIN OPH EYE SOLN (NEO/GRAM/POLY)</v>
          </cell>
          <cell r="D740">
            <v>180.18</v>
          </cell>
        </row>
        <row r="741">
          <cell r="A741">
            <v>5006486</v>
          </cell>
          <cell r="B741" t="str">
            <v>NEURONTIN   100 MG CAP (GABAPENTIN)</v>
          </cell>
          <cell r="D741">
            <v>4.83</v>
          </cell>
        </row>
        <row r="742">
          <cell r="A742">
            <v>5006487</v>
          </cell>
          <cell r="B742" t="str">
            <v>NEURONTIN   300 MG CAP (GABAPENTIN)</v>
          </cell>
          <cell r="D742">
            <v>12.06</v>
          </cell>
        </row>
        <row r="743">
          <cell r="A743">
            <v>5006488</v>
          </cell>
          <cell r="B743" t="str">
            <v>NEURONTIN   400 MG CAP (GABAPENTIN)</v>
          </cell>
          <cell r="D743">
            <v>3.8</v>
          </cell>
        </row>
        <row r="744">
          <cell r="A744">
            <v>5006489</v>
          </cell>
          <cell r="B744" t="str">
            <v>NEURONTIN   600 MG TAB (GABAPENTIN)</v>
          </cell>
          <cell r="D744">
            <v>22.77</v>
          </cell>
        </row>
        <row r="745">
          <cell r="A745">
            <v>5006491</v>
          </cell>
          <cell r="B745" t="str">
            <v>NIACIN ER   500 MG CAP (NIASPAN)</v>
          </cell>
          <cell r="D745">
            <v>3.8</v>
          </cell>
        </row>
        <row r="746">
          <cell r="A746">
            <v>5006492</v>
          </cell>
          <cell r="B746" t="str">
            <v>NICORETTE GUM   2 MG (NICOTINE)</v>
          </cell>
          <cell r="D746">
            <v>6.84</v>
          </cell>
        </row>
        <row r="747">
          <cell r="A747">
            <v>5006493</v>
          </cell>
          <cell r="B747" t="str">
            <v>NICOTINE PATCH   14 MG/24 HR</v>
          </cell>
          <cell r="D747">
            <v>19.260000000000002</v>
          </cell>
        </row>
        <row r="748">
          <cell r="A748">
            <v>5006494</v>
          </cell>
          <cell r="B748" t="str">
            <v>NICOTINE PATCH   21 MG/24 HR</v>
          </cell>
          <cell r="D748">
            <v>19.260000000000002</v>
          </cell>
        </row>
        <row r="749">
          <cell r="A749">
            <v>5006495</v>
          </cell>
          <cell r="B749" t="str">
            <v>NICOTINE PATCH   7MG/24 HR</v>
          </cell>
          <cell r="D749">
            <v>19.260000000000002</v>
          </cell>
        </row>
        <row r="750">
          <cell r="A750">
            <v>5006499</v>
          </cell>
          <cell r="B750" t="str">
            <v>NITROGLYCERIN SUBL 0.4 MG(NITROSTAT</v>
          </cell>
          <cell r="D750">
            <v>62.72</v>
          </cell>
        </row>
        <row r="751">
          <cell r="A751">
            <v>5006500</v>
          </cell>
          <cell r="B751" t="str">
            <v>NIX CREME 1% RINSE  (PERMETHRIN) 59 ML</v>
          </cell>
          <cell r="D751">
            <v>60.42</v>
          </cell>
        </row>
        <row r="752">
          <cell r="A752">
            <v>5006501</v>
          </cell>
          <cell r="B752" t="str">
            <v>NIZORAL   2%  CREAM (KETOCONAZOLE)</v>
          </cell>
          <cell r="D752">
            <v>185.4</v>
          </cell>
        </row>
        <row r="753">
          <cell r="A753">
            <v>5006502</v>
          </cell>
          <cell r="B753" t="str">
            <v>NIZORAL  2% SHAMPOO  (KETOCONAZOLE)</v>
          </cell>
          <cell r="D753">
            <v>20.79</v>
          </cell>
        </row>
        <row r="754">
          <cell r="A754">
            <v>5006503</v>
          </cell>
          <cell r="B754" t="str">
            <v>NIZORAL  200 MG TAB (KETOCONAZOLE)</v>
          </cell>
          <cell r="D754">
            <v>28.44</v>
          </cell>
        </row>
        <row r="755">
          <cell r="A755">
            <v>5006504</v>
          </cell>
          <cell r="B755" t="str">
            <v>NOLVADEX   10 MG TAB (TAMOXIFEN)</v>
          </cell>
          <cell r="D755">
            <v>17.55</v>
          </cell>
        </row>
        <row r="756">
          <cell r="A756">
            <v>5006505</v>
          </cell>
          <cell r="B756" t="str">
            <v>NORCO   10/325 MG TAB (HYDROCODONE)</v>
          </cell>
          <cell r="D756">
            <v>8.64</v>
          </cell>
        </row>
        <row r="757">
          <cell r="A757">
            <v>5006506</v>
          </cell>
          <cell r="B757" t="str">
            <v>NORCO   5/325 MG TAB (HYDROCODONE)</v>
          </cell>
          <cell r="D757">
            <v>4.8600000000000003</v>
          </cell>
        </row>
        <row r="758">
          <cell r="A758">
            <v>5006511</v>
          </cell>
          <cell r="B758" t="str">
            <v>NORVASC   10 MG TAB (AMLODIPINE)</v>
          </cell>
          <cell r="D758">
            <v>21.36</v>
          </cell>
        </row>
        <row r="759">
          <cell r="A759">
            <v>5006512</v>
          </cell>
          <cell r="B759" t="str">
            <v>NORVASC   5 MG TAB (AMLODIPINE)</v>
          </cell>
          <cell r="D759">
            <v>17.53</v>
          </cell>
        </row>
        <row r="760">
          <cell r="A760">
            <v>5006513</v>
          </cell>
          <cell r="B760" t="str">
            <v>NORVIR   100 MG TAB (RITONAVIR)</v>
          </cell>
          <cell r="D760">
            <v>62.21</v>
          </cell>
        </row>
        <row r="761">
          <cell r="A761">
            <v>5006514</v>
          </cell>
          <cell r="B761" t="str">
            <v>NYSTATIN SUSP 100000 UNIT/ML  60 ML</v>
          </cell>
          <cell r="D761">
            <v>12.69</v>
          </cell>
        </row>
        <row r="762">
          <cell r="A762">
            <v>5006515</v>
          </cell>
          <cell r="B762" t="str">
            <v>NYSTATIN POWDER 100,000 UNIT/GM 15 GM</v>
          </cell>
          <cell r="D762">
            <v>164.76</v>
          </cell>
        </row>
        <row r="763">
          <cell r="A763">
            <v>5006516</v>
          </cell>
          <cell r="B763" t="str">
            <v>OCEAN NASAL SPRAY 44  ML (DEEP SEA)</v>
          </cell>
          <cell r="D763">
            <v>18.899999999999999</v>
          </cell>
        </row>
        <row r="764">
          <cell r="A764">
            <v>5006517</v>
          </cell>
          <cell r="B764" t="str">
            <v>OSCAL   500 MG TAB</v>
          </cell>
          <cell r="D764">
            <v>3.8</v>
          </cell>
        </row>
        <row r="765">
          <cell r="A765">
            <v>5006518</v>
          </cell>
          <cell r="B765" t="str">
            <v>OSCAL D   500/200 MG TAB</v>
          </cell>
          <cell r="D765">
            <v>3.8</v>
          </cell>
        </row>
        <row r="766">
          <cell r="A766">
            <v>5006521</v>
          </cell>
          <cell r="B766" t="str">
            <v>PAMELOR   25 MG CAP (NORTRIPTYLINE)</v>
          </cell>
          <cell r="D766">
            <v>13.2</v>
          </cell>
        </row>
        <row r="767">
          <cell r="A767">
            <v>5006522</v>
          </cell>
          <cell r="B767" t="str">
            <v>CREON  DR  (PANCRELIPASE) CAP</v>
          </cell>
          <cell r="D767">
            <v>29.61</v>
          </cell>
        </row>
        <row r="768">
          <cell r="A768">
            <v>5006524</v>
          </cell>
          <cell r="B768" t="str">
            <v>PAXIL   10 MG TAB (PAROXETINE)</v>
          </cell>
          <cell r="D768">
            <v>23.57</v>
          </cell>
        </row>
        <row r="769">
          <cell r="A769">
            <v>5006525</v>
          </cell>
          <cell r="B769" t="str">
            <v>PAXIL   20 MG TAB (PAROXETINE)</v>
          </cell>
          <cell r="D769">
            <v>24.57</v>
          </cell>
        </row>
        <row r="770">
          <cell r="A770">
            <v>5006526</v>
          </cell>
          <cell r="B770" t="str">
            <v>PAXIL   30 MG TAB (PAROXETINE)</v>
          </cell>
          <cell r="D770">
            <v>25.33</v>
          </cell>
        </row>
        <row r="771">
          <cell r="A771">
            <v>5006527</v>
          </cell>
          <cell r="B771" t="str">
            <v>PEN VK   500 MG TAB (PENICILLIN)</v>
          </cell>
          <cell r="D771">
            <v>7.02</v>
          </cell>
        </row>
        <row r="772">
          <cell r="A772">
            <v>5006530</v>
          </cell>
          <cell r="B772" t="str">
            <v>PEPCID   20 MG TAB (FAMOTIDINE)</v>
          </cell>
          <cell r="D772">
            <v>21.8</v>
          </cell>
        </row>
        <row r="773">
          <cell r="A773">
            <v>5006531</v>
          </cell>
          <cell r="B773" t="str">
            <v>KAOPECTATE SUSPN  262MG/15ML  240ML</v>
          </cell>
          <cell r="D773">
            <v>3.8</v>
          </cell>
        </row>
        <row r="774">
          <cell r="A774">
            <v>5006534</v>
          </cell>
          <cell r="B774" t="str">
            <v>PERIDEX SOLN  473 ML</v>
          </cell>
          <cell r="D774">
            <v>62.4</v>
          </cell>
        </row>
        <row r="775">
          <cell r="A775">
            <v>5006535</v>
          </cell>
          <cell r="B775" t="str">
            <v>ELIMITE CREAM   5%  60 GM</v>
          </cell>
          <cell r="D775">
            <v>356.4</v>
          </cell>
        </row>
        <row r="776">
          <cell r="A776">
            <v>5006536</v>
          </cell>
          <cell r="B776" t="str">
            <v>PHENERGAN PLAIN   6.25MG/5ML 118ML</v>
          </cell>
          <cell r="D776">
            <v>3.8</v>
          </cell>
        </row>
        <row r="777">
          <cell r="A777">
            <v>5006539</v>
          </cell>
          <cell r="B777" t="str">
            <v>PHENERGAN 25 MG  TAB (PROMETHAZINE)</v>
          </cell>
          <cell r="D777">
            <v>4.59</v>
          </cell>
        </row>
        <row r="778">
          <cell r="A778">
            <v>5006541</v>
          </cell>
          <cell r="B778" t="str">
            <v>PHENOBARBITAL 30 MG TAB</v>
          </cell>
          <cell r="D778">
            <v>5.76</v>
          </cell>
        </row>
        <row r="779">
          <cell r="A779">
            <v>5006544</v>
          </cell>
          <cell r="B779" t="str">
            <v>PHOSLO   667 MG CAP (CALCIUM ACET)</v>
          </cell>
          <cell r="D779">
            <v>7.11</v>
          </cell>
        </row>
        <row r="780">
          <cell r="A780">
            <v>5006546</v>
          </cell>
          <cell r="B780" t="str">
            <v>PLAQUENIL 200 MG TAB(HYDROXYQUINE)</v>
          </cell>
          <cell r="D780">
            <v>11.07</v>
          </cell>
        </row>
        <row r="781">
          <cell r="A781">
            <v>5006547</v>
          </cell>
          <cell r="B781" t="str">
            <v>PLAVIX   75 MG</v>
          </cell>
          <cell r="D781">
            <v>55.61</v>
          </cell>
        </row>
        <row r="782">
          <cell r="A782">
            <v>5006549</v>
          </cell>
          <cell r="B782" t="str">
            <v>PNEUMOVAX 23 VAC 25MCG/0.5ML SDV</v>
          </cell>
          <cell r="C782">
            <v>90670</v>
          </cell>
          <cell r="D782">
            <v>293.8</v>
          </cell>
        </row>
        <row r="783">
          <cell r="A783">
            <v>5006550</v>
          </cell>
          <cell r="B783" t="str">
            <v>POLYSPORIN TOP OINTMENT  15 GM</v>
          </cell>
          <cell r="D783">
            <v>48.88</v>
          </cell>
        </row>
        <row r="784">
          <cell r="A784">
            <v>5006553</v>
          </cell>
          <cell r="B784" t="str">
            <v>POTASSIUM CHLORIDE INJ 2MEQ/ML VIAL</v>
          </cell>
          <cell r="D784">
            <v>6.93</v>
          </cell>
        </row>
        <row r="785">
          <cell r="A785">
            <v>5006555</v>
          </cell>
          <cell r="B785" t="str">
            <v>PREDNISONE 10 MG TAB</v>
          </cell>
          <cell r="D785">
            <v>8.19</v>
          </cell>
        </row>
        <row r="786">
          <cell r="A786">
            <v>5006556</v>
          </cell>
          <cell r="B786" t="str">
            <v>PREDNISONE 5 MG TAB</v>
          </cell>
          <cell r="D786">
            <v>3.8</v>
          </cell>
        </row>
        <row r="787">
          <cell r="A787">
            <v>5006557</v>
          </cell>
          <cell r="B787" t="str">
            <v>PREMARIN   0.3 MG</v>
          </cell>
          <cell r="D787">
            <v>19.8</v>
          </cell>
        </row>
        <row r="788">
          <cell r="A788">
            <v>5006561</v>
          </cell>
          <cell r="B788" t="str">
            <v>PREPARATION  H OINT</v>
          </cell>
          <cell r="D788">
            <v>50.08</v>
          </cell>
        </row>
        <row r="789">
          <cell r="A789">
            <v>5006568</v>
          </cell>
          <cell r="B789" t="str">
            <v>PROCARDIA XL  30 MG TAB(NIFEDIPINE)</v>
          </cell>
          <cell r="D789">
            <v>9.92</v>
          </cell>
        </row>
        <row r="790">
          <cell r="A790">
            <v>5006570</v>
          </cell>
          <cell r="B790" t="str">
            <v>PROCTOSOL HC   2.5% CREAM 30 GM</v>
          </cell>
          <cell r="D790">
            <v>349.32</v>
          </cell>
        </row>
        <row r="791">
          <cell r="A791">
            <v>5006571</v>
          </cell>
          <cell r="B791" t="str">
            <v>PROLIXIN   10 MG TAB (FLUPHENAZINE)</v>
          </cell>
          <cell r="D791">
            <v>69.599999999999994</v>
          </cell>
        </row>
        <row r="792">
          <cell r="A792">
            <v>5006572</v>
          </cell>
          <cell r="B792" t="str">
            <v>PROLIXIN   5 MG TAB (FLUPHENAZINE)</v>
          </cell>
          <cell r="D792">
            <v>64.400000000000006</v>
          </cell>
        </row>
        <row r="793">
          <cell r="A793">
            <v>5006573</v>
          </cell>
          <cell r="B793" t="str">
            <v>PROLIXIN INJ   2.5  MG/ML 10ML VIAL</v>
          </cell>
          <cell r="D793">
            <v>312.72000000000003</v>
          </cell>
        </row>
        <row r="794">
          <cell r="A794">
            <v>5006575</v>
          </cell>
          <cell r="B794" t="str">
            <v>PROLIXIN DEC INJ  25MG/ML 5ML MDV VIAL</v>
          </cell>
          <cell r="D794">
            <v>370.9</v>
          </cell>
        </row>
        <row r="795">
          <cell r="A795">
            <v>5006576</v>
          </cell>
          <cell r="B795" t="str">
            <v>PROPYLTHIOURACIL  50 MG TAB</v>
          </cell>
          <cell r="D795">
            <v>8.1</v>
          </cell>
        </row>
        <row r="796">
          <cell r="A796">
            <v>5006578</v>
          </cell>
          <cell r="B796" t="str">
            <v>PROVERA   2.5 MG TAB (MEDROXYPROG)</v>
          </cell>
          <cell r="D796">
            <v>3.8</v>
          </cell>
        </row>
        <row r="797">
          <cell r="A797">
            <v>5006579</v>
          </cell>
          <cell r="B797" t="str">
            <v>PROZAC   10 MG CAP (FLUOXETINE)</v>
          </cell>
          <cell r="D797">
            <v>23.4</v>
          </cell>
        </row>
        <row r="798">
          <cell r="A798">
            <v>5006580</v>
          </cell>
          <cell r="B798" t="str">
            <v>PROZAC   20 MG CAP (FLUOXETINE)</v>
          </cell>
          <cell r="D798">
            <v>24.03</v>
          </cell>
        </row>
        <row r="799">
          <cell r="A799">
            <v>5006581</v>
          </cell>
          <cell r="B799" t="str">
            <v>PROZAC LIQ  20 MG/ 5 ML(FLUOXETINE)</v>
          </cell>
          <cell r="D799">
            <v>3.8</v>
          </cell>
        </row>
        <row r="800">
          <cell r="A800">
            <v>5006582</v>
          </cell>
          <cell r="B800" t="str">
            <v>AZO MAX  97.5 MG (PHENAZOPYRIDINE)</v>
          </cell>
          <cell r="D800">
            <v>3.8</v>
          </cell>
        </row>
        <row r="801">
          <cell r="A801">
            <v>5006583</v>
          </cell>
          <cell r="B801" t="str">
            <v>QVAR 40 MCG INHALER (BECLOMETH)</v>
          </cell>
          <cell r="D801">
            <v>304.70999999999998</v>
          </cell>
        </row>
        <row r="802">
          <cell r="A802">
            <v>5006585</v>
          </cell>
          <cell r="B802" t="str">
            <v>REGLAN   5 MG TAB (METOCLOPRAMIDE)</v>
          </cell>
          <cell r="D802">
            <v>3.8</v>
          </cell>
        </row>
        <row r="803">
          <cell r="A803">
            <v>5006586</v>
          </cell>
          <cell r="B803" t="str">
            <v>REGLAN INJ   5 MG/ML  2 ML VIAL (METCLO)</v>
          </cell>
          <cell r="D803">
            <v>5.04</v>
          </cell>
        </row>
        <row r="804">
          <cell r="A804">
            <v>5006587</v>
          </cell>
          <cell r="B804" t="str">
            <v>REMERON   15 MG TAB (MIRTAZAPINE)</v>
          </cell>
          <cell r="D804">
            <v>24.48</v>
          </cell>
        </row>
        <row r="805">
          <cell r="A805">
            <v>5006588</v>
          </cell>
          <cell r="B805" t="str">
            <v>REMERON   30 MG TAB (MIRTAZAPINE)</v>
          </cell>
          <cell r="D805">
            <v>25.2</v>
          </cell>
        </row>
        <row r="806">
          <cell r="A806">
            <v>5006589</v>
          </cell>
          <cell r="B806" t="str">
            <v>REMERON   45 MG TAB (MIRTAZAPINE)</v>
          </cell>
          <cell r="D806">
            <v>25.65</v>
          </cell>
        </row>
        <row r="807">
          <cell r="A807">
            <v>5006590</v>
          </cell>
          <cell r="B807" t="str">
            <v>RESTORIL   15 MG CAP (TEMAZEPAM)</v>
          </cell>
          <cell r="D807">
            <v>6.57</v>
          </cell>
        </row>
        <row r="808">
          <cell r="A808">
            <v>5006591</v>
          </cell>
          <cell r="B808" t="str">
            <v>REVIA   50 MG TAB (NALTREXONE)</v>
          </cell>
          <cell r="D808">
            <v>30.96</v>
          </cell>
        </row>
        <row r="809">
          <cell r="A809">
            <v>5006592</v>
          </cell>
          <cell r="B809" t="str">
            <v>REYATAZ   150 MG TAB (ATAZANAVIR)</v>
          </cell>
          <cell r="D809">
            <v>113.1</v>
          </cell>
        </row>
        <row r="810">
          <cell r="A810">
            <v>5006593</v>
          </cell>
          <cell r="B810" t="str">
            <v>RID LICE CONTROL SPRAY (PERMETHRIN)</v>
          </cell>
          <cell r="D810">
            <v>39.36</v>
          </cell>
        </row>
        <row r="811">
          <cell r="A811">
            <v>5006594</v>
          </cell>
          <cell r="B811" t="str">
            <v>RIFAMPIN   300 MG CAP (RIFAMPIN)</v>
          </cell>
          <cell r="D811">
            <v>23.19</v>
          </cell>
        </row>
        <row r="812">
          <cell r="A812">
            <v>5006599</v>
          </cell>
          <cell r="B812" t="str">
            <v>RISPERDAL   1 MG TAB (RISPERIDONE)</v>
          </cell>
          <cell r="D812">
            <v>36.4</v>
          </cell>
        </row>
        <row r="813">
          <cell r="A813">
            <v>5006600</v>
          </cell>
          <cell r="B813" t="str">
            <v>RISPERDAL   2 MG TAB (RISPERIDONE)</v>
          </cell>
          <cell r="D813">
            <v>53.27</v>
          </cell>
        </row>
        <row r="814">
          <cell r="A814">
            <v>5006601</v>
          </cell>
          <cell r="B814" t="str">
            <v>RISPERDAL   3 MG TAB (RISPERIDONE)</v>
          </cell>
          <cell r="D814">
            <v>62.51</v>
          </cell>
        </row>
        <row r="815">
          <cell r="A815">
            <v>5006602</v>
          </cell>
          <cell r="B815" t="str">
            <v>RISPERDAL   4 MG TAB (RISPERIDONE)</v>
          </cell>
          <cell r="D815">
            <v>72</v>
          </cell>
        </row>
        <row r="816">
          <cell r="A816">
            <v>5006605</v>
          </cell>
          <cell r="B816" t="str">
            <v>RITALIN  5 MG TAB (METHYLPHENIDATE)</v>
          </cell>
          <cell r="D816">
            <v>6.66</v>
          </cell>
        </row>
        <row r="817">
          <cell r="A817">
            <v>5006606</v>
          </cell>
          <cell r="B817" t="str">
            <v>ROBAXIN  500 MG TAB (METHOCARBAMOL)</v>
          </cell>
          <cell r="D817">
            <v>4.59</v>
          </cell>
        </row>
        <row r="818">
          <cell r="A818">
            <v>5006607</v>
          </cell>
          <cell r="B818" t="str">
            <v>ROBITUSSIN SYRUP 100 MG/5 ML 120 ML</v>
          </cell>
          <cell r="D818">
            <v>3.8</v>
          </cell>
        </row>
        <row r="819">
          <cell r="A819">
            <v>5006610</v>
          </cell>
          <cell r="B819" t="str">
            <v>ROCALTROL 0.25 MCG CAP (CALCITRIOL)</v>
          </cell>
          <cell r="D819">
            <v>11.52</v>
          </cell>
        </row>
        <row r="820">
          <cell r="A820">
            <v>5006611</v>
          </cell>
          <cell r="B820" t="str">
            <v>ROCEPHIN I.M. INJ 500 MG</v>
          </cell>
          <cell r="D820">
            <v>28.44</v>
          </cell>
        </row>
        <row r="821">
          <cell r="A821">
            <v>5006612</v>
          </cell>
          <cell r="B821" t="str">
            <v>ROCEPHIN IV INJ  2 GM (CEFTRIAXONE)</v>
          </cell>
          <cell r="D821">
            <v>365.2</v>
          </cell>
        </row>
        <row r="822">
          <cell r="A822">
            <v>5006613</v>
          </cell>
          <cell r="B822" t="str">
            <v>ROMAZICON INJ 0.5 MG/5 mL</v>
          </cell>
          <cell r="D822">
            <v>118.8</v>
          </cell>
        </row>
        <row r="823">
          <cell r="A823">
            <v>5006615</v>
          </cell>
          <cell r="B823" t="str">
            <v>SANTYL OINT 30 GM</v>
          </cell>
          <cell r="D823">
            <v>295.10000000000002</v>
          </cell>
        </row>
        <row r="824">
          <cell r="A824">
            <v>5006616</v>
          </cell>
          <cell r="B824" t="str">
            <v>SAPHRIS SL   5 MG (ASENAPINE)</v>
          </cell>
          <cell r="D824">
            <v>131.6</v>
          </cell>
        </row>
        <row r="825">
          <cell r="A825">
            <v>5006617</v>
          </cell>
          <cell r="B825" t="str">
            <v>SAPHRIS SL   10 MG (ASENAPINE)</v>
          </cell>
          <cell r="D825">
            <v>131.58000000000001</v>
          </cell>
        </row>
        <row r="826">
          <cell r="A826">
            <v>5006618</v>
          </cell>
          <cell r="B826" t="str">
            <v>SENNA PLUS 8.6/50 MG (SENNA/DOCUS)</v>
          </cell>
          <cell r="D826">
            <v>3.8</v>
          </cell>
        </row>
        <row r="827">
          <cell r="A827">
            <v>5006619</v>
          </cell>
          <cell r="B827" t="str">
            <v>SEPTRA DS (BACTRIM DS)   800/160 MG</v>
          </cell>
          <cell r="D827">
            <v>12.6</v>
          </cell>
        </row>
        <row r="828">
          <cell r="A828">
            <v>5006621</v>
          </cell>
          <cell r="B828" t="str">
            <v>SEROQUEL   100 MG TAB (QUETIAPINE)</v>
          </cell>
          <cell r="D828">
            <v>50.48</v>
          </cell>
        </row>
        <row r="829">
          <cell r="A829">
            <v>5006623</v>
          </cell>
          <cell r="B829" t="str">
            <v>SEROQUEL   200 MG TAB (QUETIAPINE)</v>
          </cell>
          <cell r="D829">
            <v>76.760000000000005</v>
          </cell>
        </row>
        <row r="830">
          <cell r="A830">
            <v>5006624</v>
          </cell>
          <cell r="B830" t="str">
            <v>SEROQUEL   25 MG TAB (QUETIAPINE)</v>
          </cell>
          <cell r="D830">
            <v>31.61</v>
          </cell>
        </row>
        <row r="831">
          <cell r="A831">
            <v>5006625</v>
          </cell>
          <cell r="B831" t="str">
            <v>SEROQUEL   300 MG TAB (QUETIAPINE)</v>
          </cell>
          <cell r="D831">
            <v>101.76</v>
          </cell>
        </row>
        <row r="832">
          <cell r="A832">
            <v>5006626</v>
          </cell>
          <cell r="B832" t="str">
            <v>SEROQUEL   400 MG TAB (QUETIAPINE)</v>
          </cell>
          <cell r="D832">
            <v>118.26</v>
          </cell>
        </row>
        <row r="833">
          <cell r="A833">
            <v>5006627</v>
          </cell>
          <cell r="B833" t="str">
            <v>SEROQUEL   50 MG TAB (QUETIAPINE)</v>
          </cell>
          <cell r="D833">
            <v>52.56</v>
          </cell>
        </row>
        <row r="834">
          <cell r="A834">
            <v>5006628</v>
          </cell>
          <cell r="B834" t="str">
            <v>SEROQUEL  XR   300 MG  (QUETIAPINE)</v>
          </cell>
          <cell r="D834">
            <v>61.28</v>
          </cell>
        </row>
        <row r="835">
          <cell r="A835">
            <v>5006629</v>
          </cell>
          <cell r="B835" t="str">
            <v>SEROQUEL  XR   400 MG (QUETIAPINE)</v>
          </cell>
          <cell r="D835">
            <v>155.68</v>
          </cell>
        </row>
        <row r="836">
          <cell r="A836">
            <v>5006631</v>
          </cell>
          <cell r="B836" t="str">
            <v>MYLICON CHEW   80 MG (SIMETHICONE)</v>
          </cell>
          <cell r="D836">
            <v>3.8</v>
          </cell>
        </row>
        <row r="837">
          <cell r="A837">
            <v>5006632</v>
          </cell>
          <cell r="B837" t="str">
            <v>SINEMET 25/100 MG TAB (CARBI/LEVO)</v>
          </cell>
          <cell r="D837">
            <v>7.83</v>
          </cell>
        </row>
        <row r="838">
          <cell r="A838">
            <v>5006635</v>
          </cell>
          <cell r="B838" t="str">
            <v>SINEQUAN   25 MG CAP (DOXEPIN)</v>
          </cell>
          <cell r="D838">
            <v>7.38</v>
          </cell>
        </row>
        <row r="839">
          <cell r="A839">
            <v>5006637</v>
          </cell>
          <cell r="B839" t="str">
            <v>SINGULAIR   10 MG TAB (MONTELUKAST)</v>
          </cell>
          <cell r="D839">
            <v>45.21</v>
          </cell>
        </row>
        <row r="840">
          <cell r="A840">
            <v>5006640</v>
          </cell>
          <cell r="B840" t="str">
            <v>SODIUM CHLORIDE   1 GM TAB</v>
          </cell>
          <cell r="D840">
            <v>3.8</v>
          </cell>
        </row>
        <row r="841">
          <cell r="A841">
            <v>5006643</v>
          </cell>
          <cell r="B841" t="str">
            <v>SOLU-CORTEF 100MG/2ML INJ ACT-O-VL</v>
          </cell>
          <cell r="D841">
            <v>81</v>
          </cell>
        </row>
        <row r="842">
          <cell r="A842">
            <v>5006645</v>
          </cell>
          <cell r="B842" t="str">
            <v>SOLU-MEDROL INJ   40 MG ACT-O-VIAL</v>
          </cell>
          <cell r="D842">
            <v>50.89</v>
          </cell>
        </row>
        <row r="843">
          <cell r="A843">
            <v>5006646</v>
          </cell>
          <cell r="B843" t="str">
            <v>SOMA   350 MG TAB (CARISOPRODOL)</v>
          </cell>
          <cell r="D843">
            <v>6.39</v>
          </cell>
        </row>
        <row r="844">
          <cell r="A844">
            <v>5006647</v>
          </cell>
          <cell r="B844" t="str">
            <v>SILVADENE 1%  CREAM 25 GM (SSD)</v>
          </cell>
          <cell r="D844">
            <v>63.49</v>
          </cell>
        </row>
        <row r="845">
          <cell r="A845">
            <v>5006648</v>
          </cell>
          <cell r="B845" t="str">
            <v>STELAZINE 5 MG TAB(TRIFLUOPERAZINE)</v>
          </cell>
          <cell r="D845">
            <v>9.4600000000000009</v>
          </cell>
        </row>
        <row r="846">
          <cell r="A846">
            <v>5006650</v>
          </cell>
          <cell r="B846" t="str">
            <v>STERILE WATER FOR INJ 10 ML  VIAL</v>
          </cell>
          <cell r="D846">
            <v>8.3699999999999992</v>
          </cell>
        </row>
        <row r="847">
          <cell r="A847">
            <v>5006651</v>
          </cell>
          <cell r="B847" t="str">
            <v>STRATTERA   10 MG CAP (ATOMOXETINE)</v>
          </cell>
          <cell r="D847">
            <v>85.41</v>
          </cell>
        </row>
        <row r="848">
          <cell r="A848">
            <v>5006652</v>
          </cell>
          <cell r="B848" t="str">
            <v>STRATTERA   40 MG CAP (ATOMOXETINE)</v>
          </cell>
          <cell r="D848">
            <v>92.79</v>
          </cell>
        </row>
        <row r="849">
          <cell r="A849">
            <v>5006657</v>
          </cell>
          <cell r="B849" t="str">
            <v>SUDAFED   30 MG TAB (PSEUDOEPHED)</v>
          </cell>
          <cell r="D849">
            <v>3.8</v>
          </cell>
        </row>
        <row r="850">
          <cell r="A850">
            <v>5006660</v>
          </cell>
          <cell r="B850" t="str">
            <v>SUNBLOCK 50 SPF SUNSCREEN</v>
          </cell>
          <cell r="D850">
            <v>44.24</v>
          </cell>
        </row>
        <row r="851">
          <cell r="A851">
            <v>5006662</v>
          </cell>
          <cell r="B851" t="str">
            <v>SYNTHROID 100 MCG TB(LEVOTHYROXINE)</v>
          </cell>
          <cell r="D851">
            <v>5.0599999999999996</v>
          </cell>
        </row>
        <row r="852">
          <cell r="A852">
            <v>5006663</v>
          </cell>
          <cell r="B852" t="str">
            <v>SYNTHROID  25 MCG TB(LEVOTHYROXINE)</v>
          </cell>
          <cell r="D852">
            <v>3.93</v>
          </cell>
        </row>
        <row r="853">
          <cell r="A853">
            <v>5006664</v>
          </cell>
          <cell r="B853" t="str">
            <v>SYNTHROID  50 MCG TB(LEVOTHYROXINE)</v>
          </cell>
          <cell r="D853">
            <v>4.6500000000000004</v>
          </cell>
        </row>
        <row r="854">
          <cell r="A854">
            <v>5006665</v>
          </cell>
          <cell r="B854" t="str">
            <v>SYNTHROID  75 MCG TB(LEVOTHYROXINE)</v>
          </cell>
          <cell r="D854">
            <v>4.93</v>
          </cell>
        </row>
        <row r="855">
          <cell r="A855">
            <v>5006669</v>
          </cell>
          <cell r="B855" t="str">
            <v>TAPAZOLE 10 MG TAB (METHIMAZOLE)</v>
          </cell>
          <cell r="D855">
            <v>6.93</v>
          </cell>
        </row>
        <row r="856">
          <cell r="A856">
            <v>5006673</v>
          </cell>
          <cell r="B856" t="str">
            <v>TEGRETOL 200 MG TAB(CARBAMAZEPINE)</v>
          </cell>
          <cell r="D856">
            <v>14.4</v>
          </cell>
        </row>
        <row r="857">
          <cell r="A857">
            <v>5006675</v>
          </cell>
          <cell r="B857" t="str">
            <v>TENEX   1 MG TAB (GUANFACINE)</v>
          </cell>
          <cell r="D857">
            <v>7.85</v>
          </cell>
        </row>
        <row r="858">
          <cell r="A858">
            <v>5006676</v>
          </cell>
          <cell r="B858" t="str">
            <v>TENORMIN   25 MG TAB (ATENOLOL)</v>
          </cell>
          <cell r="D858">
            <v>7.38</v>
          </cell>
        </row>
        <row r="859">
          <cell r="A859">
            <v>5006677</v>
          </cell>
          <cell r="B859" t="str">
            <v>TENORMIN   50 MG TAB (ATENOLOL)</v>
          </cell>
          <cell r="D859">
            <v>7.51</v>
          </cell>
        </row>
        <row r="860">
          <cell r="A860">
            <v>5006678</v>
          </cell>
          <cell r="B860" t="str">
            <v>TESTOSTERONE CYPIONATE INJ 200MG/ML VL</v>
          </cell>
          <cell r="D860">
            <v>139.08000000000001</v>
          </cell>
        </row>
        <row r="861">
          <cell r="A861">
            <v>5006685</v>
          </cell>
          <cell r="B861" t="str">
            <v>VITAMIN B-1 INJ 100MG/ML 2ML VIAL</v>
          </cell>
          <cell r="D861">
            <v>80.64</v>
          </cell>
        </row>
        <row r="862">
          <cell r="A862">
            <v>5006686</v>
          </cell>
          <cell r="B862" t="str">
            <v>THORAZINE 100 MG TB(CHLORPROMAZINE)</v>
          </cell>
          <cell r="D862">
            <v>89.34</v>
          </cell>
        </row>
        <row r="863">
          <cell r="A863">
            <v>5006687</v>
          </cell>
          <cell r="B863" t="str">
            <v>THORAZINE 200 MG TB(CHLORPROMAZINE)</v>
          </cell>
          <cell r="D863">
            <v>137.04</v>
          </cell>
        </row>
        <row r="864">
          <cell r="A864">
            <v>5006688</v>
          </cell>
          <cell r="B864" t="str">
            <v>THORAZINE 25 MG TB(CHLORPROMAZINE)</v>
          </cell>
          <cell r="D864">
            <v>53.48</v>
          </cell>
        </row>
        <row r="865">
          <cell r="A865">
            <v>5006689</v>
          </cell>
          <cell r="B865" t="str">
            <v>THORAZINE 50 MG TB(CHLORPROMAZINE)</v>
          </cell>
          <cell r="D865">
            <v>62.22</v>
          </cell>
        </row>
        <row r="866">
          <cell r="A866">
            <v>5006690</v>
          </cell>
          <cell r="B866" t="str">
            <v>THORAZINE INJ 50 MG / 2 ML AMP</v>
          </cell>
          <cell r="D866">
            <v>297.60000000000002</v>
          </cell>
        </row>
        <row r="867">
          <cell r="A867">
            <v>5006695</v>
          </cell>
          <cell r="B867" t="str">
            <v>TIMOPTIC OPH   0.5%  SOLN 10 ML</v>
          </cell>
          <cell r="D867">
            <v>292.5</v>
          </cell>
        </row>
        <row r="868">
          <cell r="A868">
            <v>5006698</v>
          </cell>
          <cell r="B868" t="str">
            <v>TOFRANIL   25 MG TAB (IMIPRAMINE)</v>
          </cell>
          <cell r="D868">
            <v>6.48</v>
          </cell>
        </row>
        <row r="869">
          <cell r="A869">
            <v>5006699</v>
          </cell>
          <cell r="B869" t="str">
            <v>TINACTIN   1%  POWDER</v>
          </cell>
          <cell r="D869">
            <v>29.52</v>
          </cell>
        </row>
        <row r="870">
          <cell r="A870">
            <v>5006700</v>
          </cell>
          <cell r="B870" t="str">
            <v>TOPAMAX   100 MG TAB (TOPIRAMATE)</v>
          </cell>
          <cell r="D870">
            <v>48.32</v>
          </cell>
        </row>
        <row r="871">
          <cell r="A871">
            <v>5006701</v>
          </cell>
          <cell r="B871" t="str">
            <v>TOPAMAX   200 MG TAB (TOPIRAMATE)</v>
          </cell>
          <cell r="D871">
            <v>56.56</v>
          </cell>
        </row>
        <row r="872">
          <cell r="A872">
            <v>5006702</v>
          </cell>
          <cell r="B872" t="str">
            <v>TOPAMAX   25 MG TAB (TOPIRAMATE)</v>
          </cell>
          <cell r="D872">
            <v>11.97</v>
          </cell>
        </row>
        <row r="873">
          <cell r="A873">
            <v>5006703</v>
          </cell>
          <cell r="B873" t="str">
            <v>TOPAMAX   50 MG TAB (TOPIRAMATE)</v>
          </cell>
          <cell r="D873">
            <v>35.36</v>
          </cell>
        </row>
        <row r="874">
          <cell r="A874">
            <v>5006705</v>
          </cell>
          <cell r="B874" t="str">
            <v>TOPROL XL   50 MG TAB (METOPROLOL)</v>
          </cell>
          <cell r="D874">
            <v>9.4499999999999993</v>
          </cell>
        </row>
        <row r="875">
          <cell r="A875">
            <v>5006707</v>
          </cell>
          <cell r="B875" t="str">
            <v>TORADOL INJ 30 MG/ML VL (KETOROLAC)</v>
          </cell>
          <cell r="D875">
            <v>48</v>
          </cell>
        </row>
        <row r="876">
          <cell r="A876">
            <v>5006710</v>
          </cell>
          <cell r="B876" t="str">
            <v>TRILAFON   16 MG TAB (PERPHENAZINE)</v>
          </cell>
          <cell r="D876">
            <v>31.2</v>
          </cell>
        </row>
        <row r="877">
          <cell r="A877">
            <v>5006713</v>
          </cell>
          <cell r="B877" t="str">
            <v>TRILAFON   8 MG TAB (PERPHENAZINE)</v>
          </cell>
          <cell r="D877">
            <v>26.1</v>
          </cell>
        </row>
        <row r="878">
          <cell r="A878">
            <v>5006715</v>
          </cell>
          <cell r="B878" t="str">
            <v>TRILEPTAL 300 MG TAB(OXCARBAZEPINE)</v>
          </cell>
          <cell r="D878">
            <v>23.67</v>
          </cell>
        </row>
        <row r="879">
          <cell r="A879">
            <v>5006717</v>
          </cell>
          <cell r="B879" t="str">
            <v>TRUVADA   200/300 MG TAB</v>
          </cell>
          <cell r="D879">
            <v>313.52</v>
          </cell>
        </row>
        <row r="880">
          <cell r="A880">
            <v>5006719</v>
          </cell>
          <cell r="B880" t="str">
            <v>TYLENOL #3 TAB 30 MG (APAP/CODEINE)</v>
          </cell>
          <cell r="D880">
            <v>8.5500000000000007</v>
          </cell>
        </row>
        <row r="881">
          <cell r="A881">
            <v>5006720</v>
          </cell>
          <cell r="B881" t="str">
            <v>TYLENOL  325 MG TAB (APAP)</v>
          </cell>
          <cell r="D881">
            <v>3.8</v>
          </cell>
        </row>
        <row r="882">
          <cell r="A882">
            <v>5006722</v>
          </cell>
          <cell r="B882" t="str">
            <v>ULTRAM   50 MG TAB (TRAMADOL)</v>
          </cell>
          <cell r="D882">
            <v>7.2</v>
          </cell>
        </row>
        <row r="883">
          <cell r="A883">
            <v>5006723</v>
          </cell>
          <cell r="B883" t="str">
            <v>UNASYN IV  INJ  3 GM VIAL(AMP/SULB)</v>
          </cell>
          <cell r="D883">
            <v>28.56</v>
          </cell>
        </row>
        <row r="884">
          <cell r="A884">
            <v>5006724</v>
          </cell>
          <cell r="B884" t="str">
            <v>UREACIN-20   20% CREAM 3 OZ</v>
          </cell>
          <cell r="D884">
            <v>72</v>
          </cell>
        </row>
        <row r="885">
          <cell r="A885">
            <v>5006726</v>
          </cell>
          <cell r="B885" t="str">
            <v>VALIUM   5 MG TAB (DIAZEPAM)</v>
          </cell>
          <cell r="D885">
            <v>3.8</v>
          </cell>
        </row>
        <row r="886">
          <cell r="A886">
            <v>5006728</v>
          </cell>
          <cell r="B886" t="str">
            <v>VANCOMYCIN IV INJ   1 GM VIAL</v>
          </cell>
          <cell r="D886">
            <v>53.92</v>
          </cell>
        </row>
        <row r="887">
          <cell r="A887">
            <v>5006729</v>
          </cell>
          <cell r="B887" t="str">
            <v>VANCOMYCIN IV INJ   500 MG VIAL</v>
          </cell>
          <cell r="D887">
            <v>28.96</v>
          </cell>
        </row>
        <row r="888">
          <cell r="A888">
            <v>5006732</v>
          </cell>
          <cell r="B888" t="str">
            <v>VENTOLIN INH HFA   90 MCG MDI</v>
          </cell>
          <cell r="D888">
            <v>149.69999999999999</v>
          </cell>
        </row>
        <row r="889">
          <cell r="A889">
            <v>5006733</v>
          </cell>
          <cell r="B889" t="str">
            <v>VERSED INJ  2 MG/2ML 2 ML VIAL</v>
          </cell>
          <cell r="D889">
            <v>4.95</v>
          </cell>
        </row>
        <row r="890">
          <cell r="A890">
            <v>5006734</v>
          </cell>
          <cell r="B890" t="str">
            <v>VIBRAMYCIN 100 MG CAP (DOXYCYCLINE)</v>
          </cell>
          <cell r="D890">
            <v>49.2</v>
          </cell>
        </row>
        <row r="891">
          <cell r="A891">
            <v>5006737</v>
          </cell>
          <cell r="B891" t="str">
            <v>VISINE EYE DROPS 15 ML</v>
          </cell>
          <cell r="D891">
            <v>16.11</v>
          </cell>
        </row>
        <row r="892">
          <cell r="A892">
            <v>5006738</v>
          </cell>
          <cell r="B892" t="str">
            <v>VISTARIL   25 MG CAP (HYDROXYZINE)</v>
          </cell>
          <cell r="D892">
            <v>3.8</v>
          </cell>
        </row>
        <row r="893">
          <cell r="A893">
            <v>5006739</v>
          </cell>
          <cell r="B893" t="str">
            <v>VISTARIL   50 MG CAP (HYDROXYZINE)</v>
          </cell>
          <cell r="D893">
            <v>3.8</v>
          </cell>
        </row>
        <row r="894">
          <cell r="A894">
            <v>5006747</v>
          </cell>
          <cell r="B894" t="str">
            <v>VITAMIN B 1  TAB 100 MG (THIAMINE)</v>
          </cell>
          <cell r="D894">
            <v>3.8</v>
          </cell>
        </row>
        <row r="895">
          <cell r="A895">
            <v>5006748</v>
          </cell>
          <cell r="B895" t="str">
            <v>VITAMIN B 6  TAB  50 MG(PYRIDOXINE)</v>
          </cell>
          <cell r="D895">
            <v>3.8</v>
          </cell>
        </row>
        <row r="896">
          <cell r="A896">
            <v>5006750</v>
          </cell>
          <cell r="B896" t="str">
            <v>VITAMIN E   400 UNITS CAP</v>
          </cell>
          <cell r="D896">
            <v>3.8</v>
          </cell>
        </row>
        <row r="897">
          <cell r="A897">
            <v>5006755</v>
          </cell>
          <cell r="B897" t="str">
            <v>WELLBUTRIN SR 100 MG TAB(BUPROPION)</v>
          </cell>
          <cell r="D897">
            <v>15.21</v>
          </cell>
        </row>
        <row r="898">
          <cell r="A898">
            <v>5006756</v>
          </cell>
          <cell r="B898" t="str">
            <v>WELLBUTRIN SR 150 MG TAB(BUPROPION)</v>
          </cell>
          <cell r="D898">
            <v>17.46</v>
          </cell>
        </row>
        <row r="899">
          <cell r="A899">
            <v>5006757</v>
          </cell>
          <cell r="B899" t="str">
            <v>WELLBUTRIN XL 150 MG TAB(BUPROPION)</v>
          </cell>
          <cell r="D899">
            <v>38.159999999999997</v>
          </cell>
        </row>
        <row r="900">
          <cell r="A900">
            <v>5006758</v>
          </cell>
          <cell r="B900" t="str">
            <v>XALATAN EYE   0.005% SOLN  2.5 ML</v>
          </cell>
          <cell r="D900">
            <v>321.20999999999998</v>
          </cell>
        </row>
        <row r="901">
          <cell r="A901">
            <v>5006760</v>
          </cell>
          <cell r="B901" t="str">
            <v>XANAX   1 MG TAB (ALPRAZOLAM)</v>
          </cell>
          <cell r="D901">
            <v>10.44</v>
          </cell>
        </row>
        <row r="902">
          <cell r="A902">
            <v>5006764</v>
          </cell>
          <cell r="B902" t="str">
            <v>XYLOCAINE   2%  JELLY (LIDOCAINE)</v>
          </cell>
          <cell r="D902">
            <v>100.01</v>
          </cell>
        </row>
        <row r="903">
          <cell r="A903">
            <v>5006769</v>
          </cell>
          <cell r="B903" t="str">
            <v>ZINC SULFATE   220 MG CAP</v>
          </cell>
          <cell r="D903">
            <v>3.8</v>
          </cell>
        </row>
        <row r="904">
          <cell r="A904">
            <v>5006770</v>
          </cell>
          <cell r="B904" t="str">
            <v>ZITHROMAX 250 MG TAB(AZITHROMYCIN)</v>
          </cell>
          <cell r="D904">
            <v>54.46</v>
          </cell>
        </row>
        <row r="905">
          <cell r="A905">
            <v>5006771</v>
          </cell>
          <cell r="B905" t="str">
            <v>ZOCOR   10 MG TAB (SIMVASTATIN)</v>
          </cell>
          <cell r="D905">
            <v>25.1</v>
          </cell>
        </row>
        <row r="906">
          <cell r="A906">
            <v>5006772</v>
          </cell>
          <cell r="B906" t="str">
            <v>ZOCOR   20 MG TAB (SIMVASTATIN)</v>
          </cell>
          <cell r="D906">
            <v>39.36</v>
          </cell>
        </row>
        <row r="907">
          <cell r="A907">
            <v>5006773</v>
          </cell>
          <cell r="B907" t="str">
            <v>ZOFRAN   4 MG TAB (ONDANSETRON)</v>
          </cell>
          <cell r="D907">
            <v>149.34</v>
          </cell>
        </row>
        <row r="908">
          <cell r="A908">
            <v>5006774</v>
          </cell>
          <cell r="B908" t="str">
            <v>ZOFRAN  INJ   2 MG/ML 2 ML VL</v>
          </cell>
          <cell r="D908">
            <v>11.7</v>
          </cell>
        </row>
        <row r="909">
          <cell r="A909">
            <v>5006775</v>
          </cell>
          <cell r="B909" t="str">
            <v>ZOLOFT   100 MG TAB (SERTRALINE)</v>
          </cell>
          <cell r="D909">
            <v>25.65</v>
          </cell>
        </row>
        <row r="910">
          <cell r="A910">
            <v>5006776</v>
          </cell>
          <cell r="B910" t="str">
            <v>ZOLOFT   25 MG TAB (SERTRALINE)</v>
          </cell>
          <cell r="D910">
            <v>25.65</v>
          </cell>
        </row>
        <row r="911">
          <cell r="A911">
            <v>5006777</v>
          </cell>
          <cell r="B911" t="str">
            <v>ZOLOFT   50 MG TAB (SERTRALINE)</v>
          </cell>
          <cell r="D911">
            <v>25.65</v>
          </cell>
        </row>
        <row r="912">
          <cell r="A912">
            <v>5006778</v>
          </cell>
          <cell r="B912" t="str">
            <v>ZONEGRAN   100 MG CAP (ZONISAMIDE)</v>
          </cell>
          <cell r="D912">
            <v>19.71</v>
          </cell>
        </row>
        <row r="913">
          <cell r="A913">
            <v>5006779</v>
          </cell>
          <cell r="B913" t="str">
            <v>ZOSYN INJ   4.5 GM VIAL</v>
          </cell>
          <cell r="D913">
            <v>163.13999999999999</v>
          </cell>
        </row>
        <row r="914">
          <cell r="A914">
            <v>5006780</v>
          </cell>
          <cell r="B914" t="str">
            <v>ZOSYN INJ   3.375 GM VIAL</v>
          </cell>
          <cell r="D914">
            <v>110.76</v>
          </cell>
        </row>
        <row r="915">
          <cell r="A915">
            <v>5006781</v>
          </cell>
          <cell r="B915" t="str">
            <v>ZOVIRAX   400 MG TAB (ACYCLOVIR)</v>
          </cell>
          <cell r="D915">
            <v>3.8</v>
          </cell>
        </row>
        <row r="916">
          <cell r="A916">
            <v>5006783</v>
          </cell>
          <cell r="B916" t="str">
            <v>ZYPREXA INJ 10 MG VIAL (OLANZAPINE)</v>
          </cell>
          <cell r="D916">
            <v>281.27999999999997</v>
          </cell>
        </row>
        <row r="917">
          <cell r="A917">
            <v>5006784</v>
          </cell>
          <cell r="B917" t="str">
            <v>ZYPREXA   10 MG TAB (OLANZAPINE)</v>
          </cell>
          <cell r="D917">
            <v>119.52</v>
          </cell>
        </row>
        <row r="918">
          <cell r="A918">
            <v>5006785</v>
          </cell>
          <cell r="B918" t="str">
            <v>ZYPREXA   15 MG TAB (OLANZAPINE)</v>
          </cell>
          <cell r="D918">
            <v>179.04</v>
          </cell>
        </row>
        <row r="919">
          <cell r="A919">
            <v>5006787</v>
          </cell>
          <cell r="B919" t="str">
            <v>ZYPREXA   5 MG TAB (OLANZAPINE)</v>
          </cell>
          <cell r="D919">
            <v>52.8</v>
          </cell>
        </row>
        <row r="920">
          <cell r="A920">
            <v>5006790</v>
          </cell>
          <cell r="B920" t="str">
            <v>LATUDA   80 MG TAB (LURASIDONE)</v>
          </cell>
          <cell r="D920">
            <v>278.33</v>
          </cell>
        </row>
        <row r="921">
          <cell r="A921">
            <v>5006791</v>
          </cell>
          <cell r="B921" t="str">
            <v>LATUDA   40 MG TAB (LURASIDONE)</v>
          </cell>
          <cell r="D921">
            <v>278.33</v>
          </cell>
        </row>
        <row r="922">
          <cell r="A922">
            <v>5006792</v>
          </cell>
          <cell r="B922" t="str">
            <v>ISENTRESS  400 MG TAB (RALTEGRAVIR)</v>
          </cell>
          <cell r="D922">
            <v>166.75</v>
          </cell>
        </row>
        <row r="923">
          <cell r="A923">
            <v>5006794</v>
          </cell>
          <cell r="B923" t="str">
            <v>VALTREX   1 GM TAB (VALACYCLOVIR)</v>
          </cell>
          <cell r="D923">
            <v>48.64</v>
          </cell>
        </row>
        <row r="924">
          <cell r="A924">
            <v>5006795</v>
          </cell>
          <cell r="B924" t="str">
            <v>PRED FORTE OPH   1%  SUSPN 5 ML</v>
          </cell>
          <cell r="D924">
            <v>276.60000000000002</v>
          </cell>
        </row>
        <row r="925">
          <cell r="A925">
            <v>5006804</v>
          </cell>
          <cell r="B925" t="str">
            <v>EPIPEN   0.3 MG  AUTO INJECTOR</v>
          </cell>
          <cell r="D925">
            <v>360</v>
          </cell>
        </row>
        <row r="926">
          <cell r="A926">
            <v>5006811</v>
          </cell>
          <cell r="B926" t="str">
            <v>ARIMIDEX   1 MG TAB (ANASTROZOLE)</v>
          </cell>
          <cell r="D926">
            <v>80.97</v>
          </cell>
        </row>
        <row r="927">
          <cell r="A927">
            <v>5006812</v>
          </cell>
          <cell r="B927" t="str">
            <v>COSOPT   2%/0.5%  EYE DROPS UD</v>
          </cell>
          <cell r="D927">
            <v>27.12</v>
          </cell>
        </row>
        <row r="928">
          <cell r="A928">
            <v>5006813</v>
          </cell>
          <cell r="B928" t="str">
            <v>REQUIP 1 MG TAB (ROPINIROLE)</v>
          </cell>
          <cell r="D928">
            <v>22.59</v>
          </cell>
        </row>
        <row r="929">
          <cell r="A929">
            <v>5006816</v>
          </cell>
          <cell r="B929" t="str">
            <v>LACTAID CAPLET (LACTASE)</v>
          </cell>
          <cell r="D929">
            <v>3.8</v>
          </cell>
        </row>
        <row r="930">
          <cell r="A930">
            <v>5006822</v>
          </cell>
          <cell r="B930" t="str">
            <v>PROTONIX DR 40 MG TAB(PANTOPRAZOLE)</v>
          </cell>
          <cell r="D930">
            <v>3.87</v>
          </cell>
        </row>
        <row r="931">
          <cell r="A931">
            <v>5006824</v>
          </cell>
          <cell r="B931" t="str">
            <v>OPTI-FREE REPLENISH 120 ML</v>
          </cell>
          <cell r="D931">
            <v>7.41</v>
          </cell>
        </row>
        <row r="932">
          <cell r="A932">
            <v>5006826</v>
          </cell>
          <cell r="B932" t="str">
            <v>LEVAQUIN 750 MG TAB (LEVOFLOXACIN)</v>
          </cell>
          <cell r="D932">
            <v>7.8</v>
          </cell>
        </row>
        <row r="933">
          <cell r="A933">
            <v>5006833</v>
          </cell>
          <cell r="B933" t="str">
            <v>LABETALOL  200 MG TAB (NORMODYNE)</v>
          </cell>
          <cell r="D933">
            <v>6.42</v>
          </cell>
        </row>
        <row r="934">
          <cell r="A934">
            <v>5006835</v>
          </cell>
          <cell r="B934" t="str">
            <v>CYTOTEC   200 MCG TAB (MISOPROSTOL)</v>
          </cell>
          <cell r="D934">
            <v>10.8</v>
          </cell>
        </row>
        <row r="935">
          <cell r="A935">
            <v>5006840</v>
          </cell>
          <cell r="B935" t="str">
            <v>VIMPAT   200 MG TAB (LACOSAMIDE)</v>
          </cell>
          <cell r="D935">
            <v>96</v>
          </cell>
        </row>
        <row r="936">
          <cell r="A936">
            <v>5006842</v>
          </cell>
          <cell r="B936" t="str">
            <v>LIPITOR   10 MG TAB (ATORVASTATIN)</v>
          </cell>
          <cell r="D936">
            <v>46.19</v>
          </cell>
        </row>
        <row r="937">
          <cell r="A937">
            <v>5006843</v>
          </cell>
          <cell r="B937" t="str">
            <v>MAXIPIME IV   1 GM VIAL (CEFEPIME)</v>
          </cell>
          <cell r="D937">
            <v>128.63999999999999</v>
          </cell>
        </row>
        <row r="938">
          <cell r="A938">
            <v>5006844</v>
          </cell>
          <cell r="B938" t="str">
            <v>MYCAMINE IV INJ 100 MG (MICAFUNGIN)</v>
          </cell>
          <cell r="D938">
            <v>336.6</v>
          </cell>
        </row>
        <row r="939">
          <cell r="A939">
            <v>5006845</v>
          </cell>
          <cell r="B939" t="str">
            <v>CORTEF   5 MG TAB (HYDROCORTISONE)</v>
          </cell>
          <cell r="D939">
            <v>3.8</v>
          </cell>
        </row>
        <row r="940">
          <cell r="A940">
            <v>5006846</v>
          </cell>
          <cell r="B940" t="str">
            <v>PROSCAR   5 MG TAB (FINASTERIDE)</v>
          </cell>
          <cell r="D940">
            <v>28.17</v>
          </cell>
        </row>
        <row r="941">
          <cell r="A941">
            <v>5006848</v>
          </cell>
          <cell r="B941" t="str">
            <v>SUBUTEX   2 MG TAB (BUPRENORPHINE)</v>
          </cell>
          <cell r="D941">
            <v>36.24</v>
          </cell>
        </row>
        <row r="942">
          <cell r="A942">
            <v>5006851</v>
          </cell>
          <cell r="B942" t="str">
            <v>ZESTRIL   5 MG TAB (LISINOPRIL)</v>
          </cell>
          <cell r="D942">
            <v>8.66</v>
          </cell>
        </row>
        <row r="943">
          <cell r="A943">
            <v>5006852</v>
          </cell>
          <cell r="B943" t="str">
            <v>ZESTRIL  10 MG TAB (LISINOPRIL)</v>
          </cell>
          <cell r="D943">
            <v>8.91</v>
          </cell>
        </row>
        <row r="944">
          <cell r="A944">
            <v>5006853</v>
          </cell>
          <cell r="B944" t="str">
            <v>ZESTRIL   20 MG TAB (LISINOPRIL)</v>
          </cell>
          <cell r="D944">
            <v>8.64</v>
          </cell>
        </row>
        <row r="945">
          <cell r="A945">
            <v>5006854</v>
          </cell>
          <cell r="B945" t="str">
            <v>ROBINUL INJ 0.2 MG/mL (GLYCOPYRROL)</v>
          </cell>
          <cell r="D945">
            <v>97.5</v>
          </cell>
        </row>
        <row r="946">
          <cell r="A946">
            <v>5006855</v>
          </cell>
          <cell r="B946" t="str">
            <v>PLAN B 1.5 MG</v>
          </cell>
          <cell r="D946">
            <v>219.36</v>
          </cell>
        </row>
        <row r="947">
          <cell r="A947">
            <v>5006858</v>
          </cell>
          <cell r="B947" t="str">
            <v>MAXIPIME IV   2 GM VIAL (CEFEPIME)</v>
          </cell>
          <cell r="D947">
            <v>242.16</v>
          </cell>
        </row>
        <row r="948">
          <cell r="A948">
            <v>5006859</v>
          </cell>
          <cell r="B948" t="str">
            <v>ZANTAC   150 MG TAB (RANITIDINE )</v>
          </cell>
          <cell r="D948">
            <v>15.75</v>
          </cell>
        </row>
        <row r="949">
          <cell r="A949">
            <v>5006861</v>
          </cell>
          <cell r="B949" t="str">
            <v>PFIZERPEN G INJ 5 MM UNITS VIAL</v>
          </cell>
          <cell r="D949">
            <v>180</v>
          </cell>
        </row>
        <row r="950">
          <cell r="A950">
            <v>5006862</v>
          </cell>
          <cell r="B950" t="str">
            <v>URECHOLINE 25 MG TAB (BETHANECHOL)</v>
          </cell>
          <cell r="D950">
            <v>24.03</v>
          </cell>
        </row>
        <row r="951">
          <cell r="A951">
            <v>5006864</v>
          </cell>
          <cell r="B951" t="str">
            <v>FORTAZ INJ 1 GM VIAL (CEFTAZIDIME)</v>
          </cell>
          <cell r="D951">
            <v>102.1</v>
          </cell>
        </row>
        <row r="952">
          <cell r="A952">
            <v>5006865</v>
          </cell>
          <cell r="B952" t="str">
            <v>FORTAZ INJ 2 GM VIAL (CEFTAZIDIME)</v>
          </cell>
          <cell r="D952">
            <v>199.15</v>
          </cell>
        </row>
        <row r="953">
          <cell r="A953">
            <v>5006867</v>
          </cell>
          <cell r="B953" t="str">
            <v>KETALAR INJ   50 MG/ML MDV VL 10 ML</v>
          </cell>
          <cell r="D953">
            <v>39.840000000000003</v>
          </cell>
        </row>
        <row r="954">
          <cell r="A954">
            <v>5006868</v>
          </cell>
          <cell r="B954" t="str">
            <v>PROVENTIL NEB 2.5MG/3ML (VENTOLIN)</v>
          </cell>
          <cell r="D954">
            <v>11.07</v>
          </cell>
        </row>
        <row r="955">
          <cell r="A955">
            <v>5006870</v>
          </cell>
          <cell r="B955" t="str">
            <v>CETAPHIL GENTLE SKIN CLEANSER</v>
          </cell>
          <cell r="D955">
            <v>58.08</v>
          </cell>
        </row>
        <row r="956">
          <cell r="A956">
            <v>5006871</v>
          </cell>
          <cell r="B956" t="str">
            <v>AMPICILLIN INJ  2 GM VIAL</v>
          </cell>
          <cell r="D956">
            <v>100.5</v>
          </cell>
        </row>
        <row r="957">
          <cell r="A957">
            <v>5006876</v>
          </cell>
          <cell r="B957" t="str">
            <v>CLOZARIL   50 MG TAB (CLOZAPINE)</v>
          </cell>
          <cell r="D957">
            <v>14.85</v>
          </cell>
        </row>
        <row r="958">
          <cell r="A958">
            <v>5006877</v>
          </cell>
          <cell r="B958" t="str">
            <v>ZYPREXA   7.5 MG TAB (OLANZAPINE)</v>
          </cell>
          <cell r="D958">
            <v>96.36</v>
          </cell>
        </row>
        <row r="959">
          <cell r="A959">
            <v>5006879</v>
          </cell>
          <cell r="B959" t="str">
            <v>MYAMBUTOL   100 MG TAB (ETHAMBUTOL)</v>
          </cell>
          <cell r="D959">
            <v>5.49</v>
          </cell>
        </row>
        <row r="960">
          <cell r="A960">
            <v>5006880</v>
          </cell>
          <cell r="B960" t="str">
            <v>MYAMBUTOL   400 MG TAB (ETHAMBUTOL)</v>
          </cell>
          <cell r="D960">
            <v>16.11</v>
          </cell>
        </row>
        <row r="961">
          <cell r="A961">
            <v>5006890</v>
          </cell>
          <cell r="B961" t="str">
            <v>CARDIZEM 30 MG TAB (DILTIAZEM)</v>
          </cell>
          <cell r="D961">
            <v>8.99</v>
          </cell>
        </row>
        <row r="962">
          <cell r="A962">
            <v>5006891</v>
          </cell>
          <cell r="B962" t="str">
            <v>AZOPT 1% EYEDRP 10 ML(BRINZOLAMIDE)</v>
          </cell>
          <cell r="D962">
            <v>313.8</v>
          </cell>
        </row>
        <row r="963">
          <cell r="A963">
            <v>5006892</v>
          </cell>
          <cell r="B963" t="str">
            <v>DIAMOX ER 500 MG CAP(ACETAZOLAMIDE)</v>
          </cell>
          <cell r="D963">
            <v>34.4</v>
          </cell>
        </row>
        <row r="964">
          <cell r="A964">
            <v>5006894</v>
          </cell>
          <cell r="B964" t="str">
            <v>ALPHAGAN 0.2 % OPH15ML(BRIMONIDINE)</v>
          </cell>
          <cell r="D964">
            <v>391.68</v>
          </cell>
        </row>
        <row r="965">
          <cell r="A965">
            <v>5006895</v>
          </cell>
          <cell r="B965" t="str">
            <v>FISH OIL  1000 MG CAP</v>
          </cell>
          <cell r="D965">
            <v>3.8</v>
          </cell>
        </row>
        <row r="966">
          <cell r="A966">
            <v>5006897</v>
          </cell>
          <cell r="B966" t="str">
            <v>MELATONIN   1 MG TAB</v>
          </cell>
          <cell r="D966">
            <v>3.8</v>
          </cell>
        </row>
        <row r="967">
          <cell r="A967">
            <v>5006900</v>
          </cell>
          <cell r="B967" t="str">
            <v>FANAPT   2 MG TAB (ILOPERIDONE )</v>
          </cell>
          <cell r="D967">
            <v>91.92</v>
          </cell>
        </row>
        <row r="968">
          <cell r="A968">
            <v>5006901</v>
          </cell>
          <cell r="B968" t="str">
            <v>ROBAXIN  750 MG TAB (METHOCARBAMOL)</v>
          </cell>
          <cell r="D968">
            <v>6.48</v>
          </cell>
        </row>
        <row r="969">
          <cell r="A969">
            <v>5006902</v>
          </cell>
          <cell r="B969" t="str">
            <v>PREZISTA   800 MG TAB (DARUNAVIR)</v>
          </cell>
          <cell r="D969">
            <v>282</v>
          </cell>
        </row>
        <row r="970">
          <cell r="A970">
            <v>5006903</v>
          </cell>
          <cell r="B970" t="str">
            <v>XARELTO   20 MG TAB (RIVAROXABAN)</v>
          </cell>
          <cell r="D970">
            <v>93.12</v>
          </cell>
        </row>
        <row r="971">
          <cell r="A971">
            <v>5006905</v>
          </cell>
          <cell r="B971" t="str">
            <v>MINOCIN   100 MG CAP (MINOCYCLINE)</v>
          </cell>
          <cell r="D971">
            <v>30.6</v>
          </cell>
        </row>
        <row r="972">
          <cell r="A972">
            <v>5006908</v>
          </cell>
          <cell r="B972" t="str">
            <v>ACTIGALL   300 MG CAP (URSODIOL)</v>
          </cell>
          <cell r="D972">
            <v>58.81</v>
          </cell>
        </row>
        <row r="973">
          <cell r="A973">
            <v>5006909</v>
          </cell>
          <cell r="B973" t="str">
            <v>HEPARIN SOD INJ 5,000UN/mL 1ML VL</v>
          </cell>
          <cell r="D973">
            <v>28.08</v>
          </cell>
        </row>
        <row r="974">
          <cell r="A974">
            <v>5006910</v>
          </cell>
          <cell r="B974" t="str">
            <v>BREVITAL INJ 500 MG VL(METHOHEXITAL)</v>
          </cell>
          <cell r="D974">
            <v>300</v>
          </cell>
        </row>
        <row r="975">
          <cell r="A975">
            <v>5006911</v>
          </cell>
          <cell r="B975" t="str">
            <v>ILOTYCIN OPH 0.5 % OINT(ERYTHROCIN)</v>
          </cell>
          <cell r="D975">
            <v>111.9</v>
          </cell>
        </row>
        <row r="976">
          <cell r="A976">
            <v>5006912</v>
          </cell>
          <cell r="B976" t="str">
            <v>BREVITAL 10MG/ 1ML (METHOHEXITAL)</v>
          </cell>
          <cell r="D976">
            <v>60</v>
          </cell>
        </row>
        <row r="977">
          <cell r="A977">
            <v>5006916</v>
          </cell>
          <cell r="B977" t="str">
            <v>DEPO PROVERA INJ 150 MG/mL</v>
          </cell>
          <cell r="D977">
            <v>250</v>
          </cell>
        </row>
        <row r="978">
          <cell r="A978">
            <v>5006917</v>
          </cell>
          <cell r="B978" t="str">
            <v>MIDODRINE HCL 5 MG TAB (PROAMATINE)</v>
          </cell>
          <cell r="D978">
            <v>22.5</v>
          </cell>
        </row>
        <row r="979">
          <cell r="A979">
            <v>5006918</v>
          </cell>
          <cell r="B979" t="str">
            <v>PROPOFOL INJ   10 MG/ML 20 ML  VIAL</v>
          </cell>
          <cell r="D979">
            <v>48</v>
          </cell>
        </row>
        <row r="980">
          <cell r="A980">
            <v>5006920</v>
          </cell>
          <cell r="B980" t="str">
            <v>LIPITOR   40 MG TAB (ATORVASTATIN)</v>
          </cell>
          <cell r="D980">
            <v>32.380000000000003</v>
          </cell>
        </row>
        <row r="981">
          <cell r="A981">
            <v>5006923</v>
          </cell>
          <cell r="B981" t="str">
            <v>CATHFLO ACTIVASE INJ 2MG(ALTEPLASE)</v>
          </cell>
          <cell r="D981">
            <v>339.64</v>
          </cell>
        </row>
        <row r="982">
          <cell r="A982">
            <v>5006924</v>
          </cell>
          <cell r="B982" t="str">
            <v>OXACILLIN IV INJ   2 GM VIAL</v>
          </cell>
          <cell r="D982">
            <v>169.8</v>
          </cell>
        </row>
        <row r="983">
          <cell r="A983">
            <v>5006925</v>
          </cell>
          <cell r="B983" t="str">
            <v>ADACEL VACCINE INJ</v>
          </cell>
          <cell r="C983">
            <v>90471</v>
          </cell>
          <cell r="D983">
            <v>282</v>
          </cell>
        </row>
        <row r="984">
          <cell r="A984">
            <v>5006926</v>
          </cell>
          <cell r="B984" t="str">
            <v>VITAMIN D   400 UNITS TAB</v>
          </cell>
          <cell r="D984">
            <v>3.8</v>
          </cell>
        </row>
        <row r="985">
          <cell r="A985">
            <v>5006929</v>
          </cell>
          <cell r="B985" t="str">
            <v>DAPSONE  100 MG TAB</v>
          </cell>
          <cell r="D985">
            <v>11.7</v>
          </cell>
        </row>
        <row r="986">
          <cell r="A986">
            <v>5006930</v>
          </cell>
          <cell r="B986" t="str">
            <v>TRIMETHOPRIM  100 MG TAB</v>
          </cell>
          <cell r="D986">
            <v>6.3</v>
          </cell>
        </row>
        <row r="987">
          <cell r="A987">
            <v>5006932</v>
          </cell>
          <cell r="B987" t="str">
            <v>NAMENDA   5 MG TAB (MEMANTINE)</v>
          </cell>
          <cell r="D987">
            <v>48.8</v>
          </cell>
        </row>
        <row r="988">
          <cell r="A988">
            <v>5006934</v>
          </cell>
          <cell r="B988" t="str">
            <v>FANAPT   10 MG TAB (ILOPERIDONE )</v>
          </cell>
          <cell r="D988">
            <v>204</v>
          </cell>
        </row>
        <row r="989">
          <cell r="A989">
            <v>5006935</v>
          </cell>
          <cell r="B989" t="str">
            <v>NARDIL   15 MG TAB (PHENELZINE)</v>
          </cell>
          <cell r="D989">
            <v>18</v>
          </cell>
        </row>
        <row r="990">
          <cell r="A990">
            <v>5006936</v>
          </cell>
          <cell r="B990" t="str">
            <v>RISPERDAL M  ODT  1 MG UD TAB</v>
          </cell>
          <cell r="D990">
            <v>45.95</v>
          </cell>
        </row>
        <row r="991">
          <cell r="A991">
            <v>5006938</v>
          </cell>
          <cell r="B991" t="str">
            <v>ROBINUL  2 MG TAB (GLYCOPYRROLATE)</v>
          </cell>
          <cell r="D991">
            <v>19.79</v>
          </cell>
        </row>
        <row r="992">
          <cell r="A992">
            <v>5006939</v>
          </cell>
          <cell r="B992" t="str">
            <v>SUSTIVA  600 MG TAB (EFAVIRENZ )</v>
          </cell>
          <cell r="D992">
            <v>235.35</v>
          </cell>
        </row>
        <row r="993">
          <cell r="A993">
            <v>5006940</v>
          </cell>
          <cell r="B993" t="str">
            <v>XARELTO   15 MG  TAB (RIVAROXABAN)</v>
          </cell>
          <cell r="D993">
            <v>93.84</v>
          </cell>
        </row>
        <row r="994">
          <cell r="A994">
            <v>5006941</v>
          </cell>
          <cell r="B994" t="str">
            <v>DECADRON   4 MG TAB (DEXAMETHASONE)</v>
          </cell>
          <cell r="D994">
            <v>16.38</v>
          </cell>
        </row>
        <row r="995">
          <cell r="A995">
            <v>5006942</v>
          </cell>
          <cell r="B995" t="str">
            <v>SOLU-MEDROL INJ   1 GM VL</v>
          </cell>
          <cell r="D995">
            <v>275</v>
          </cell>
        </row>
        <row r="996">
          <cell r="A996">
            <v>5006943</v>
          </cell>
          <cell r="B996" t="str">
            <v>DOSTINEX   0.5 MG TAB (CABERGOLINE)</v>
          </cell>
          <cell r="D996">
            <v>207.66</v>
          </cell>
        </row>
        <row r="997">
          <cell r="A997">
            <v>5006944</v>
          </cell>
          <cell r="B997" t="str">
            <v>PROGRAF   1 MG CAP (TACROLIMUS )</v>
          </cell>
          <cell r="D997">
            <v>35.68</v>
          </cell>
        </row>
        <row r="998">
          <cell r="A998">
            <v>5006945</v>
          </cell>
          <cell r="B998" t="str">
            <v>CELLCEPT 250 MG CAP (MYCOPHENOLATE)</v>
          </cell>
          <cell r="D998">
            <v>31.36</v>
          </cell>
        </row>
        <row r="999">
          <cell r="A999">
            <v>5006946</v>
          </cell>
          <cell r="B999" t="str">
            <v>LICE COMB RED</v>
          </cell>
          <cell r="D999">
            <v>52.4</v>
          </cell>
        </row>
        <row r="1000">
          <cell r="A1000">
            <v>5006947</v>
          </cell>
          <cell r="B1000" t="str">
            <v>CLINDAMYCIN PHOSPHATE TOPICAL SOLN 1%</v>
          </cell>
          <cell r="D1000">
            <v>289.39999999999998</v>
          </cell>
        </row>
        <row r="1001">
          <cell r="A1001">
            <v>5006948</v>
          </cell>
          <cell r="B1001" t="str">
            <v>SODIUM SULFACETAMIDE SULFUR CLEANSER</v>
          </cell>
          <cell r="D1001">
            <v>395.8</v>
          </cell>
        </row>
        <row r="1002">
          <cell r="A1002">
            <v>5010001</v>
          </cell>
          <cell r="B1002" t="str">
            <v>EYE IRRIGATING SOLUTION 118 ML</v>
          </cell>
          <cell r="D1002">
            <v>5.67</v>
          </cell>
        </row>
        <row r="1003">
          <cell r="A1003">
            <v>5010002</v>
          </cell>
          <cell r="B1003" t="str">
            <v>ARISTADA   882 MG/3.2 ML  ER INJ</v>
          </cell>
          <cell r="D1003">
            <v>1221.75</v>
          </cell>
        </row>
        <row r="1004">
          <cell r="A1004">
            <v>5010003</v>
          </cell>
          <cell r="B1004" t="str">
            <v>ARISTADA   662 MG/2.4 ML  ER INJ</v>
          </cell>
          <cell r="D1004">
            <v>1222.5</v>
          </cell>
        </row>
        <row r="1005">
          <cell r="A1005">
            <v>5010004</v>
          </cell>
          <cell r="B1005" t="str">
            <v>ARISTADA   441 MG/1.6 ML  ER INJ</v>
          </cell>
          <cell r="D1005">
            <v>1222.8800000000001</v>
          </cell>
        </row>
        <row r="1006">
          <cell r="A1006">
            <v>5010008</v>
          </cell>
          <cell r="B1006" t="str">
            <v>DEXTROSE 5%  LR 1000 ML IV SOLN</v>
          </cell>
          <cell r="D1006">
            <v>3.8</v>
          </cell>
        </row>
        <row r="1007">
          <cell r="A1007">
            <v>5010009</v>
          </cell>
          <cell r="B1007" t="str">
            <v>DEXTROSE 5% NS 0.45% 1000 ML IV SOLN</v>
          </cell>
          <cell r="D1007">
            <v>3.8</v>
          </cell>
        </row>
        <row r="1008">
          <cell r="A1008">
            <v>5010010</v>
          </cell>
          <cell r="B1008" t="str">
            <v>LACTATED RINGERS IV SOLN 1000 ML</v>
          </cell>
          <cell r="D1008">
            <v>3.8</v>
          </cell>
        </row>
        <row r="1009">
          <cell r="A1009">
            <v>5010011</v>
          </cell>
          <cell r="B1009" t="str">
            <v>ZEMURON 50 MG/5 ML MDV(ROCURONIUM)</v>
          </cell>
          <cell r="D1009">
            <v>10.91</v>
          </cell>
        </row>
        <row r="1010">
          <cell r="A1010">
            <v>5010012</v>
          </cell>
          <cell r="B1010" t="str">
            <v>SODIUM CHLORIDE 0.9% FLUSH 10 ML VL</v>
          </cell>
          <cell r="D1010">
            <v>3.8</v>
          </cell>
        </row>
        <row r="1011">
          <cell r="A1011">
            <v>5010013</v>
          </cell>
          <cell r="B1011" t="str">
            <v>RISPERDAL 0.5 MG TAB (RISPERIDONE)</v>
          </cell>
          <cell r="D1011">
            <v>34.24</v>
          </cell>
        </row>
        <row r="1012">
          <cell r="A1012">
            <v>5016016</v>
          </cell>
          <cell r="B1012" t="str">
            <v>DEXTROSE INJ  50%  SYR 50 ML IV</v>
          </cell>
          <cell r="D1012">
            <v>42.12</v>
          </cell>
        </row>
        <row r="1013">
          <cell r="A1013">
            <v>5016452</v>
          </cell>
          <cell r="B1013" t="str">
            <v>BANANA IV BAG 0.9% NS/MVI 1000ML</v>
          </cell>
          <cell r="D1013">
            <v>4.45</v>
          </cell>
        </row>
        <row r="1014">
          <cell r="A1014">
            <v>5016459</v>
          </cell>
          <cell r="B1014" t="str">
            <v>IV NACL 0.9% Mini Plus 100 ML</v>
          </cell>
          <cell r="D1014">
            <v>22.86</v>
          </cell>
        </row>
        <row r="1015">
          <cell r="A1015">
            <v>5016462</v>
          </cell>
          <cell r="B1015" t="str">
            <v>SODIUM CHLORIDE 0.9%  250 ML IV SOLN</v>
          </cell>
          <cell r="D1015">
            <v>28.89</v>
          </cell>
        </row>
        <row r="1016">
          <cell r="A1016">
            <v>5016611</v>
          </cell>
          <cell r="B1016" t="str">
            <v>ROCEPHIN IV INJ  1 GM (CEFTRIAXONE)</v>
          </cell>
          <cell r="D1016">
            <v>275.7</v>
          </cell>
        </row>
        <row r="1017">
          <cell r="A1017">
            <v>5016737</v>
          </cell>
          <cell r="B1017" t="str">
            <v>VISINE A EYE DROPS 15 ML</v>
          </cell>
          <cell r="D1017">
            <v>46.48</v>
          </cell>
        </row>
        <row r="1018">
          <cell r="A1018">
            <v>5016918</v>
          </cell>
          <cell r="B1018" t="str">
            <v>PROPOFOL  INJ   10 MG/ML  20ML VIAL</v>
          </cell>
          <cell r="D1018">
            <v>48</v>
          </cell>
        </row>
        <row r="1019">
          <cell r="A1019">
            <v>5050024</v>
          </cell>
          <cell r="B1019" t="str">
            <v>ATROPINE  1%  EYE DROP 5 ML</v>
          </cell>
          <cell r="D1019">
            <v>291.89999999999998</v>
          </cell>
        </row>
        <row r="1020">
          <cell r="A1020">
            <v>5050028</v>
          </cell>
          <cell r="B1020" t="str">
            <v>PREMARIN  0.625 MG TAB (CONJ. ESTROGEN)</v>
          </cell>
          <cell r="D1020">
            <v>49.92</v>
          </cell>
        </row>
        <row r="1021">
          <cell r="A1021">
            <v>5050029</v>
          </cell>
          <cell r="B1021" t="str">
            <v>ESTRACE VAG CREAM 0.1MG/1GM</v>
          </cell>
          <cell r="D1021">
            <v>431.33</v>
          </cell>
        </row>
        <row r="1022">
          <cell r="A1022">
            <v>5050035</v>
          </cell>
          <cell r="B1022" t="str">
            <v>EAR PLUGS</v>
          </cell>
          <cell r="D1022">
            <v>6.75</v>
          </cell>
        </row>
        <row r="1023">
          <cell r="A1023">
            <v>5050039</v>
          </cell>
          <cell r="B1023" t="str">
            <v>TRIMO-SAN VAG JELLY 0.025%</v>
          </cell>
          <cell r="D1023">
            <v>106.92</v>
          </cell>
        </row>
        <row r="1024">
          <cell r="A1024">
            <v>5050052</v>
          </cell>
          <cell r="B1024" t="str">
            <v>QUELICIN 20 MG/ML (SUCCL CHOLINE)10 ML</v>
          </cell>
          <cell r="D1024">
            <v>140.4</v>
          </cell>
        </row>
        <row r="1025">
          <cell r="A1025">
            <v>5050067</v>
          </cell>
          <cell r="B1025" t="str">
            <v>ATROPINE SUL INJ 1MG/ML VL</v>
          </cell>
          <cell r="D1025">
            <v>55.04</v>
          </cell>
        </row>
        <row r="1026">
          <cell r="A1026">
            <v>5050131</v>
          </cell>
          <cell r="B1026" t="str">
            <v>EPHEDRINE SUL INJ 50MG/1ML</v>
          </cell>
          <cell r="D1026">
            <v>263.89999999999998</v>
          </cell>
        </row>
        <row r="1027">
          <cell r="A1027">
            <v>5050149</v>
          </cell>
          <cell r="B1027" t="str">
            <v>ACULAR EYE DROP 0.5 % 10 ML (KETOROLAC)</v>
          </cell>
          <cell r="D1027">
            <v>320.60000000000002</v>
          </cell>
        </row>
        <row r="1028">
          <cell r="A1028">
            <v>5050150</v>
          </cell>
          <cell r="B1028" t="str">
            <v>XIFAXAN 200MG TAB (RIFAXIMIN)</v>
          </cell>
          <cell r="D1028">
            <v>125.96</v>
          </cell>
        </row>
        <row r="1029">
          <cell r="A1029">
            <v>5050165</v>
          </cell>
          <cell r="B1029" t="str">
            <v>DIAMOX 250 MG TAB (ACETAZOLAMIDE)</v>
          </cell>
          <cell r="D1029">
            <v>25.95</v>
          </cell>
        </row>
        <row r="1030">
          <cell r="A1030">
            <v>5050212</v>
          </cell>
          <cell r="B1030" t="str">
            <v>HAVRIX A (HEP A VACCINE) 1 ML</v>
          </cell>
          <cell r="D1030">
            <v>311.52</v>
          </cell>
        </row>
        <row r="1031">
          <cell r="A1031">
            <v>5050287</v>
          </cell>
          <cell r="B1031" t="str">
            <v>XYLOCAINE INJ 1% 2 ML VL</v>
          </cell>
          <cell r="D1031">
            <v>22.05</v>
          </cell>
        </row>
        <row r="1032">
          <cell r="A1032">
            <v>5050302</v>
          </cell>
          <cell r="B1032" t="str">
            <v>APTIOM  600 MG TAB (ESLICARBAZEPINE)</v>
          </cell>
          <cell r="D1032">
            <v>200.4</v>
          </cell>
        </row>
        <row r="1033">
          <cell r="A1033">
            <v>5050350</v>
          </cell>
          <cell r="B1033" t="str">
            <v>TAMIFLU 75 MG CAP (OSELTAMIVIR)</v>
          </cell>
          <cell r="D1033">
            <v>109.38</v>
          </cell>
        </row>
        <row r="1034">
          <cell r="A1034">
            <v>5050396</v>
          </cell>
          <cell r="B1034" t="str">
            <v>TRILAFON   4 MG TAB (PERPHENAZINE)</v>
          </cell>
          <cell r="D1034">
            <v>21.6</v>
          </cell>
        </row>
        <row r="1035">
          <cell r="A1035">
            <v>5050436</v>
          </cell>
          <cell r="B1035" t="str">
            <v>PHENERGAN  INJ 25 MG/ML 1 ML VL(PROMETH)</v>
          </cell>
          <cell r="D1035">
            <v>10.26</v>
          </cell>
        </row>
        <row r="1036">
          <cell r="A1036">
            <v>5050466</v>
          </cell>
          <cell r="B1036" t="str">
            <v>MACRODANTIN 100 MG CAP (NITROFURANTOIN)</v>
          </cell>
          <cell r="D1036">
            <v>30.39</v>
          </cell>
        </row>
        <row r="1037">
          <cell r="A1037">
            <v>5050468</v>
          </cell>
          <cell r="B1037" t="str">
            <v>NAVANE  10 MG CAP (THIOTHIXENE)</v>
          </cell>
          <cell r="D1037">
            <v>26.88</v>
          </cell>
        </row>
        <row r="1038">
          <cell r="A1038">
            <v>5050488</v>
          </cell>
          <cell r="B1038" t="str">
            <v>COMPAZINE 10 MG/2 ML VL(PROCHLORPERAZIN)</v>
          </cell>
          <cell r="D1038">
            <v>133.19999999999999</v>
          </cell>
        </row>
        <row r="1039">
          <cell r="A1039">
            <v>5050490</v>
          </cell>
          <cell r="B1039" t="str">
            <v>SYMMETREL SYP 50 MG/5ML (AMANTADINE)</v>
          </cell>
          <cell r="D1039">
            <v>6.82</v>
          </cell>
        </row>
        <row r="1040">
          <cell r="A1040">
            <v>5050516</v>
          </cell>
          <cell r="B1040" t="str">
            <v>METRONIDAZOLE TOP 0.75% CREAM</v>
          </cell>
          <cell r="D1040">
            <v>390</v>
          </cell>
        </row>
        <row r="1041">
          <cell r="A1041">
            <v>5050529</v>
          </cell>
          <cell r="B1041" t="str">
            <v>BIOTENE DRY MOUTH SPRAY</v>
          </cell>
          <cell r="D1041">
            <v>33.479999999999997</v>
          </cell>
        </row>
        <row r="1042">
          <cell r="A1042">
            <v>5050530</v>
          </cell>
          <cell r="B1042" t="str">
            <v>DEMEROL INJ 100 MG/ML 1 ML (MEPERIDINE)</v>
          </cell>
          <cell r="D1042">
            <v>32</v>
          </cell>
        </row>
        <row r="1043">
          <cell r="A1043">
            <v>5050579</v>
          </cell>
          <cell r="B1043" t="str">
            <v>VITAMIN B 12  TAB    100 MCG</v>
          </cell>
          <cell r="D1043">
            <v>3.8</v>
          </cell>
        </row>
        <row r="1044">
          <cell r="A1044">
            <v>5050595</v>
          </cell>
          <cell r="B1044" t="str">
            <v>REYATAZ   300 MG CAP (ATAZANAVIR)</v>
          </cell>
          <cell r="D1044">
            <v>260.89999999999998</v>
          </cell>
        </row>
        <row r="1045">
          <cell r="A1045">
            <v>5050640</v>
          </cell>
          <cell r="B1045" t="str">
            <v>VALIUM INJ 5 MG/ ML 10 ML VL  (DIAZEPAM)</v>
          </cell>
          <cell r="D1045">
            <v>270</v>
          </cell>
        </row>
        <row r="1046">
          <cell r="A1046">
            <v>5050674</v>
          </cell>
          <cell r="B1046" t="str">
            <v>OFLOXACIN OPH 0.3 % 5 ML</v>
          </cell>
          <cell r="D1046">
            <v>300</v>
          </cell>
        </row>
        <row r="1047">
          <cell r="A1047">
            <v>5050785</v>
          </cell>
          <cell r="B1047" t="str">
            <v>BENADRYL INJ 500 MG /10 ML MDV</v>
          </cell>
          <cell r="D1047">
            <v>8.82</v>
          </cell>
        </row>
        <row r="1048">
          <cell r="A1048">
            <v>5050786</v>
          </cell>
          <cell r="B1048" t="str">
            <v>NAVANE   2 MG CAP (THIOTHIXENE)</v>
          </cell>
          <cell r="D1048">
            <v>94.26</v>
          </cell>
        </row>
        <row r="1049">
          <cell r="A1049">
            <v>5050810</v>
          </cell>
          <cell r="B1049" t="str">
            <v>SYMMETREL  100 MG CAP (AMANTADINE)</v>
          </cell>
          <cell r="D1049">
            <v>17.45</v>
          </cell>
        </row>
        <row r="1050">
          <cell r="A1050">
            <v>5050811</v>
          </cell>
          <cell r="B1050" t="str">
            <v>NORVASC   2.5 MG TAB (AMLODIPINE)</v>
          </cell>
          <cell r="D1050">
            <v>15.7</v>
          </cell>
        </row>
        <row r="1051">
          <cell r="A1051">
            <v>5050859</v>
          </cell>
          <cell r="B1051" t="str">
            <v>IMDUR ER 30 MG TAB (ISOSORBIDE MONONITR)</v>
          </cell>
          <cell r="D1051">
            <v>3.8</v>
          </cell>
        </row>
        <row r="1052">
          <cell r="A1052">
            <v>5050926</v>
          </cell>
          <cell r="B1052" t="str">
            <v>ENTOCORT EC 3 MG CAP (BUDESONIDE)</v>
          </cell>
          <cell r="D1052">
            <v>113</v>
          </cell>
        </row>
        <row r="1053">
          <cell r="A1053">
            <v>5051013</v>
          </cell>
          <cell r="B1053" t="str">
            <v>BUSPAR   30 MG TAB (BUSPIRONE)</v>
          </cell>
          <cell r="D1053">
            <v>7.83</v>
          </cell>
        </row>
        <row r="1054">
          <cell r="A1054">
            <v>5051014</v>
          </cell>
          <cell r="B1054" t="str">
            <v>ZESTRIL   2.5 MG TAB (LISINOPRIL)</v>
          </cell>
          <cell r="D1054">
            <v>4.32</v>
          </cell>
        </row>
        <row r="1055">
          <cell r="A1055">
            <v>5051020</v>
          </cell>
          <cell r="B1055" t="str">
            <v>BIOTIN 1000 MCG TAB</v>
          </cell>
          <cell r="D1055">
            <v>3.8</v>
          </cell>
        </row>
        <row r="1056">
          <cell r="A1056">
            <v>5051021</v>
          </cell>
          <cell r="B1056" t="str">
            <v>SINEQUAN   100 MG CAP (DOXEPIN)</v>
          </cell>
          <cell r="D1056">
            <v>17.73</v>
          </cell>
        </row>
        <row r="1057">
          <cell r="A1057">
            <v>5051022</v>
          </cell>
          <cell r="B1057" t="str">
            <v>PROSCAR 1 MG TAB (FINASTERIDE)</v>
          </cell>
          <cell r="D1057">
            <v>3.97</v>
          </cell>
        </row>
        <row r="1058">
          <cell r="A1058">
            <v>5051044</v>
          </cell>
          <cell r="B1058" t="str">
            <v>WELLBUTRIN 75 MG TAB (BUPROPION)</v>
          </cell>
          <cell r="D1058">
            <v>5.76</v>
          </cell>
        </row>
        <row r="1059">
          <cell r="A1059">
            <v>5051045</v>
          </cell>
          <cell r="B1059" t="str">
            <v>ANUSOL-HC 25 MG SUPP (HYDROCORT)</v>
          </cell>
          <cell r="D1059">
            <v>135.88</v>
          </cell>
        </row>
        <row r="1060">
          <cell r="A1060">
            <v>5051057</v>
          </cell>
          <cell r="B1060" t="str">
            <v>DEMEROL INJ 25 MG/ML 1 ML (MEPERIDINE)</v>
          </cell>
          <cell r="D1060">
            <v>30.64</v>
          </cell>
        </row>
        <row r="1061">
          <cell r="A1061">
            <v>5051106</v>
          </cell>
          <cell r="B1061" t="str">
            <v>MELATONIN   5 MG TAB</v>
          </cell>
          <cell r="D1061">
            <v>3.8</v>
          </cell>
        </row>
        <row r="1062">
          <cell r="A1062">
            <v>5051107</v>
          </cell>
          <cell r="B1062" t="str">
            <v>SUBOXONE 2/0.5 MG (BUPRENOR/NALOXONE)</v>
          </cell>
          <cell r="D1062">
            <v>40.94</v>
          </cell>
        </row>
        <row r="1063">
          <cell r="A1063">
            <v>5051159</v>
          </cell>
          <cell r="B1063" t="str">
            <v>MIRALAX POWDER  17 GM PKT UD</v>
          </cell>
          <cell r="D1063">
            <v>15.03</v>
          </cell>
        </row>
        <row r="1064">
          <cell r="A1064">
            <v>5051162</v>
          </cell>
          <cell r="B1064" t="str">
            <v>KETAMINE INJ 10 MG/ML  MDV 20 ML VL</v>
          </cell>
          <cell r="D1064">
            <v>118.8</v>
          </cell>
        </row>
        <row r="1065">
          <cell r="A1065">
            <v>6000002</v>
          </cell>
          <cell r="B1065" t="str">
            <v>TUBERCULIN SYRINGE 1ML 27G</v>
          </cell>
          <cell r="D1065">
            <v>2.15</v>
          </cell>
        </row>
        <row r="1066">
          <cell r="A1066">
            <v>6000003</v>
          </cell>
          <cell r="B1066" t="str">
            <v>1X8 ZEROFOAM</v>
          </cell>
          <cell r="D1066">
            <v>8.5</v>
          </cell>
        </row>
        <row r="1067">
          <cell r="A1067">
            <v>6000004</v>
          </cell>
          <cell r="B1067" t="str">
            <v>20 X 1 IV AUTOGUARD CATHETER</v>
          </cell>
          <cell r="D1067">
            <v>38.56</v>
          </cell>
        </row>
        <row r="1068">
          <cell r="A1068">
            <v>6000005</v>
          </cell>
          <cell r="B1068" t="str">
            <v>5ML SALINE FLUSH SYRINGE</v>
          </cell>
          <cell r="D1068">
            <v>4.1399999999999997</v>
          </cell>
        </row>
        <row r="1069">
          <cell r="A1069">
            <v>6000006</v>
          </cell>
          <cell r="B1069" t="str">
            <v>5X9 ZEROFOAM</v>
          </cell>
          <cell r="D1069">
            <v>10.7</v>
          </cell>
        </row>
        <row r="1070">
          <cell r="A1070">
            <v>6000007</v>
          </cell>
          <cell r="B1070" t="str">
            <v>ABD BX  8X7.5</v>
          </cell>
          <cell r="D1070">
            <v>42.7</v>
          </cell>
        </row>
        <row r="1071">
          <cell r="A1071">
            <v>6000009</v>
          </cell>
          <cell r="B1071" t="str">
            <v>ABD PADS 5X9</v>
          </cell>
          <cell r="D1071">
            <v>4.3</v>
          </cell>
        </row>
        <row r="1072">
          <cell r="A1072">
            <v>6000010</v>
          </cell>
          <cell r="B1072" t="str">
            <v>ABD PADS 8X10</v>
          </cell>
          <cell r="D1072">
            <v>4.3</v>
          </cell>
        </row>
        <row r="1073">
          <cell r="A1073">
            <v>6000014</v>
          </cell>
          <cell r="B1073" t="str">
            <v>ACE BANDAGE 3" VELCRO</v>
          </cell>
          <cell r="D1073">
            <v>12.6</v>
          </cell>
        </row>
        <row r="1074">
          <cell r="A1074">
            <v>6000016</v>
          </cell>
          <cell r="B1074" t="str">
            <v>ACE BANDAGE 4" VELCRO</v>
          </cell>
          <cell r="D1074">
            <v>12.6</v>
          </cell>
        </row>
        <row r="1075">
          <cell r="A1075">
            <v>6000018</v>
          </cell>
          <cell r="B1075" t="str">
            <v>ACE BANDAGE 6" VELCRO</v>
          </cell>
          <cell r="D1075">
            <v>12.6</v>
          </cell>
        </row>
        <row r="1076">
          <cell r="A1076">
            <v>6000020</v>
          </cell>
          <cell r="B1076" t="str">
            <v>AIRWAY  GUEDEL 90 MM</v>
          </cell>
          <cell r="D1076">
            <v>7.8</v>
          </cell>
        </row>
        <row r="1077">
          <cell r="A1077">
            <v>6000021</v>
          </cell>
          <cell r="B1077" t="str">
            <v>AIRWAY GUEDEL 100 MM</v>
          </cell>
          <cell r="D1077">
            <v>8.5</v>
          </cell>
        </row>
        <row r="1078">
          <cell r="A1078">
            <v>6000022</v>
          </cell>
          <cell r="B1078" t="str">
            <v>AIRWAY GUEDEL 80 MM</v>
          </cell>
          <cell r="D1078">
            <v>3.9</v>
          </cell>
        </row>
        <row r="1079">
          <cell r="A1079">
            <v>6000026</v>
          </cell>
          <cell r="B1079" t="str">
            <v>AMBU BAG</v>
          </cell>
          <cell r="D1079">
            <v>38.5</v>
          </cell>
        </row>
        <row r="1080">
          <cell r="A1080">
            <v>6000027</v>
          </cell>
          <cell r="B1080" t="str">
            <v>AQUACEL EXTRA AG 6X6</v>
          </cell>
          <cell r="D1080">
            <v>238.8</v>
          </cell>
        </row>
        <row r="1081">
          <cell r="A1081">
            <v>6000028</v>
          </cell>
          <cell r="B1081" t="str">
            <v>BACTERIAL FILTER</v>
          </cell>
          <cell r="D1081">
            <v>9.18</v>
          </cell>
        </row>
        <row r="1082">
          <cell r="A1082">
            <v>6000029</v>
          </cell>
          <cell r="B1082" t="str">
            <v>BANDAGE/CONFORM 4 NS #2247"</v>
          </cell>
          <cell r="D1082">
            <v>13.97</v>
          </cell>
        </row>
        <row r="1083">
          <cell r="A1083">
            <v>6000030</v>
          </cell>
          <cell r="B1083" t="str">
            <v>BEDPAN</v>
          </cell>
          <cell r="D1083">
            <v>14.8</v>
          </cell>
        </row>
        <row r="1084">
          <cell r="A1084">
            <v>6000032</v>
          </cell>
          <cell r="B1084" t="str">
            <v>BETADINE SOL 4 OZ</v>
          </cell>
          <cell r="D1084">
            <v>4.74</v>
          </cell>
        </row>
        <row r="1085">
          <cell r="A1085">
            <v>6000034</v>
          </cell>
          <cell r="B1085" t="str">
            <v>BETADINE SWABS</v>
          </cell>
          <cell r="D1085">
            <v>4.5999999999999996</v>
          </cell>
        </row>
        <row r="1086">
          <cell r="A1086">
            <v>6000036</v>
          </cell>
          <cell r="B1086" t="str">
            <v>BORDER GAUZE 2X2</v>
          </cell>
          <cell r="D1086">
            <v>6</v>
          </cell>
        </row>
        <row r="1087">
          <cell r="A1087">
            <v>6000037</v>
          </cell>
          <cell r="B1087" t="str">
            <v>BULB ASPIRATOR</v>
          </cell>
          <cell r="D1087">
            <v>14.9</v>
          </cell>
        </row>
        <row r="1088">
          <cell r="A1088">
            <v>6000038</v>
          </cell>
          <cell r="B1088" t="str">
            <v>IV CATHETER EXTENSION SET</v>
          </cell>
          <cell r="D1088">
            <v>6.5</v>
          </cell>
        </row>
        <row r="1089">
          <cell r="A1089">
            <v>6000039</v>
          </cell>
          <cell r="B1089" t="str">
            <v>CATH TRAY FOLEY ALL</v>
          </cell>
          <cell r="D1089">
            <v>87.8</v>
          </cell>
        </row>
        <row r="1090">
          <cell r="A1090">
            <v>6000041</v>
          </cell>
          <cell r="B1090" t="str">
            <v>CATHETER EXTERNAL MALE EXO LTX LG 35MM</v>
          </cell>
          <cell r="D1090">
            <v>7.45</v>
          </cell>
        </row>
        <row r="1091">
          <cell r="A1091">
            <v>6000042</v>
          </cell>
          <cell r="B1091" t="str">
            <v>CATHETER EXTERNAL MALE WIDEBAND LG 36MM</v>
          </cell>
          <cell r="D1091">
            <v>7.45</v>
          </cell>
        </row>
        <row r="1092">
          <cell r="A1092">
            <v>6000043</v>
          </cell>
          <cell r="B1092" t="str">
            <v>CATHETER EXTERNAL MALE WIDEBAND MD 29MM</v>
          </cell>
          <cell r="D1092">
            <v>7.45</v>
          </cell>
        </row>
        <row r="1093">
          <cell r="A1093">
            <v>6000046</v>
          </cell>
          <cell r="B1093" t="str">
            <v>CATHETER URETHRAL REDRUBBER COUDE 14FR</v>
          </cell>
          <cell r="D1093">
            <v>7.45</v>
          </cell>
        </row>
        <row r="1094">
          <cell r="A1094">
            <v>6000047</v>
          </cell>
          <cell r="B1094" t="str">
            <v>CATH-ROBINSON 14F MALE IN/OUT</v>
          </cell>
          <cell r="D1094">
            <v>7.45</v>
          </cell>
        </row>
        <row r="1095">
          <cell r="A1095">
            <v>6000048</v>
          </cell>
          <cell r="B1095" t="str">
            <v>CATH-ROBINSON 16F MALE IN/OUT</v>
          </cell>
          <cell r="D1095">
            <v>7.45</v>
          </cell>
        </row>
        <row r="1096">
          <cell r="A1096">
            <v>6000049</v>
          </cell>
          <cell r="B1096" t="str">
            <v>CENTRAL LINE DRESSING TRAY</v>
          </cell>
          <cell r="D1096">
            <v>67.88</v>
          </cell>
        </row>
        <row r="1097">
          <cell r="A1097">
            <v>6000050</v>
          </cell>
          <cell r="B1097" t="str">
            <v>CHUX</v>
          </cell>
          <cell r="D1097">
            <v>14.9</v>
          </cell>
        </row>
        <row r="1098">
          <cell r="A1098">
            <v>6000052</v>
          </cell>
          <cell r="B1098" t="str">
            <v>COBAN WRAP 3" TAN</v>
          </cell>
          <cell r="D1098">
            <v>17.25</v>
          </cell>
        </row>
        <row r="1099">
          <cell r="A1099">
            <v>6000053</v>
          </cell>
          <cell r="B1099" t="str">
            <v>COBAN WRAP 4 TAN STERILE"</v>
          </cell>
          <cell r="D1099">
            <v>17.25</v>
          </cell>
        </row>
        <row r="1100">
          <cell r="A1100">
            <v>6000054</v>
          </cell>
          <cell r="B1100" t="str">
            <v>COLD PACK</v>
          </cell>
          <cell r="D1100">
            <v>19.2</v>
          </cell>
        </row>
        <row r="1101">
          <cell r="A1101">
            <v>6000055</v>
          </cell>
          <cell r="B1101" t="str">
            <v>COLLAR CERVICAL ATLAS W/X-PAD ADT REG EA</v>
          </cell>
          <cell r="D1101">
            <v>59.5</v>
          </cell>
        </row>
        <row r="1102">
          <cell r="A1102">
            <v>6000056</v>
          </cell>
          <cell r="B1102" t="str">
            <v>COLOSTOMY BAG   EA</v>
          </cell>
          <cell r="D1102">
            <v>23.4</v>
          </cell>
        </row>
        <row r="1103">
          <cell r="A1103">
            <v>6000057</v>
          </cell>
          <cell r="B1103" t="str">
            <v>COMB</v>
          </cell>
          <cell r="D1103">
            <v>2.2999999999999998</v>
          </cell>
        </row>
        <row r="1104">
          <cell r="A1104">
            <v>6000058</v>
          </cell>
          <cell r="B1104" t="str">
            <v>CONFORM BNDG 2X75" #2231"</v>
          </cell>
          <cell r="D1104">
            <v>13.26</v>
          </cell>
        </row>
        <row r="1105">
          <cell r="A1105">
            <v>6000059</v>
          </cell>
          <cell r="B1105" t="str">
            <v>CONFORM BNDG 4X75" #2236"</v>
          </cell>
          <cell r="D1105">
            <v>13.97</v>
          </cell>
        </row>
        <row r="1106">
          <cell r="A1106">
            <v>6000060</v>
          </cell>
          <cell r="B1106" t="str">
            <v>6" X 82" CONFORM BNDG</v>
          </cell>
          <cell r="D1106">
            <v>15.79</v>
          </cell>
        </row>
        <row r="1107">
          <cell r="A1107">
            <v>6000061</v>
          </cell>
          <cell r="B1107" t="str">
            <v>COTTON TIP APPLICATOR STERILE</v>
          </cell>
          <cell r="D1107">
            <v>11.5</v>
          </cell>
        </row>
        <row r="1108">
          <cell r="A1108">
            <v>6000062</v>
          </cell>
          <cell r="B1108" t="str">
            <v>CURITY GZ SPNG 4X4 12PL 10S ST</v>
          </cell>
          <cell r="D1108">
            <v>11.4</v>
          </cell>
        </row>
        <row r="1109">
          <cell r="A1109">
            <v>6000065</v>
          </cell>
          <cell r="B1109" t="str">
            <v>DEODORANT ROLLON</v>
          </cell>
          <cell r="D1109">
            <v>2.9</v>
          </cell>
        </row>
        <row r="1110">
          <cell r="A1110">
            <v>6000067</v>
          </cell>
          <cell r="B1110" t="str">
            <v>DUODERM 6 X 6</v>
          </cell>
          <cell r="D1110">
            <v>38.299999999999997</v>
          </cell>
        </row>
        <row r="1111">
          <cell r="A1111">
            <v>6000068</v>
          </cell>
          <cell r="B1111" t="str">
            <v>EGG CRATE MATT</v>
          </cell>
          <cell r="D1111">
            <v>98.3</v>
          </cell>
        </row>
        <row r="1112">
          <cell r="A1112">
            <v>6000069</v>
          </cell>
          <cell r="B1112" t="str">
            <v>ELECTRODE GEL SPECTRA #360</v>
          </cell>
          <cell r="D1112">
            <v>5.13</v>
          </cell>
        </row>
        <row r="1113">
          <cell r="A1113">
            <v>6000070</v>
          </cell>
          <cell r="B1113" t="str">
            <v>RED DOT 2268</v>
          </cell>
          <cell r="D1113">
            <v>3.8</v>
          </cell>
        </row>
        <row r="1114">
          <cell r="A1114">
            <v>6000071</v>
          </cell>
          <cell r="B1114" t="str">
            <v>GREEN (ADOLESCENT) SLIPPER SOCKS</v>
          </cell>
          <cell r="D1114">
            <v>17</v>
          </cell>
        </row>
        <row r="1115">
          <cell r="A1115">
            <v>6000072</v>
          </cell>
          <cell r="B1115" t="str">
            <v>IODOFORM PACKING STRIP 1/4"</v>
          </cell>
          <cell r="D1115">
            <v>28.24</v>
          </cell>
        </row>
        <row r="1116">
          <cell r="A1116">
            <v>6000073</v>
          </cell>
          <cell r="B1116" t="str">
            <v>IV START KIT</v>
          </cell>
          <cell r="D1116">
            <v>3.65</v>
          </cell>
        </row>
        <row r="1117">
          <cell r="A1117">
            <v>6000074</v>
          </cell>
          <cell r="B1117" t="str">
            <v>KERLIX ROLL STERILE 4.5"</v>
          </cell>
          <cell r="D1117">
            <v>14.9</v>
          </cell>
        </row>
        <row r="1118">
          <cell r="A1118">
            <v>6000075</v>
          </cell>
          <cell r="B1118" t="str">
            <v>LICE COMB</v>
          </cell>
          <cell r="D1118">
            <v>60</v>
          </cell>
        </row>
        <row r="1119">
          <cell r="A1119">
            <v>6000076</v>
          </cell>
          <cell r="B1119" t="str">
            <v>LOTION-HOSPITAL</v>
          </cell>
          <cell r="D1119">
            <v>3.5</v>
          </cell>
        </row>
        <row r="1120">
          <cell r="A1120">
            <v>6000077</v>
          </cell>
          <cell r="B1120" t="str">
            <v>MALE URINAL W/COVER</v>
          </cell>
          <cell r="D1120">
            <v>6</v>
          </cell>
        </row>
        <row r="1121">
          <cell r="A1121">
            <v>6000084</v>
          </cell>
          <cell r="B1121" t="str">
            <v>NASOPHARAYNGEAL TUBE</v>
          </cell>
          <cell r="D1121">
            <v>74.7</v>
          </cell>
        </row>
        <row r="1122">
          <cell r="A1122">
            <v>6000085</v>
          </cell>
          <cell r="B1122" t="str">
            <v>NASOPHARYNGEAL AIRWAY 28F</v>
          </cell>
          <cell r="D1122">
            <v>3.9</v>
          </cell>
        </row>
        <row r="1123">
          <cell r="A1123">
            <v>6000086</v>
          </cell>
          <cell r="B1123" t="str">
            <v>NEEDLE ONLY 18G X 1 #5195</v>
          </cell>
          <cell r="D1123">
            <v>2.15</v>
          </cell>
        </row>
        <row r="1124">
          <cell r="A1124">
            <v>6000087</v>
          </cell>
          <cell r="B1124" t="str">
            <v>NEEDLE ONLY 27G X 1 1/4 #5136</v>
          </cell>
          <cell r="D1124">
            <v>2.15</v>
          </cell>
        </row>
        <row r="1125">
          <cell r="A1125">
            <v>6000088</v>
          </cell>
          <cell r="B1125" t="str">
            <v>NEEDLE ONLY 30G X 1 #5128</v>
          </cell>
          <cell r="D1125">
            <v>2.15</v>
          </cell>
        </row>
        <row r="1126">
          <cell r="A1126">
            <v>6000089</v>
          </cell>
          <cell r="B1126" t="str">
            <v>NITRILE GLOVES - LARGE</v>
          </cell>
          <cell r="D1126">
            <v>2</v>
          </cell>
        </row>
        <row r="1127">
          <cell r="A1127">
            <v>6000090</v>
          </cell>
          <cell r="B1127" t="str">
            <v>NITRILE GLOVES - MEDIUM</v>
          </cell>
          <cell r="D1127">
            <v>2</v>
          </cell>
        </row>
        <row r="1128">
          <cell r="A1128">
            <v>6000094</v>
          </cell>
          <cell r="B1128" t="str">
            <v>PRETAC SOLUTION</v>
          </cell>
          <cell r="D1128">
            <v>28</v>
          </cell>
        </row>
        <row r="1129">
          <cell r="A1129">
            <v>6000095</v>
          </cell>
          <cell r="B1129" t="str">
            <v>PRIMARY SET IV</v>
          </cell>
          <cell r="D1129">
            <v>38.56</v>
          </cell>
        </row>
        <row r="1130">
          <cell r="A1130">
            <v>6000097</v>
          </cell>
          <cell r="B1130" t="str">
            <v>PROTECTIVE UNDERWARE LARGE</v>
          </cell>
          <cell r="D1130">
            <v>44.8</v>
          </cell>
        </row>
        <row r="1131">
          <cell r="A1131">
            <v>6000099</v>
          </cell>
          <cell r="B1131" t="str">
            <v>PROTECTIVE UNDERWARE MEDIUM</v>
          </cell>
          <cell r="D1131">
            <v>44.8</v>
          </cell>
        </row>
        <row r="1132">
          <cell r="A1132">
            <v>6000101</v>
          </cell>
          <cell r="B1132" t="str">
            <v>PROTECTIVE UNDERWARE SMALL</v>
          </cell>
          <cell r="D1132">
            <v>44.8</v>
          </cell>
        </row>
        <row r="1133">
          <cell r="A1133">
            <v>6000103</v>
          </cell>
          <cell r="B1133" t="str">
            <v>PROTECTIVE UNDERWARE XLARGE</v>
          </cell>
          <cell r="D1133">
            <v>44.8</v>
          </cell>
        </row>
        <row r="1134">
          <cell r="A1134">
            <v>6000104</v>
          </cell>
          <cell r="B1134" t="str">
            <v>ALOETOUCH BATH WIPES</v>
          </cell>
          <cell r="D1134">
            <v>11.52</v>
          </cell>
        </row>
        <row r="1135">
          <cell r="A1135">
            <v>6000105</v>
          </cell>
          <cell r="B1135" t="str">
            <v>ELECTRODES 2360 RESPIRATORY</v>
          </cell>
          <cell r="D1135">
            <v>3.8</v>
          </cell>
        </row>
        <row r="1136">
          <cell r="A1136">
            <v>6000106</v>
          </cell>
          <cell r="B1136" t="str">
            <v>RED DOT ELECTRODE #2560</v>
          </cell>
          <cell r="D1136">
            <v>3.8</v>
          </cell>
        </row>
        <row r="1137">
          <cell r="A1137">
            <v>6000107</v>
          </cell>
          <cell r="B1137" t="str">
            <v>SALINE FLUSH 10 ML</v>
          </cell>
          <cell r="D1137">
            <v>4.95</v>
          </cell>
        </row>
        <row r="1138">
          <cell r="A1138">
            <v>6000108</v>
          </cell>
          <cell r="B1138" t="str">
            <v>SALINE WIPES  STERILE</v>
          </cell>
          <cell r="D1138">
            <v>3.8</v>
          </cell>
        </row>
        <row r="1139">
          <cell r="A1139">
            <v>6000109</v>
          </cell>
          <cell r="B1139" t="str">
            <v>SANITARY NAPKINS - KOTEX</v>
          </cell>
          <cell r="D1139">
            <v>2.2999999999999998</v>
          </cell>
        </row>
        <row r="1140">
          <cell r="A1140">
            <v>6000110</v>
          </cell>
          <cell r="B1140" t="str">
            <v>BEIGE SLIPPER SOCKS</v>
          </cell>
          <cell r="D1140">
            <v>17</v>
          </cell>
        </row>
        <row r="1141">
          <cell r="A1141">
            <v>6000119</v>
          </cell>
          <cell r="B1141" t="str">
            <v>SODIUM CHLORIDE 0.9% (NACL) 1000ML</v>
          </cell>
          <cell r="D1141">
            <v>28.05</v>
          </cell>
        </row>
        <row r="1142">
          <cell r="A1142">
            <v>6000120</v>
          </cell>
          <cell r="B1142" t="str">
            <v>SOLUTION DEXTROSE 5% 250ML INJ USP BAG</v>
          </cell>
          <cell r="D1142">
            <v>41.5</v>
          </cell>
        </row>
        <row r="1143">
          <cell r="A1143">
            <v>6000121</v>
          </cell>
          <cell r="B1143" t="str">
            <v>SOLUTION DEXTROSE 5% NACL 0.20% 250 ML</v>
          </cell>
          <cell r="D1143">
            <v>41.5</v>
          </cell>
        </row>
        <row r="1144">
          <cell r="A1144">
            <v>6000127</v>
          </cell>
          <cell r="B1144" t="str">
            <v>STERI STRIP 1 X 5 #1548</v>
          </cell>
          <cell r="D1144">
            <v>12.6</v>
          </cell>
        </row>
        <row r="1145">
          <cell r="A1145">
            <v>6000128</v>
          </cell>
          <cell r="B1145" t="str">
            <v>STERI STRIP 1/2 X 4</v>
          </cell>
          <cell r="D1145">
            <v>12.6</v>
          </cell>
        </row>
        <row r="1146">
          <cell r="A1146">
            <v>6000130</v>
          </cell>
          <cell r="B1146" t="str">
            <v>STERILE WATER 250ML FOR IRRIGATION</v>
          </cell>
          <cell r="D1146">
            <v>11.6</v>
          </cell>
        </row>
        <row r="1147">
          <cell r="A1147">
            <v>6000131</v>
          </cell>
          <cell r="B1147" t="str">
            <v>STERI-STRIP ELASTIC 1/2X2""</v>
          </cell>
          <cell r="D1147">
            <v>11.6</v>
          </cell>
        </row>
        <row r="1148">
          <cell r="A1148">
            <v>6000132</v>
          </cell>
          <cell r="B1148" t="str">
            <v>SUCTION TUBING 1/4" X 10'</v>
          </cell>
          <cell r="D1148">
            <v>7.45</v>
          </cell>
        </row>
        <row r="1149">
          <cell r="A1149">
            <v>6000133</v>
          </cell>
          <cell r="B1149" t="str">
            <v>SUCTION TUBING 1/4" X 6'</v>
          </cell>
          <cell r="D1149">
            <v>7.45</v>
          </cell>
        </row>
        <row r="1150">
          <cell r="A1150">
            <v>6000134</v>
          </cell>
          <cell r="B1150" t="str">
            <v>SUTURE REMOVAL SET</v>
          </cell>
          <cell r="D1150">
            <v>32</v>
          </cell>
        </row>
        <row r="1151">
          <cell r="A1151">
            <v>6000135</v>
          </cell>
          <cell r="B1151" t="str">
            <v>TAMPON</v>
          </cell>
          <cell r="D1151">
            <v>2.2999999999999998</v>
          </cell>
        </row>
        <row r="1152">
          <cell r="A1152">
            <v>6000137</v>
          </cell>
          <cell r="B1152" t="str">
            <v>TEGADERM FILM  2.38 X 2.38</v>
          </cell>
          <cell r="D1152">
            <v>27.99</v>
          </cell>
        </row>
        <row r="1153">
          <cell r="A1153">
            <v>6000138</v>
          </cell>
          <cell r="B1153" t="str">
            <v>TELFA ADHESIVE PAD 2X3 6017</v>
          </cell>
          <cell r="D1153">
            <v>6.5</v>
          </cell>
        </row>
        <row r="1154">
          <cell r="A1154">
            <v>6000139</v>
          </cell>
          <cell r="B1154" t="str">
            <v>TELFA ADHESIVE PAD 3X4 7643</v>
          </cell>
          <cell r="D1154">
            <v>6.5</v>
          </cell>
        </row>
        <row r="1155">
          <cell r="A1155">
            <v>6000140</v>
          </cell>
          <cell r="B1155" t="str">
            <v>NON ADH DRESS 8X3 BX/50</v>
          </cell>
          <cell r="D1155">
            <v>6.5</v>
          </cell>
        </row>
        <row r="1156">
          <cell r="A1156">
            <v>6000141</v>
          </cell>
          <cell r="B1156" t="str">
            <v>TEMPA-DOT</v>
          </cell>
          <cell r="D1156">
            <v>5.34</v>
          </cell>
        </row>
        <row r="1157">
          <cell r="A1157">
            <v>6000142</v>
          </cell>
          <cell r="B1157" t="str">
            <v>THYMAPAD</v>
          </cell>
          <cell r="D1157">
            <v>14.4</v>
          </cell>
        </row>
        <row r="1158">
          <cell r="A1158">
            <v>6000143</v>
          </cell>
          <cell r="B1158" t="str">
            <v>TOOTHBRUSH-ORANGE</v>
          </cell>
          <cell r="D1158">
            <v>2.2999999999999998</v>
          </cell>
        </row>
        <row r="1159">
          <cell r="A1159">
            <v>6000144</v>
          </cell>
          <cell r="B1159" t="str">
            <v>TOOTHBRUSH - FLEXIBLE</v>
          </cell>
          <cell r="D1159">
            <v>2.2999999999999998</v>
          </cell>
        </row>
        <row r="1160">
          <cell r="A1160">
            <v>6000146</v>
          </cell>
          <cell r="B1160" t="str">
            <v>TOOTHPASTE</v>
          </cell>
          <cell r="D1160">
            <v>2.2999999999999998</v>
          </cell>
        </row>
        <row r="1161">
          <cell r="A1161">
            <v>6000148</v>
          </cell>
          <cell r="B1161" t="str">
            <v>TSK STERIJECT NEEDLE 32G X 1/2</v>
          </cell>
          <cell r="D1161">
            <v>2.15</v>
          </cell>
        </row>
        <row r="1162">
          <cell r="A1162">
            <v>6000149</v>
          </cell>
          <cell r="B1162" t="str">
            <v>TUBE ENDOTRACH HVLP CUFF MURPHY 5.0MM</v>
          </cell>
          <cell r="D1162">
            <v>33.1</v>
          </cell>
        </row>
        <row r="1163">
          <cell r="A1163">
            <v>6000150</v>
          </cell>
          <cell r="B1163" t="str">
            <v>TUBE ENDOTRACH HVLP CUFF MURPHY 5.5MM</v>
          </cell>
          <cell r="D1163">
            <v>33.1</v>
          </cell>
        </row>
        <row r="1164">
          <cell r="A1164">
            <v>6000151</v>
          </cell>
          <cell r="B1164" t="str">
            <v>TUBE ENDOTRACH HVLP CUFF MURPHY 6.0MM</v>
          </cell>
          <cell r="D1164">
            <v>33.1</v>
          </cell>
        </row>
        <row r="1165">
          <cell r="A1165">
            <v>6000152</v>
          </cell>
          <cell r="B1165" t="str">
            <v>TUBE ENDOTRACH HVLP CUFF MURPHY 6.5MM</v>
          </cell>
          <cell r="D1165">
            <v>33.1</v>
          </cell>
        </row>
        <row r="1166">
          <cell r="A1166">
            <v>6000153</v>
          </cell>
          <cell r="B1166" t="str">
            <v>TUBE ENDOTRACH HVLP CUFF MURPHY 7.0MM</v>
          </cell>
          <cell r="D1166">
            <v>33.1</v>
          </cell>
        </row>
        <row r="1167">
          <cell r="A1167">
            <v>6000154</v>
          </cell>
          <cell r="B1167" t="str">
            <v>TUBE ENDOTRACH HVLP CUFF MURPHY 7.5MM</v>
          </cell>
          <cell r="D1167">
            <v>33.1</v>
          </cell>
        </row>
        <row r="1168">
          <cell r="A1168">
            <v>6000155</v>
          </cell>
          <cell r="B1168" t="str">
            <v>TUBE ENDOTRACH HVLP CUFF MURPHY 8.0MM</v>
          </cell>
          <cell r="D1168">
            <v>33.1</v>
          </cell>
        </row>
        <row r="1169">
          <cell r="A1169">
            <v>6000156</v>
          </cell>
          <cell r="B1169" t="str">
            <v>TUBE ENDOTRACH HVLP CUFF MURPHY 8.5MM</v>
          </cell>
          <cell r="D1169">
            <v>33.1</v>
          </cell>
        </row>
        <row r="1170">
          <cell r="A1170">
            <v>6000159</v>
          </cell>
          <cell r="B1170" t="str">
            <v>WASH BASINS</v>
          </cell>
          <cell r="D1170">
            <v>3.25</v>
          </cell>
        </row>
        <row r="1171">
          <cell r="A1171">
            <v>6000161</v>
          </cell>
          <cell r="B1171" t="str">
            <v>YANKAUER SUCTION</v>
          </cell>
          <cell r="D1171">
            <v>8.8000000000000007</v>
          </cell>
        </row>
        <row r="1172">
          <cell r="A1172">
            <v>6000162</v>
          </cell>
          <cell r="B1172" t="str">
            <v>YELLOW (RISK) SLIPPER SOCKS</v>
          </cell>
          <cell r="D1172">
            <v>17</v>
          </cell>
        </row>
        <row r="1173">
          <cell r="A1173">
            <v>6000618</v>
          </cell>
          <cell r="B1173" t="str">
            <v>BITE GUARD</v>
          </cell>
          <cell r="D1173">
            <v>36.299999999999997</v>
          </cell>
        </row>
        <row r="1174">
          <cell r="A1174">
            <v>6000895</v>
          </cell>
          <cell r="B1174" t="str">
            <v>HIBICLENS SKIN CLEANSER</v>
          </cell>
          <cell r="D1174">
            <v>63.5</v>
          </cell>
        </row>
        <row r="1175">
          <cell r="A1175">
            <v>6101801</v>
          </cell>
          <cell r="B1175" t="str">
            <v>XR ABDOMEN 2V</v>
          </cell>
          <cell r="C1175">
            <v>74010</v>
          </cell>
          <cell r="D1175">
            <v>135.4</v>
          </cell>
        </row>
        <row r="1176">
          <cell r="A1176">
            <v>6101803</v>
          </cell>
          <cell r="B1176" t="str">
            <v>XR ABD/KUB 1 VIEW</v>
          </cell>
          <cell r="C1176">
            <v>74000</v>
          </cell>
          <cell r="D1176">
            <v>113.5</v>
          </cell>
        </row>
        <row r="1177">
          <cell r="A1177">
            <v>6101804</v>
          </cell>
          <cell r="B1177" t="str">
            <v>XR ABDOMEN 3 VIEWS</v>
          </cell>
          <cell r="C1177">
            <v>74020</v>
          </cell>
          <cell r="D1177">
            <v>190.3</v>
          </cell>
        </row>
        <row r="1178">
          <cell r="A1178">
            <v>6101805</v>
          </cell>
          <cell r="B1178" t="str">
            <v>XR ABDOMEN 4 VIEWS</v>
          </cell>
          <cell r="C1178">
            <v>74022</v>
          </cell>
          <cell r="D1178">
            <v>213.5</v>
          </cell>
        </row>
        <row r="1179">
          <cell r="A1179">
            <v>6101807</v>
          </cell>
          <cell r="B1179" t="str">
            <v>XR AC JOINTS/BIL IV</v>
          </cell>
          <cell r="C1179">
            <v>73050</v>
          </cell>
          <cell r="D1179">
            <v>102.5</v>
          </cell>
        </row>
        <row r="1180">
          <cell r="A1180">
            <v>6101808</v>
          </cell>
          <cell r="B1180" t="str">
            <v>XR A C JOINTS</v>
          </cell>
          <cell r="C1180">
            <v>73050</v>
          </cell>
          <cell r="D1180">
            <v>181.8</v>
          </cell>
        </row>
        <row r="1181">
          <cell r="A1181">
            <v>6101811</v>
          </cell>
          <cell r="B1181" t="str">
            <v>XR ANKLE LTD RT</v>
          </cell>
          <cell r="C1181" t="str">
            <v>73600RT</v>
          </cell>
          <cell r="D1181">
            <v>102.5</v>
          </cell>
        </row>
        <row r="1182">
          <cell r="A1182">
            <v>6101812</v>
          </cell>
          <cell r="B1182" t="str">
            <v>XR ANKLE COMP RT</v>
          </cell>
          <cell r="C1182">
            <v>73610</v>
          </cell>
          <cell r="D1182">
            <v>151.30000000000001</v>
          </cell>
        </row>
        <row r="1183">
          <cell r="A1183">
            <v>6101820</v>
          </cell>
          <cell r="B1183" t="str">
            <v>XR BONE AGE</v>
          </cell>
          <cell r="C1183">
            <v>76020</v>
          </cell>
          <cell r="D1183">
            <v>125.7</v>
          </cell>
        </row>
        <row r="1184">
          <cell r="A1184">
            <v>6101823</v>
          </cell>
          <cell r="B1184" t="str">
            <v>XR SMALL BOWEL</v>
          </cell>
          <cell r="C1184">
            <v>74250</v>
          </cell>
          <cell r="D1184">
            <v>289.10000000000002</v>
          </cell>
        </row>
        <row r="1185">
          <cell r="A1185">
            <v>6101839</v>
          </cell>
          <cell r="B1185" t="str">
            <v>XR CERVICAL SP 1V</v>
          </cell>
          <cell r="C1185">
            <v>72020</v>
          </cell>
          <cell r="D1185">
            <v>102.5</v>
          </cell>
        </row>
        <row r="1186">
          <cell r="A1186">
            <v>6101840</v>
          </cell>
          <cell r="B1186" t="str">
            <v>XR CERVICAL SP 2V</v>
          </cell>
          <cell r="C1186">
            <v>72040</v>
          </cell>
          <cell r="D1186">
            <v>151.30000000000001</v>
          </cell>
        </row>
        <row r="1187">
          <cell r="A1187">
            <v>6101841</v>
          </cell>
          <cell r="B1187" t="str">
            <v>XR CERVICAL SP COMP</v>
          </cell>
          <cell r="C1187">
            <v>72050</v>
          </cell>
          <cell r="D1187">
            <v>252.5</v>
          </cell>
        </row>
        <row r="1188">
          <cell r="A1188">
            <v>6101842</v>
          </cell>
          <cell r="B1188" t="str">
            <v>XR CERVICAL SP 7V</v>
          </cell>
          <cell r="C1188">
            <v>72052</v>
          </cell>
          <cell r="D1188">
            <v>301.3</v>
          </cell>
        </row>
        <row r="1189">
          <cell r="A1189">
            <v>6101843</v>
          </cell>
          <cell r="B1189" t="str">
            <v>XR CHEST 1 VIEW</v>
          </cell>
          <cell r="C1189">
            <v>71046</v>
          </cell>
          <cell r="D1189">
            <v>103.7</v>
          </cell>
        </row>
        <row r="1190">
          <cell r="A1190">
            <v>6101845</v>
          </cell>
          <cell r="B1190" t="str">
            <v>XR CHEST 2V</v>
          </cell>
          <cell r="C1190">
            <v>71046</v>
          </cell>
          <cell r="D1190">
            <v>141.5</v>
          </cell>
        </row>
        <row r="1191">
          <cell r="A1191">
            <v>6101846</v>
          </cell>
          <cell r="B1191" t="str">
            <v>XR CHEST 3V</v>
          </cell>
          <cell r="C1191">
            <v>71022</v>
          </cell>
          <cell r="D1191">
            <v>170.8</v>
          </cell>
        </row>
        <row r="1192">
          <cell r="A1192">
            <v>6101847</v>
          </cell>
          <cell r="B1192" t="str">
            <v>XR CHEST 4V</v>
          </cell>
          <cell r="C1192">
            <v>71030</v>
          </cell>
          <cell r="D1192">
            <v>190.3</v>
          </cell>
        </row>
        <row r="1193">
          <cell r="A1193">
            <v>6101855</v>
          </cell>
          <cell r="B1193" t="str">
            <v>XR CLAVICLE RT</v>
          </cell>
          <cell r="C1193" t="str">
            <v>73000RT</v>
          </cell>
          <cell r="D1193">
            <v>125.7</v>
          </cell>
        </row>
        <row r="1194">
          <cell r="A1194">
            <v>6101856</v>
          </cell>
          <cell r="B1194" t="str">
            <v>XR COCCYX</v>
          </cell>
          <cell r="C1194">
            <v>72220</v>
          </cell>
          <cell r="D1194">
            <v>146.4</v>
          </cell>
        </row>
        <row r="1195">
          <cell r="A1195">
            <v>6101866</v>
          </cell>
          <cell r="B1195" t="str">
            <v>XR ELBOW LTD RT</v>
          </cell>
          <cell r="C1195" t="str">
            <v>73070RT</v>
          </cell>
          <cell r="D1195">
            <v>103.7</v>
          </cell>
        </row>
        <row r="1196">
          <cell r="A1196">
            <v>6101867</v>
          </cell>
          <cell r="B1196" t="str">
            <v>XR ELBOW COMP RT</v>
          </cell>
          <cell r="C1196" t="str">
            <v>73080RT</v>
          </cell>
          <cell r="D1196">
            <v>154.9</v>
          </cell>
        </row>
        <row r="1197">
          <cell r="A1197">
            <v>6101869</v>
          </cell>
          <cell r="B1197" t="str">
            <v>XR EYE/FOREIGN BODY</v>
          </cell>
          <cell r="C1197">
            <v>70030</v>
          </cell>
          <cell r="D1197">
            <v>197.6</v>
          </cell>
        </row>
        <row r="1198">
          <cell r="A1198">
            <v>6101870</v>
          </cell>
          <cell r="B1198" t="str">
            <v>XR FACIAL BONES LTD</v>
          </cell>
          <cell r="C1198">
            <v>70140</v>
          </cell>
          <cell r="D1198">
            <v>151.30000000000001</v>
          </cell>
        </row>
        <row r="1199">
          <cell r="A1199">
            <v>6101871</v>
          </cell>
          <cell r="B1199" t="str">
            <v>XR FACIAL BONES</v>
          </cell>
          <cell r="C1199">
            <v>70150</v>
          </cell>
          <cell r="D1199">
            <v>207.4</v>
          </cell>
        </row>
        <row r="1200">
          <cell r="A1200">
            <v>6101872</v>
          </cell>
          <cell r="B1200" t="str">
            <v>XR ORBITS</v>
          </cell>
          <cell r="C1200">
            <v>70200</v>
          </cell>
          <cell r="D1200">
            <v>135.4</v>
          </cell>
        </row>
        <row r="1201">
          <cell r="A1201">
            <v>6101873</v>
          </cell>
          <cell r="B1201" t="str">
            <v>XR FEMUR 2V RT</v>
          </cell>
          <cell r="C1201" t="str">
            <v>73550RT</v>
          </cell>
          <cell r="D1201">
            <v>146.4</v>
          </cell>
        </row>
        <row r="1202">
          <cell r="A1202">
            <v>6101875</v>
          </cell>
          <cell r="B1202" t="str">
            <v>XR FOOT/TOES LTD</v>
          </cell>
          <cell r="C1202">
            <v>73620</v>
          </cell>
          <cell r="D1202">
            <v>102.5</v>
          </cell>
        </row>
        <row r="1203">
          <cell r="A1203">
            <v>6101876</v>
          </cell>
          <cell r="B1203" t="str">
            <v>XR FOOT COMP RT</v>
          </cell>
          <cell r="C1203" t="str">
            <v>73630RT</v>
          </cell>
          <cell r="D1203">
            <v>135.4</v>
          </cell>
        </row>
        <row r="1204">
          <cell r="A1204">
            <v>6101877</v>
          </cell>
          <cell r="B1204" t="str">
            <v>XR RADIUS/ULNA LEFT</v>
          </cell>
          <cell r="C1204">
            <v>73090</v>
          </cell>
          <cell r="D1204">
            <v>113.5</v>
          </cell>
        </row>
        <row r="1205">
          <cell r="A1205">
            <v>6101878</v>
          </cell>
          <cell r="B1205" t="str">
            <v>XR HAND/FINGER LTD</v>
          </cell>
          <cell r="C1205">
            <v>73120</v>
          </cell>
          <cell r="D1205">
            <v>102.5</v>
          </cell>
        </row>
        <row r="1206">
          <cell r="A1206">
            <v>6101879</v>
          </cell>
          <cell r="B1206" t="str">
            <v>XR HAND RT</v>
          </cell>
          <cell r="C1206" t="str">
            <v>73130RT</v>
          </cell>
          <cell r="D1206">
            <v>139.1</v>
          </cell>
        </row>
        <row r="1207">
          <cell r="A1207">
            <v>6101880</v>
          </cell>
          <cell r="B1207" t="str">
            <v>XR RADIUS/ULNA RIGHT</v>
          </cell>
          <cell r="C1207">
            <v>73090</v>
          </cell>
          <cell r="D1207">
            <v>113.5</v>
          </cell>
        </row>
        <row r="1208">
          <cell r="A1208">
            <v>6101882</v>
          </cell>
          <cell r="B1208" t="str">
            <v>XR HIP 1V RT</v>
          </cell>
          <cell r="C1208" t="str">
            <v>73500RT</v>
          </cell>
          <cell r="D1208">
            <v>125.7</v>
          </cell>
        </row>
        <row r="1209">
          <cell r="A1209">
            <v>6101883</v>
          </cell>
          <cell r="B1209" t="str">
            <v>XR HIP 2V COMP RT</v>
          </cell>
          <cell r="C1209" t="str">
            <v>73510RT</v>
          </cell>
          <cell r="D1209">
            <v>190.3</v>
          </cell>
        </row>
        <row r="1210">
          <cell r="A1210">
            <v>6101885</v>
          </cell>
          <cell r="B1210" t="str">
            <v>XR HUMERUS RT</v>
          </cell>
          <cell r="C1210" t="str">
            <v>73060RT</v>
          </cell>
          <cell r="D1210">
            <v>125.7</v>
          </cell>
        </row>
        <row r="1211">
          <cell r="A1211">
            <v>6101888</v>
          </cell>
          <cell r="B1211" t="str">
            <v>XR KNEE 2V LIM RT</v>
          </cell>
          <cell r="C1211" t="str">
            <v>73560RT</v>
          </cell>
          <cell r="D1211">
            <v>113.5</v>
          </cell>
        </row>
        <row r="1212">
          <cell r="A1212">
            <v>6101889</v>
          </cell>
          <cell r="B1212" t="str">
            <v>XR KNEE 4V COMP RT</v>
          </cell>
          <cell r="C1212" t="str">
            <v>73562RT</v>
          </cell>
          <cell r="D1212">
            <v>164.7</v>
          </cell>
        </row>
        <row r="1213">
          <cell r="A1213">
            <v>6101892</v>
          </cell>
          <cell r="B1213" t="str">
            <v>XR LUMBAR SP LTD</v>
          </cell>
          <cell r="C1213">
            <v>72100</v>
          </cell>
          <cell r="D1213">
            <v>146.4</v>
          </cell>
        </row>
        <row r="1214">
          <cell r="A1214">
            <v>6101893</v>
          </cell>
          <cell r="B1214" t="str">
            <v>XR LUMBAR SP COMP</v>
          </cell>
          <cell r="C1214">
            <v>72110</v>
          </cell>
          <cell r="D1214">
            <v>252.5</v>
          </cell>
        </row>
        <row r="1215">
          <cell r="A1215">
            <v>6101897</v>
          </cell>
          <cell r="B1215" t="str">
            <v>XR MANDIBLE LTD</v>
          </cell>
          <cell r="C1215">
            <v>70100</v>
          </cell>
          <cell r="D1215">
            <v>170.8</v>
          </cell>
        </row>
        <row r="1216">
          <cell r="A1216">
            <v>6101898</v>
          </cell>
          <cell r="B1216" t="str">
            <v>XR MANDIBLE COMP</v>
          </cell>
          <cell r="C1216">
            <v>70110</v>
          </cell>
          <cell r="D1216">
            <v>230.6</v>
          </cell>
        </row>
        <row r="1217">
          <cell r="A1217">
            <v>6101904</v>
          </cell>
          <cell r="B1217" t="str">
            <v>XR NASAL BONE</v>
          </cell>
          <cell r="C1217">
            <v>70160</v>
          </cell>
          <cell r="D1217">
            <v>139.1</v>
          </cell>
        </row>
        <row r="1218">
          <cell r="A1218">
            <v>6101905</v>
          </cell>
          <cell r="B1218" t="str">
            <v>XR OS CALCIS RT</v>
          </cell>
          <cell r="C1218" t="str">
            <v>73650RT</v>
          </cell>
          <cell r="D1218">
            <v>113.5</v>
          </cell>
        </row>
        <row r="1219">
          <cell r="A1219">
            <v>6101907</v>
          </cell>
          <cell r="B1219" t="str">
            <v>XR PARANASAL SINUSES</v>
          </cell>
          <cell r="C1219">
            <v>70220</v>
          </cell>
          <cell r="D1219">
            <v>226.9</v>
          </cell>
        </row>
        <row r="1220">
          <cell r="A1220">
            <v>6101908</v>
          </cell>
          <cell r="B1220" t="str">
            <v>XR PELVIS COMP 2V+</v>
          </cell>
          <cell r="C1220">
            <v>72190</v>
          </cell>
          <cell r="D1220">
            <v>168.4</v>
          </cell>
        </row>
        <row r="1221">
          <cell r="A1221">
            <v>6101909</v>
          </cell>
          <cell r="B1221" t="str">
            <v>XR PELVIS 1V</v>
          </cell>
          <cell r="C1221">
            <v>72170</v>
          </cell>
          <cell r="D1221">
            <v>106.1</v>
          </cell>
        </row>
        <row r="1222">
          <cell r="A1222">
            <v>6101912</v>
          </cell>
          <cell r="B1222" t="str">
            <v>XR BEDSIDE DR IN O R</v>
          </cell>
          <cell r="C1222">
            <v>76499</v>
          </cell>
          <cell r="D1222">
            <v>63.4</v>
          </cell>
        </row>
        <row r="1223">
          <cell r="A1223">
            <v>6101916</v>
          </cell>
          <cell r="B1223" t="str">
            <v>XR RIBS BIL</v>
          </cell>
          <cell r="C1223">
            <v>71110</v>
          </cell>
          <cell r="D1223">
            <v>213.5</v>
          </cell>
        </row>
        <row r="1224">
          <cell r="A1224">
            <v>6101919</v>
          </cell>
          <cell r="B1224" t="str">
            <v>XR SACRO ILIAC JOINTS LTD</v>
          </cell>
          <cell r="C1224">
            <v>72200</v>
          </cell>
          <cell r="D1224">
            <v>106.1</v>
          </cell>
        </row>
        <row r="1225">
          <cell r="A1225">
            <v>6101920</v>
          </cell>
          <cell r="B1225" t="str">
            <v>XR SACRO ILIAC JOINTS COMP</v>
          </cell>
          <cell r="C1225">
            <v>72202</v>
          </cell>
          <cell r="D1225">
            <v>176.9</v>
          </cell>
        </row>
        <row r="1226">
          <cell r="A1226">
            <v>6101921</v>
          </cell>
          <cell r="B1226" t="str">
            <v>XR SACRUM &amp; COCCYX</v>
          </cell>
          <cell r="C1226">
            <v>72220</v>
          </cell>
          <cell r="D1226">
            <v>170.8</v>
          </cell>
        </row>
        <row r="1227">
          <cell r="A1227">
            <v>6101923</v>
          </cell>
          <cell r="B1227" t="str">
            <v>XR STERNOCLAV JOINTS 3 VIEW</v>
          </cell>
          <cell r="C1227">
            <v>71130</v>
          </cell>
          <cell r="D1227">
            <v>164.7</v>
          </cell>
        </row>
        <row r="1228">
          <cell r="A1228">
            <v>6101925</v>
          </cell>
          <cell r="B1228" t="str">
            <v>XR SCAPULA RT</v>
          </cell>
          <cell r="C1228" t="str">
            <v>73010RT</v>
          </cell>
          <cell r="D1228">
            <v>151.30000000000001</v>
          </cell>
        </row>
        <row r="1229">
          <cell r="A1229">
            <v>6101928</v>
          </cell>
          <cell r="B1229" t="str">
            <v>XR SHOULDER COMP RIGHT</v>
          </cell>
          <cell r="C1229">
            <v>73030</v>
          </cell>
          <cell r="D1229">
            <v>181.8</v>
          </cell>
        </row>
        <row r="1230">
          <cell r="A1230">
            <v>6101929</v>
          </cell>
          <cell r="B1230" t="str">
            <v>XR SHOULDER LTD</v>
          </cell>
          <cell r="C1230">
            <v>73020</v>
          </cell>
          <cell r="D1230">
            <v>148.80000000000001</v>
          </cell>
        </row>
        <row r="1231">
          <cell r="A1231">
            <v>6101930</v>
          </cell>
          <cell r="B1231" t="str">
            <v>XR SHOULDER COMP LEFT</v>
          </cell>
          <cell r="C1231">
            <v>73030</v>
          </cell>
          <cell r="D1231">
            <v>181.8</v>
          </cell>
        </row>
        <row r="1232">
          <cell r="A1232">
            <v>6101933</v>
          </cell>
          <cell r="B1232" t="str">
            <v>XR SKULL LTD</v>
          </cell>
          <cell r="C1232">
            <v>70250</v>
          </cell>
          <cell r="D1232">
            <v>135.4</v>
          </cell>
        </row>
        <row r="1233">
          <cell r="A1233">
            <v>6101934</v>
          </cell>
          <cell r="B1233" t="str">
            <v>XR SKULL COMP</v>
          </cell>
          <cell r="C1233">
            <v>70260</v>
          </cell>
          <cell r="D1233">
            <v>252.5</v>
          </cell>
        </row>
        <row r="1234">
          <cell r="A1234">
            <v>6101935</v>
          </cell>
          <cell r="B1234" t="str">
            <v>XR NECK/SOFT TISSUE</v>
          </cell>
          <cell r="C1234">
            <v>70360</v>
          </cell>
          <cell r="D1234">
            <v>106.1</v>
          </cell>
        </row>
        <row r="1235">
          <cell r="A1235">
            <v>6101936</v>
          </cell>
          <cell r="B1235" t="str">
            <v>XR STERNUM</v>
          </cell>
          <cell r="C1235">
            <v>71120</v>
          </cell>
          <cell r="D1235">
            <v>164.7</v>
          </cell>
        </row>
        <row r="1236">
          <cell r="A1236">
            <v>6101939</v>
          </cell>
          <cell r="B1236" t="str">
            <v>XR THORACIC SP LTD</v>
          </cell>
          <cell r="C1236">
            <v>72070</v>
          </cell>
          <cell r="D1236">
            <v>125.7</v>
          </cell>
        </row>
        <row r="1237">
          <cell r="A1237">
            <v>6101940</v>
          </cell>
          <cell r="B1237" t="str">
            <v>XR THORACIC SP COMP</v>
          </cell>
          <cell r="C1237">
            <v>72072</v>
          </cell>
          <cell r="D1237">
            <v>167.1</v>
          </cell>
        </row>
        <row r="1238">
          <cell r="A1238">
            <v>6101941</v>
          </cell>
          <cell r="B1238" t="str">
            <v>XR TIB/FIB 2V LEFT</v>
          </cell>
          <cell r="C1238">
            <v>73590</v>
          </cell>
          <cell r="D1238">
            <v>125.7</v>
          </cell>
        </row>
        <row r="1239">
          <cell r="A1239">
            <v>6101942</v>
          </cell>
          <cell r="B1239" t="str">
            <v>XR TIB/FIB 2V RIGHT</v>
          </cell>
          <cell r="C1239">
            <v>73590</v>
          </cell>
          <cell r="D1239">
            <v>125.7</v>
          </cell>
        </row>
        <row r="1240">
          <cell r="A1240">
            <v>6101943</v>
          </cell>
          <cell r="B1240" t="str">
            <v>XR TM JOINTS BIL</v>
          </cell>
          <cell r="C1240">
            <v>70330</v>
          </cell>
          <cell r="D1240">
            <v>239.1</v>
          </cell>
        </row>
        <row r="1241">
          <cell r="A1241">
            <v>6101950</v>
          </cell>
          <cell r="B1241" t="str">
            <v>XR UGI/KUB</v>
          </cell>
          <cell r="C1241">
            <v>74241</v>
          </cell>
          <cell r="D1241">
            <v>328.2</v>
          </cell>
        </row>
        <row r="1242">
          <cell r="A1242">
            <v>6101951</v>
          </cell>
          <cell r="B1242" t="str">
            <v>XR USI/SML BOWEL</v>
          </cell>
          <cell r="C1242">
            <v>74249</v>
          </cell>
          <cell r="D1242">
            <v>464.8</v>
          </cell>
        </row>
        <row r="1243">
          <cell r="A1243">
            <v>6101958</v>
          </cell>
          <cell r="B1243" t="str">
            <v>XR IVP</v>
          </cell>
          <cell r="C1243">
            <v>74400</v>
          </cell>
          <cell r="D1243">
            <v>377</v>
          </cell>
        </row>
        <row r="1244">
          <cell r="A1244">
            <v>6101965</v>
          </cell>
          <cell r="B1244" t="str">
            <v>XR WRIST</v>
          </cell>
          <cell r="C1244">
            <v>73110</v>
          </cell>
          <cell r="D1244">
            <v>154.9</v>
          </cell>
        </row>
        <row r="1245">
          <cell r="A1245">
            <v>6101973</v>
          </cell>
          <cell r="B1245" t="str">
            <v>XR AFTER REGULAR HOURS</v>
          </cell>
          <cell r="C1245">
            <v>76499</v>
          </cell>
          <cell r="D1245">
            <v>241.6</v>
          </cell>
        </row>
        <row r="1246">
          <cell r="A1246">
            <v>6150001</v>
          </cell>
          <cell r="B1246" t="str">
            <v>XR ABDOMEN SERIES WITH CHESP AP</v>
          </cell>
          <cell r="C1246">
            <v>74010</v>
          </cell>
          <cell r="D1246">
            <v>135.4</v>
          </cell>
        </row>
        <row r="1247">
          <cell r="A1247">
            <v>6150002</v>
          </cell>
          <cell r="B1247" t="str">
            <v>XR ABDOMEN WITH LEFT DECUB</v>
          </cell>
          <cell r="C1247">
            <v>74010</v>
          </cell>
          <cell r="D1247">
            <v>135.4</v>
          </cell>
        </row>
        <row r="1248">
          <cell r="A1248">
            <v>6150003</v>
          </cell>
          <cell r="B1248" t="str">
            <v>XR ABDOMEN FLAT AND UPRIGHT</v>
          </cell>
          <cell r="C1248">
            <v>74010</v>
          </cell>
          <cell r="D1248">
            <v>135.4</v>
          </cell>
        </row>
        <row r="1249">
          <cell r="A1249">
            <v>6150004</v>
          </cell>
          <cell r="B1249" t="str">
            <v>XR OS CALCIS RT</v>
          </cell>
          <cell r="C1249" t="str">
            <v>73610RT</v>
          </cell>
          <cell r="D1249">
            <v>151.30000000000001</v>
          </cell>
        </row>
        <row r="1250">
          <cell r="A1250">
            <v>6150005</v>
          </cell>
          <cell r="B1250" t="str">
            <v>XR CHEST PA AND LATERAL</v>
          </cell>
          <cell r="C1250">
            <v>71020</v>
          </cell>
          <cell r="D1250">
            <v>141.5</v>
          </cell>
        </row>
        <row r="1251">
          <cell r="A1251">
            <v>6150006</v>
          </cell>
          <cell r="B1251" t="str">
            <v>XR CHEST WITH LORDOTIC</v>
          </cell>
          <cell r="C1251">
            <v>71022</v>
          </cell>
          <cell r="D1251">
            <v>170.8</v>
          </cell>
        </row>
        <row r="1252">
          <cell r="A1252">
            <v>6150007</v>
          </cell>
          <cell r="B1252" t="str">
            <v>XR CHEST WITH OBLIQUE</v>
          </cell>
          <cell r="C1252">
            <v>71022</v>
          </cell>
          <cell r="D1252">
            <v>170.8</v>
          </cell>
        </row>
        <row r="1253">
          <cell r="A1253">
            <v>6150008</v>
          </cell>
          <cell r="B1253" t="str">
            <v>XR SINUSES LIMITED</v>
          </cell>
          <cell r="C1253">
            <v>70140</v>
          </cell>
          <cell r="D1253">
            <v>151.30000000000001</v>
          </cell>
        </row>
        <row r="1254">
          <cell r="A1254">
            <v>6150009</v>
          </cell>
          <cell r="B1254" t="str">
            <v>XR ANKLE COMP LT</v>
          </cell>
          <cell r="C1254">
            <v>73610</v>
          </cell>
          <cell r="D1254">
            <v>151.30000000000001</v>
          </cell>
        </row>
        <row r="1255">
          <cell r="A1255">
            <v>6150010</v>
          </cell>
          <cell r="B1255" t="str">
            <v>XR SINUSES COMPLETE</v>
          </cell>
          <cell r="C1255">
            <v>70150</v>
          </cell>
          <cell r="D1255">
            <v>207.4</v>
          </cell>
        </row>
        <row r="1256">
          <cell r="A1256">
            <v>6150011</v>
          </cell>
          <cell r="B1256" t="str">
            <v>XR ZYGOMATIC ARCH</v>
          </cell>
          <cell r="C1256">
            <v>70150</v>
          </cell>
          <cell r="D1256">
            <v>207.4</v>
          </cell>
        </row>
        <row r="1257">
          <cell r="A1257">
            <v>6150012</v>
          </cell>
          <cell r="B1257" t="str">
            <v>XR FOOT LIMITED RT</v>
          </cell>
          <cell r="C1257" t="str">
            <v>73620RT</v>
          </cell>
          <cell r="D1257">
            <v>102.5</v>
          </cell>
        </row>
        <row r="1258">
          <cell r="A1258">
            <v>6150013</v>
          </cell>
          <cell r="B1258" t="str">
            <v>XR TOE RT</v>
          </cell>
          <cell r="C1258" t="str">
            <v>73620RT</v>
          </cell>
          <cell r="D1258">
            <v>102.5</v>
          </cell>
        </row>
        <row r="1259">
          <cell r="A1259">
            <v>6150014</v>
          </cell>
          <cell r="B1259" t="str">
            <v>XR FINGER RT</v>
          </cell>
          <cell r="C1259" t="str">
            <v>73120RT</v>
          </cell>
          <cell r="D1259">
            <v>102.5</v>
          </cell>
        </row>
        <row r="1260">
          <cell r="A1260">
            <v>6150015</v>
          </cell>
          <cell r="B1260" t="str">
            <v>XR FINGER LIMITED RT</v>
          </cell>
          <cell r="C1260" t="str">
            <v>73120RT</v>
          </cell>
          <cell r="D1260">
            <v>102.5</v>
          </cell>
        </row>
        <row r="1261">
          <cell r="A1261">
            <v>6150016</v>
          </cell>
          <cell r="B1261" t="str">
            <v>XR HAND LIMITED RT</v>
          </cell>
          <cell r="C1261" t="str">
            <v>73120RT</v>
          </cell>
          <cell r="D1261">
            <v>102.5</v>
          </cell>
        </row>
        <row r="1262">
          <cell r="A1262">
            <v>6150017</v>
          </cell>
          <cell r="B1262" t="str">
            <v>XR LUMBAR SPINE</v>
          </cell>
          <cell r="C1262">
            <v>72110</v>
          </cell>
          <cell r="D1262">
            <v>252.5</v>
          </cell>
        </row>
        <row r="1263">
          <cell r="A1263">
            <v>6150018</v>
          </cell>
          <cell r="B1263" t="str">
            <v>XR LUMBAR SPINE WITH FLEX/EXT</v>
          </cell>
          <cell r="C1263">
            <v>72110</v>
          </cell>
          <cell r="D1263">
            <v>252.5</v>
          </cell>
        </row>
        <row r="1264">
          <cell r="A1264">
            <v>6150019</v>
          </cell>
          <cell r="B1264" t="str">
            <v>XR LUMBAR SPINE WITH OBIQUES</v>
          </cell>
          <cell r="C1264">
            <v>72110</v>
          </cell>
          <cell r="D1264">
            <v>252.5</v>
          </cell>
        </row>
        <row r="1265">
          <cell r="A1265">
            <v>6150020</v>
          </cell>
          <cell r="B1265" t="str">
            <v>XR RIBS UNILATERAL RT</v>
          </cell>
          <cell r="C1265" t="str">
            <v>71110RT</v>
          </cell>
          <cell r="D1265">
            <v>213.5</v>
          </cell>
        </row>
        <row r="1266">
          <cell r="A1266">
            <v>6150021</v>
          </cell>
          <cell r="B1266" t="str">
            <v>XR RIBS WITH PA CHEST</v>
          </cell>
          <cell r="C1266">
            <v>71110</v>
          </cell>
          <cell r="D1266">
            <v>213.5</v>
          </cell>
        </row>
        <row r="1267">
          <cell r="A1267">
            <v>6150022</v>
          </cell>
          <cell r="B1267" t="str">
            <v>XR CHEST WITH DECUB</v>
          </cell>
          <cell r="C1267">
            <v>71020</v>
          </cell>
          <cell r="D1267">
            <v>141.5</v>
          </cell>
        </row>
        <row r="1268">
          <cell r="A1268">
            <v>6150023</v>
          </cell>
          <cell r="B1268" t="str">
            <v>XR WRIST LIMITED RT</v>
          </cell>
          <cell r="C1268" t="str">
            <v>73110RT</v>
          </cell>
          <cell r="D1268">
            <v>154.9</v>
          </cell>
        </row>
        <row r="1269">
          <cell r="A1269">
            <v>6150024</v>
          </cell>
          <cell r="B1269" t="str">
            <v>XR WRIST COMPLETE RT</v>
          </cell>
          <cell r="C1269" t="str">
            <v>73110RT</v>
          </cell>
          <cell r="D1269">
            <v>154.9</v>
          </cell>
        </row>
        <row r="1270">
          <cell r="A1270">
            <v>6150025</v>
          </cell>
          <cell r="B1270" t="str">
            <v>XR ANKLE LTD LT</v>
          </cell>
          <cell r="C1270" t="str">
            <v>73600LT</v>
          </cell>
          <cell r="D1270">
            <v>102.5</v>
          </cell>
        </row>
        <row r="1271">
          <cell r="A1271">
            <v>6150026</v>
          </cell>
          <cell r="B1271" t="str">
            <v>XR CLAVICLE LT</v>
          </cell>
          <cell r="C1271" t="str">
            <v>73000LT</v>
          </cell>
          <cell r="D1271">
            <v>125.7</v>
          </cell>
        </row>
        <row r="1272">
          <cell r="A1272">
            <v>6150027</v>
          </cell>
          <cell r="B1272" t="str">
            <v>XR ELBOW COMP LT</v>
          </cell>
          <cell r="C1272" t="str">
            <v>73080LT</v>
          </cell>
          <cell r="D1272">
            <v>154.9</v>
          </cell>
        </row>
        <row r="1273">
          <cell r="A1273">
            <v>6150028</v>
          </cell>
          <cell r="B1273" t="str">
            <v>XR ELBOW LTD LT</v>
          </cell>
          <cell r="C1273" t="str">
            <v>73070LT</v>
          </cell>
          <cell r="D1273">
            <v>103.7</v>
          </cell>
        </row>
        <row r="1274">
          <cell r="A1274">
            <v>6150029</v>
          </cell>
          <cell r="B1274" t="str">
            <v>XR FEMUR 2V LT</v>
          </cell>
          <cell r="C1274" t="str">
            <v>73550LT</v>
          </cell>
          <cell r="D1274">
            <v>146.4</v>
          </cell>
        </row>
        <row r="1275">
          <cell r="A1275">
            <v>6150030</v>
          </cell>
          <cell r="B1275" t="str">
            <v>XR FINGER LT</v>
          </cell>
          <cell r="C1275" t="str">
            <v>73120LT</v>
          </cell>
          <cell r="D1275">
            <v>102.5</v>
          </cell>
        </row>
        <row r="1276">
          <cell r="A1276">
            <v>6150031</v>
          </cell>
          <cell r="B1276" t="str">
            <v>XR FINGER LIMITED LT</v>
          </cell>
          <cell r="C1276" t="str">
            <v>73120LT</v>
          </cell>
          <cell r="D1276">
            <v>102.5</v>
          </cell>
        </row>
        <row r="1277">
          <cell r="A1277">
            <v>6150032</v>
          </cell>
          <cell r="B1277" t="str">
            <v>XR FOOT COMP LT</v>
          </cell>
          <cell r="C1277" t="str">
            <v>73630LT</v>
          </cell>
          <cell r="D1277">
            <v>135.4</v>
          </cell>
        </row>
        <row r="1278">
          <cell r="A1278">
            <v>6150033</v>
          </cell>
          <cell r="B1278" t="str">
            <v>XR FOOT LIMITED LT</v>
          </cell>
          <cell r="C1278" t="str">
            <v>73620LT</v>
          </cell>
          <cell r="D1278">
            <v>102.5</v>
          </cell>
        </row>
        <row r="1279">
          <cell r="A1279">
            <v>6150034</v>
          </cell>
          <cell r="B1279" t="str">
            <v>XR HAND LT</v>
          </cell>
          <cell r="C1279" t="str">
            <v>73130LT</v>
          </cell>
          <cell r="D1279">
            <v>139.1</v>
          </cell>
        </row>
        <row r="1280">
          <cell r="A1280">
            <v>6150035</v>
          </cell>
          <cell r="B1280" t="str">
            <v>XR HAND LIMITED LT</v>
          </cell>
          <cell r="C1280" t="str">
            <v>73120LT</v>
          </cell>
          <cell r="D1280">
            <v>102.5</v>
          </cell>
        </row>
        <row r="1281">
          <cell r="A1281">
            <v>6150036</v>
          </cell>
          <cell r="B1281" t="str">
            <v>XR HIP 1V LT</v>
          </cell>
          <cell r="C1281" t="str">
            <v>73500LT</v>
          </cell>
          <cell r="D1281">
            <v>125.7</v>
          </cell>
        </row>
        <row r="1282">
          <cell r="A1282">
            <v>6150037</v>
          </cell>
          <cell r="B1282" t="str">
            <v>XR HIP 2V COMP LT</v>
          </cell>
          <cell r="C1282" t="str">
            <v>73510LT</v>
          </cell>
          <cell r="D1282">
            <v>190.3</v>
          </cell>
        </row>
        <row r="1283">
          <cell r="A1283">
            <v>6150038</v>
          </cell>
          <cell r="B1283" t="str">
            <v>XR HUMERUS LT</v>
          </cell>
          <cell r="C1283" t="str">
            <v>73060LT</v>
          </cell>
          <cell r="D1283">
            <v>125.7</v>
          </cell>
        </row>
        <row r="1284">
          <cell r="A1284">
            <v>6150039</v>
          </cell>
          <cell r="B1284" t="str">
            <v>XR KNEE 2V LIM LT</v>
          </cell>
          <cell r="C1284" t="str">
            <v>73560LT</v>
          </cell>
          <cell r="D1284">
            <v>113.5</v>
          </cell>
        </row>
        <row r="1285">
          <cell r="A1285">
            <v>6150040</v>
          </cell>
          <cell r="B1285" t="str">
            <v>XR KNEE 4V COMP LT</v>
          </cell>
          <cell r="C1285" t="str">
            <v>73562LT</v>
          </cell>
          <cell r="D1285">
            <v>164.7</v>
          </cell>
        </row>
        <row r="1286">
          <cell r="A1286">
            <v>6150041</v>
          </cell>
          <cell r="B1286" t="str">
            <v>XR OS CALCIS LT</v>
          </cell>
          <cell r="C1286" t="str">
            <v>73650LT</v>
          </cell>
          <cell r="D1286">
            <v>151.30000000000001</v>
          </cell>
        </row>
        <row r="1287">
          <cell r="A1287">
            <v>6150042</v>
          </cell>
          <cell r="B1287" t="str">
            <v>XR RIBS UNILATERAL LT</v>
          </cell>
          <cell r="C1287" t="str">
            <v>71110LT</v>
          </cell>
          <cell r="D1287">
            <v>213.5</v>
          </cell>
        </row>
        <row r="1288">
          <cell r="A1288">
            <v>6150043</v>
          </cell>
          <cell r="B1288" t="str">
            <v>XR SCAPULA LT</v>
          </cell>
          <cell r="C1288" t="str">
            <v>73010LT</v>
          </cell>
          <cell r="D1288">
            <v>151.30000000000001</v>
          </cell>
        </row>
        <row r="1289">
          <cell r="A1289">
            <v>6150044</v>
          </cell>
          <cell r="B1289" t="str">
            <v>XR TOE LT</v>
          </cell>
          <cell r="C1289" t="str">
            <v>73620LT</v>
          </cell>
          <cell r="D1289">
            <v>102.5</v>
          </cell>
        </row>
        <row r="1290">
          <cell r="A1290">
            <v>6150045</v>
          </cell>
          <cell r="B1290" t="str">
            <v>XR WRIST COMPLETE LT</v>
          </cell>
          <cell r="C1290" t="str">
            <v>73110LT</v>
          </cell>
          <cell r="D1290">
            <v>154.9</v>
          </cell>
        </row>
        <row r="1291">
          <cell r="A1291">
            <v>6150046</v>
          </cell>
          <cell r="B1291" t="str">
            <v>XR WRIST LIMITED LT</v>
          </cell>
          <cell r="C1291" t="str">
            <v>73110LT</v>
          </cell>
          <cell r="D1291">
            <v>154.9</v>
          </cell>
        </row>
        <row r="1292">
          <cell r="A1292">
            <v>6150047</v>
          </cell>
          <cell r="B1292" t="str">
            <v>MRI ANKLE LT</v>
          </cell>
          <cell r="C1292" t="str">
            <v>73720LT</v>
          </cell>
          <cell r="D1292">
            <v>1281</v>
          </cell>
        </row>
        <row r="1293">
          <cell r="A1293">
            <v>6150048</v>
          </cell>
          <cell r="B1293" t="str">
            <v>MRI ELBOW LT</v>
          </cell>
          <cell r="C1293" t="str">
            <v>73220RT</v>
          </cell>
          <cell r="D1293">
            <v>1281</v>
          </cell>
        </row>
        <row r="1294">
          <cell r="A1294">
            <v>6150049</v>
          </cell>
          <cell r="B1294" t="str">
            <v>MRI HAND LT</v>
          </cell>
          <cell r="C1294" t="str">
            <v>73220LT</v>
          </cell>
          <cell r="D1294">
            <v>1281</v>
          </cell>
        </row>
        <row r="1295">
          <cell r="A1295">
            <v>6150050</v>
          </cell>
          <cell r="B1295" t="str">
            <v>MRI HIP LT</v>
          </cell>
          <cell r="C1295" t="str">
            <v>73720LT</v>
          </cell>
          <cell r="D1295">
            <v>1548.2</v>
          </cell>
        </row>
        <row r="1296">
          <cell r="A1296">
            <v>6150051</v>
          </cell>
          <cell r="B1296" t="str">
            <v>MRI KNEE LT</v>
          </cell>
          <cell r="C1296" t="str">
            <v>73720LT</v>
          </cell>
          <cell r="D1296">
            <v>1281</v>
          </cell>
        </row>
        <row r="1297">
          <cell r="A1297">
            <v>6150052</v>
          </cell>
          <cell r="B1297" t="str">
            <v>MRI WRIST LT</v>
          </cell>
          <cell r="C1297" t="str">
            <v>73220LT</v>
          </cell>
          <cell r="D1297">
            <v>1281</v>
          </cell>
        </row>
        <row r="1298">
          <cell r="A1298">
            <v>6150053</v>
          </cell>
          <cell r="B1298" t="str">
            <v>US PERIPH ARTERIAL EVAL LT</v>
          </cell>
          <cell r="C1298" t="str">
            <v>93922LT</v>
          </cell>
          <cell r="D1298">
            <v>395.3</v>
          </cell>
        </row>
        <row r="1299">
          <cell r="A1299">
            <v>6150054</v>
          </cell>
          <cell r="B1299" t="str">
            <v>US VENOUS DOPPLER UNI LOWER EXT LT</v>
          </cell>
          <cell r="C1299" t="str">
            <v>93970LT</v>
          </cell>
          <cell r="D1299">
            <v>395.3</v>
          </cell>
        </row>
        <row r="1300">
          <cell r="A1300">
            <v>6150055</v>
          </cell>
          <cell r="B1300" t="str">
            <v>US VENOUS DOPPLER UNI UPPER EXT LT</v>
          </cell>
          <cell r="C1300" t="str">
            <v>93970LT</v>
          </cell>
          <cell r="D1300">
            <v>395.3</v>
          </cell>
        </row>
        <row r="1301">
          <cell r="A1301">
            <v>6206126</v>
          </cell>
          <cell r="B1301" t="str">
            <v>EEG</v>
          </cell>
          <cell r="C1301">
            <v>95819</v>
          </cell>
          <cell r="D1301">
            <v>256.2</v>
          </cell>
        </row>
        <row r="1302">
          <cell r="A1302">
            <v>6206128</v>
          </cell>
          <cell r="B1302" t="str">
            <v>EEG AFTER HOURS</v>
          </cell>
          <cell r="D1302">
            <v>213.5</v>
          </cell>
        </row>
        <row r="1303">
          <cell r="A1303">
            <v>6209126</v>
          </cell>
          <cell r="B1303" t="str">
            <v>EEG PRO FEE</v>
          </cell>
          <cell r="C1303" t="str">
            <v>95819-26</v>
          </cell>
          <cell r="D1303">
            <v>102.5</v>
          </cell>
        </row>
        <row r="1304">
          <cell r="A1304">
            <v>6306051</v>
          </cell>
          <cell r="B1304" t="str">
            <v>EKG</v>
          </cell>
          <cell r="C1304">
            <v>93005</v>
          </cell>
          <cell r="D1304">
            <v>100</v>
          </cell>
        </row>
        <row r="1305">
          <cell r="A1305">
            <v>6309051</v>
          </cell>
          <cell r="B1305" t="str">
            <v>EKG PRO FEE</v>
          </cell>
          <cell r="C1305" t="str">
            <v>93005-26</v>
          </cell>
          <cell r="D1305">
            <v>69.5</v>
          </cell>
        </row>
        <row r="1306">
          <cell r="A1306">
            <v>6400001</v>
          </cell>
          <cell r="B1306" t="str">
            <v>NM BONE SCAN 3 PHASE</v>
          </cell>
          <cell r="C1306">
            <v>78306</v>
          </cell>
          <cell r="D1306">
            <v>773.5</v>
          </cell>
        </row>
        <row r="1307">
          <cell r="A1307">
            <v>6400002</v>
          </cell>
          <cell r="B1307" t="str">
            <v>NM BONE SCAN TOTAL</v>
          </cell>
          <cell r="C1307">
            <v>78306</v>
          </cell>
          <cell r="D1307">
            <v>773.5</v>
          </cell>
        </row>
        <row r="1308">
          <cell r="A1308">
            <v>6400003</v>
          </cell>
          <cell r="B1308" t="str">
            <v>NM GI BLEED SCAN</v>
          </cell>
          <cell r="C1308">
            <v>78220</v>
          </cell>
          <cell r="D1308">
            <v>527</v>
          </cell>
        </row>
        <row r="1309">
          <cell r="A1309">
            <v>6400004</v>
          </cell>
          <cell r="B1309" t="str">
            <v>NM HIDA SCAN</v>
          </cell>
          <cell r="C1309">
            <v>78223</v>
          </cell>
          <cell r="D1309">
            <v>510</v>
          </cell>
        </row>
        <row r="1310">
          <cell r="A1310">
            <v>6400005</v>
          </cell>
          <cell r="B1310" t="str">
            <v>NM LIVER/SPLEEN SCAN</v>
          </cell>
          <cell r="C1310">
            <v>78216</v>
          </cell>
          <cell r="D1310">
            <v>552.70000000000005</v>
          </cell>
        </row>
        <row r="1311">
          <cell r="A1311">
            <v>6400006</v>
          </cell>
          <cell r="B1311" t="str">
            <v>NM LUNG SCAN PERFUSION</v>
          </cell>
          <cell r="C1311">
            <v>78580</v>
          </cell>
          <cell r="D1311">
            <v>672.2</v>
          </cell>
        </row>
        <row r="1312">
          <cell r="A1312">
            <v>6400007</v>
          </cell>
          <cell r="B1312" t="str">
            <v>NM LUNG SCAN VENT</v>
          </cell>
          <cell r="C1312">
            <v>78585</v>
          </cell>
          <cell r="D1312">
            <v>958.9</v>
          </cell>
        </row>
        <row r="1313">
          <cell r="A1313">
            <v>6400008</v>
          </cell>
          <cell r="B1313" t="str">
            <v>NM LUNG SCAN WITH PERFUSION VENT</v>
          </cell>
          <cell r="C1313">
            <v>78585</v>
          </cell>
          <cell r="D1313">
            <v>958.9</v>
          </cell>
        </row>
        <row r="1314">
          <cell r="A1314">
            <v>6400009</v>
          </cell>
          <cell r="B1314" t="str">
            <v>NM RENAL SCAN</v>
          </cell>
          <cell r="C1314">
            <v>70170</v>
          </cell>
          <cell r="D1314">
            <v>1045.5</v>
          </cell>
        </row>
        <row r="1315">
          <cell r="A1315">
            <v>6400010</v>
          </cell>
          <cell r="B1315" t="str">
            <v>NM THYROID SCAN</v>
          </cell>
          <cell r="C1315">
            <v>78007</v>
          </cell>
          <cell r="D1315">
            <v>483.1</v>
          </cell>
        </row>
        <row r="1316">
          <cell r="A1316">
            <v>6400011</v>
          </cell>
          <cell r="B1316" t="str">
            <v>NM THYROID SCAN TC99</v>
          </cell>
          <cell r="D1316">
            <v>483.1</v>
          </cell>
        </row>
        <row r="1317">
          <cell r="A1317">
            <v>6506077</v>
          </cell>
          <cell r="B1317" t="str">
            <v>BLOOD GAS ANALYSIS</v>
          </cell>
          <cell r="C1317">
            <v>82803</v>
          </cell>
          <cell r="D1317">
            <v>356.2</v>
          </cell>
        </row>
        <row r="1318">
          <cell r="A1318">
            <v>6506079</v>
          </cell>
          <cell r="B1318" t="str">
            <v>BRONCHOSCOPY DIAG FLX</v>
          </cell>
          <cell r="C1318">
            <v>31622</v>
          </cell>
          <cell r="D1318">
            <v>542.9</v>
          </cell>
        </row>
        <row r="1319">
          <cell r="A1319">
            <v>6506083</v>
          </cell>
          <cell r="B1319" t="str">
            <v>OXIMETRY 02 BY PO2</v>
          </cell>
          <cell r="C1319">
            <v>94762</v>
          </cell>
          <cell r="D1319">
            <v>17.100000000000001</v>
          </cell>
        </row>
        <row r="1320">
          <cell r="A1320">
            <v>6506084</v>
          </cell>
          <cell r="B1320" t="str">
            <v>OXIMETRY SETUP</v>
          </cell>
          <cell r="D1320">
            <v>69.5</v>
          </cell>
        </row>
        <row r="1321">
          <cell r="A1321">
            <v>6506091</v>
          </cell>
          <cell r="B1321" t="str">
            <v>PULSE OXIMETRY SPOT CHECK</v>
          </cell>
          <cell r="C1321">
            <v>94760</v>
          </cell>
          <cell r="D1321">
            <v>69.5</v>
          </cell>
        </row>
        <row r="1322">
          <cell r="A1322">
            <v>6506092</v>
          </cell>
          <cell r="B1322" t="str">
            <v>PULSE OXIMETRY SENSOR</v>
          </cell>
          <cell r="C1322">
            <v>94760</v>
          </cell>
          <cell r="D1322">
            <v>45.1</v>
          </cell>
        </row>
        <row r="1323">
          <cell r="A1323">
            <v>6507981</v>
          </cell>
          <cell r="B1323" t="str">
            <v>ARTERIAL BLOOD GAS ABG</v>
          </cell>
          <cell r="C1323">
            <v>82803</v>
          </cell>
          <cell r="D1323">
            <v>113.5</v>
          </cell>
        </row>
        <row r="1324">
          <cell r="A1324">
            <v>6509077</v>
          </cell>
          <cell r="B1324" t="str">
            <v>BLOODGAS ANALYSIS PRO FEE</v>
          </cell>
          <cell r="C1324" t="str">
            <v>82803-26</v>
          </cell>
          <cell r="D1324">
            <v>61</v>
          </cell>
        </row>
        <row r="1325">
          <cell r="A1325">
            <v>6606001</v>
          </cell>
          <cell r="B1325" t="str">
            <v>CAROTID DUPLEX IMAGING</v>
          </cell>
          <cell r="C1325">
            <v>93880</v>
          </cell>
          <cell r="D1325">
            <v>738.1</v>
          </cell>
        </row>
        <row r="1326">
          <cell r="A1326">
            <v>6606002</v>
          </cell>
          <cell r="B1326" t="str">
            <v>ECHOCARDIOGRAM</v>
          </cell>
          <cell r="C1326">
            <v>93320</v>
          </cell>
          <cell r="D1326">
            <v>1082.0999999999999</v>
          </cell>
        </row>
        <row r="1327">
          <cell r="A1327">
            <v>6606003</v>
          </cell>
          <cell r="B1327" t="str">
            <v>2D ECHOCARDIOGRAM-M MODE</v>
          </cell>
          <cell r="C1327">
            <v>93307</v>
          </cell>
          <cell r="D1327">
            <v>1011.4</v>
          </cell>
        </row>
        <row r="1328">
          <cell r="A1328">
            <v>6606004</v>
          </cell>
          <cell r="B1328" t="str">
            <v>22ECHO-M MODE &amp; DOPPLER</v>
          </cell>
          <cell r="C1328">
            <v>93320</v>
          </cell>
          <cell r="D1328">
            <v>1082.0999999999999</v>
          </cell>
        </row>
        <row r="1329">
          <cell r="A1329">
            <v>6606005</v>
          </cell>
          <cell r="B1329" t="str">
            <v>HOLTER MONITOR 24 HR</v>
          </cell>
          <cell r="C1329">
            <v>93225</v>
          </cell>
          <cell r="D1329">
            <v>969.9</v>
          </cell>
        </row>
        <row r="1330">
          <cell r="A1330">
            <v>6606006</v>
          </cell>
          <cell r="B1330" t="str">
            <v>N/I CERE VAS EVAL</v>
          </cell>
          <cell r="C1330">
            <v>93886</v>
          </cell>
          <cell r="D1330">
            <v>395.3</v>
          </cell>
        </row>
        <row r="1331">
          <cell r="A1331">
            <v>6606007</v>
          </cell>
          <cell r="B1331" t="str">
            <v>N/I VENOUS EVAL</v>
          </cell>
          <cell r="C1331">
            <v>93970</v>
          </cell>
          <cell r="D1331">
            <v>395.3</v>
          </cell>
        </row>
        <row r="1332">
          <cell r="A1332">
            <v>6606014</v>
          </cell>
          <cell r="B1332" t="str">
            <v>AFTER HOURS NIGHT FEE</v>
          </cell>
          <cell r="C1332">
            <v>99052</v>
          </cell>
          <cell r="D1332">
            <v>355</v>
          </cell>
        </row>
        <row r="1333">
          <cell r="A1333">
            <v>6606015</v>
          </cell>
          <cell r="B1333" t="str">
            <v>ADD SUNDAY &amp; HOLIDAY</v>
          </cell>
          <cell r="C1333">
            <v>99054</v>
          </cell>
          <cell r="D1333">
            <v>355</v>
          </cell>
        </row>
        <row r="1334">
          <cell r="A1334">
            <v>6606016</v>
          </cell>
          <cell r="B1334" t="str">
            <v>PATIENT CALCELATION FEE</v>
          </cell>
          <cell r="D1334">
            <v>139.1</v>
          </cell>
        </row>
        <row r="1335">
          <cell r="A1335">
            <v>6606017</v>
          </cell>
          <cell r="B1335" t="str">
            <v>VISCERAL VAS STUDY DOPPLE</v>
          </cell>
          <cell r="C1335">
            <v>93975</v>
          </cell>
          <cell r="D1335">
            <v>476</v>
          </cell>
        </row>
        <row r="1336">
          <cell r="A1336">
            <v>6609001</v>
          </cell>
          <cell r="B1336" t="str">
            <v>CAROTID DUPLES IMG PR FEE</v>
          </cell>
          <cell r="C1336" t="str">
            <v>93880-26</v>
          </cell>
          <cell r="D1336">
            <v>333.1</v>
          </cell>
        </row>
        <row r="1337">
          <cell r="A1337">
            <v>6609002</v>
          </cell>
          <cell r="B1337" t="str">
            <v>ECHOCARDIOGRAM PROFEE</v>
          </cell>
          <cell r="C1337" t="str">
            <v>93320-26</v>
          </cell>
          <cell r="D1337">
            <v>424.6</v>
          </cell>
        </row>
        <row r="1338">
          <cell r="A1338">
            <v>6609003</v>
          </cell>
          <cell r="B1338" t="str">
            <v>2D ECHO-M MODE PRO FEE</v>
          </cell>
          <cell r="C1338" t="str">
            <v>93307-26</v>
          </cell>
          <cell r="D1338">
            <v>333.1</v>
          </cell>
        </row>
        <row r="1339">
          <cell r="A1339">
            <v>6609004</v>
          </cell>
          <cell r="B1339" t="str">
            <v>21D ECHO-M MODE/DOP PF</v>
          </cell>
          <cell r="C1339" t="str">
            <v>93320-26</v>
          </cell>
          <cell r="D1339">
            <v>424.6</v>
          </cell>
        </row>
        <row r="1340">
          <cell r="A1340">
            <v>6609006</v>
          </cell>
          <cell r="B1340" t="str">
            <v>N/I CERE VAS EVAL PF</v>
          </cell>
          <cell r="C1340" t="str">
            <v>93886-26</v>
          </cell>
          <cell r="D1340">
            <v>167.1</v>
          </cell>
        </row>
        <row r="1341">
          <cell r="A1341">
            <v>6609007</v>
          </cell>
          <cell r="B1341" t="str">
            <v>N/I VENOUS EVAL PRO FEE</v>
          </cell>
          <cell r="C1341" t="str">
            <v>93970-26</v>
          </cell>
          <cell r="D1341">
            <v>81.7</v>
          </cell>
        </row>
        <row r="1342">
          <cell r="A1342">
            <v>6609009</v>
          </cell>
          <cell r="B1342" t="str">
            <v>PERIPH ART EVAL PRO FEE</v>
          </cell>
          <cell r="C1342" t="str">
            <v>93922-26</v>
          </cell>
          <cell r="D1342">
            <v>240.3</v>
          </cell>
        </row>
        <row r="1343">
          <cell r="A1343">
            <v>6609010</v>
          </cell>
          <cell r="B1343" t="str">
            <v>PERIPH ART EVAL W/ST PF</v>
          </cell>
          <cell r="D1343">
            <v>102.5</v>
          </cell>
        </row>
        <row r="1344">
          <cell r="A1344">
            <v>6702101</v>
          </cell>
          <cell r="B1344" t="str">
            <v>US ABDOMEN</v>
          </cell>
          <cell r="C1344">
            <v>76700</v>
          </cell>
          <cell r="D1344">
            <v>347.7</v>
          </cell>
        </row>
        <row r="1345">
          <cell r="A1345">
            <v>6702102</v>
          </cell>
          <cell r="B1345" t="str">
            <v>US AORTA</v>
          </cell>
          <cell r="C1345">
            <v>76770</v>
          </cell>
          <cell r="D1345">
            <v>280.60000000000002</v>
          </cell>
        </row>
        <row r="1346">
          <cell r="A1346">
            <v>6702103</v>
          </cell>
          <cell r="B1346" t="str">
            <v>US GALL BLADDER</v>
          </cell>
          <cell r="C1346">
            <v>76700</v>
          </cell>
          <cell r="D1346">
            <v>280.60000000000002</v>
          </cell>
        </row>
        <row r="1347">
          <cell r="A1347">
            <v>6702104</v>
          </cell>
          <cell r="B1347" t="str">
            <v>US LIVER</v>
          </cell>
          <cell r="C1347">
            <v>76700</v>
          </cell>
          <cell r="D1347">
            <v>313.5</v>
          </cell>
        </row>
        <row r="1348">
          <cell r="A1348">
            <v>6702105</v>
          </cell>
          <cell r="B1348" t="str">
            <v>US OBSTETRIC</v>
          </cell>
          <cell r="C1348">
            <v>76805</v>
          </cell>
          <cell r="D1348">
            <v>280.60000000000002</v>
          </cell>
        </row>
        <row r="1349">
          <cell r="A1349">
            <v>6702106</v>
          </cell>
          <cell r="B1349" t="str">
            <v>US PANCREAS</v>
          </cell>
          <cell r="C1349">
            <v>76700</v>
          </cell>
          <cell r="D1349">
            <v>280.60000000000002</v>
          </cell>
        </row>
        <row r="1350">
          <cell r="A1350">
            <v>6702107</v>
          </cell>
          <cell r="B1350" t="str">
            <v>US PELVIC</v>
          </cell>
          <cell r="C1350">
            <v>76856</v>
          </cell>
          <cell r="D1350">
            <v>280.60000000000002</v>
          </cell>
        </row>
        <row r="1351">
          <cell r="A1351">
            <v>6702108</v>
          </cell>
          <cell r="B1351" t="str">
            <v>US RENAL</v>
          </cell>
          <cell r="C1351">
            <v>76770</v>
          </cell>
          <cell r="D1351">
            <v>280.60000000000002</v>
          </cell>
        </row>
        <row r="1352">
          <cell r="A1352">
            <v>6702109</v>
          </cell>
          <cell r="B1352" t="str">
            <v>US SCROTAL</v>
          </cell>
          <cell r="C1352">
            <v>76870</v>
          </cell>
          <cell r="D1352">
            <v>280.60000000000002</v>
          </cell>
        </row>
        <row r="1353">
          <cell r="A1353">
            <v>6702110</v>
          </cell>
          <cell r="B1353" t="str">
            <v>US THYROID</v>
          </cell>
          <cell r="C1353">
            <v>76536</v>
          </cell>
          <cell r="D1353">
            <v>280.60000000000002</v>
          </cell>
        </row>
        <row r="1354">
          <cell r="A1354">
            <v>6702111</v>
          </cell>
          <cell r="B1354" t="str">
            <v>US AFTER HOURS</v>
          </cell>
          <cell r="D1354">
            <v>450.2</v>
          </cell>
        </row>
        <row r="1355">
          <cell r="A1355">
            <v>6702112</v>
          </cell>
          <cell r="B1355" t="str">
            <v>US BEDSIDE DR IN OR</v>
          </cell>
          <cell r="D1355">
            <v>63.4</v>
          </cell>
        </row>
        <row r="1356">
          <cell r="A1356">
            <v>6702115</v>
          </cell>
          <cell r="B1356" t="str">
            <v>US ABSCESS DRAINAGE</v>
          </cell>
          <cell r="D1356">
            <v>455.1</v>
          </cell>
        </row>
        <row r="1357">
          <cell r="A1357">
            <v>6702116</v>
          </cell>
          <cell r="B1357" t="str">
            <v>US SOFT TISSUE</v>
          </cell>
          <cell r="C1357">
            <v>76536</v>
          </cell>
          <cell r="D1357">
            <v>280.60000000000002</v>
          </cell>
        </row>
        <row r="1358">
          <cell r="A1358">
            <v>6702117</v>
          </cell>
          <cell r="B1358" t="str">
            <v>US ASPIRATION</v>
          </cell>
          <cell r="D1358">
            <v>305</v>
          </cell>
        </row>
        <row r="1359">
          <cell r="A1359">
            <v>6702118</v>
          </cell>
          <cell r="B1359" t="str">
            <v>US BREAST</v>
          </cell>
          <cell r="C1359">
            <v>76645</v>
          </cell>
          <cell r="D1359">
            <v>279.39999999999998</v>
          </cell>
        </row>
        <row r="1360">
          <cell r="A1360">
            <v>6702120</v>
          </cell>
          <cell r="B1360" t="str">
            <v>US PLEURAL EFFUSION</v>
          </cell>
          <cell r="C1360">
            <v>76999</v>
          </cell>
          <cell r="D1360">
            <v>305</v>
          </cell>
        </row>
        <row r="1361">
          <cell r="A1361">
            <v>6702125</v>
          </cell>
          <cell r="B1361" t="str">
            <v>US PREGNANCY &amp; FETAL</v>
          </cell>
          <cell r="C1361">
            <v>76825</v>
          </cell>
          <cell r="D1361">
            <v>279.39999999999998</v>
          </cell>
        </row>
        <row r="1362">
          <cell r="A1362">
            <v>6702130</v>
          </cell>
          <cell r="B1362" t="str">
            <v>US LOCALIZATION AMNIOCENTHES</v>
          </cell>
          <cell r="D1362">
            <v>305</v>
          </cell>
        </row>
        <row r="1363">
          <cell r="A1363">
            <v>6702135</v>
          </cell>
          <cell r="B1363" t="str">
            <v>US PROSTATE</v>
          </cell>
          <cell r="C1363">
            <v>76870</v>
          </cell>
          <cell r="D1363">
            <v>279.39999999999998</v>
          </cell>
        </row>
        <row r="1364">
          <cell r="A1364">
            <v>6702140</v>
          </cell>
          <cell r="B1364" t="str">
            <v>US THORACENTESIS</v>
          </cell>
          <cell r="D1364">
            <v>305</v>
          </cell>
        </row>
        <row r="1365">
          <cell r="A1365">
            <v>6702145</v>
          </cell>
          <cell r="B1365" t="str">
            <v>US CAROTID DUPLEX IMAGING</v>
          </cell>
          <cell r="C1365">
            <v>93880</v>
          </cell>
          <cell r="D1365">
            <v>738.1</v>
          </cell>
        </row>
        <row r="1366">
          <cell r="A1366">
            <v>6702150</v>
          </cell>
          <cell r="B1366" t="str">
            <v>US N/I VENOUS EVAL</v>
          </cell>
          <cell r="C1366">
            <v>93970</v>
          </cell>
          <cell r="D1366">
            <v>395.3</v>
          </cell>
        </row>
        <row r="1367">
          <cell r="A1367">
            <v>6702155</v>
          </cell>
          <cell r="B1367" t="str">
            <v>US PERIPH ARTERIAL EVAL RT</v>
          </cell>
          <cell r="C1367" t="str">
            <v>93922RT</v>
          </cell>
          <cell r="D1367">
            <v>395.3</v>
          </cell>
        </row>
        <row r="1368">
          <cell r="A1368">
            <v>6702160</v>
          </cell>
          <cell r="B1368" t="str">
            <v>US PERIPH ARTERIAL EVAL W/ST</v>
          </cell>
          <cell r="D1368">
            <v>580.70000000000005</v>
          </cell>
        </row>
        <row r="1369">
          <cell r="A1369">
            <v>6702161</v>
          </cell>
          <cell r="B1369" t="str">
            <v>US PELVIC TRANSVAGINAL</v>
          </cell>
          <cell r="C1369">
            <v>76856</v>
          </cell>
          <cell r="D1369">
            <v>280.60000000000002</v>
          </cell>
        </row>
        <row r="1370">
          <cell r="A1370">
            <v>6702163</v>
          </cell>
          <cell r="B1370" t="str">
            <v>US VENOUS DOPPLER UNI LOWER EXT RT</v>
          </cell>
          <cell r="C1370" t="str">
            <v>93970RT</v>
          </cell>
          <cell r="D1370">
            <v>395.3</v>
          </cell>
        </row>
        <row r="1371">
          <cell r="A1371">
            <v>6702164</v>
          </cell>
          <cell r="B1371" t="str">
            <v>US VENOUS DOPPLER UNI UPPER EXT RT</v>
          </cell>
          <cell r="C1371" t="str">
            <v>93970RT</v>
          </cell>
          <cell r="D1371">
            <v>395.3</v>
          </cell>
        </row>
        <row r="1372">
          <cell r="A1372">
            <v>6802151</v>
          </cell>
          <cell r="B1372" t="str">
            <v>CT HEAD WITH CONTRAST</v>
          </cell>
          <cell r="C1372">
            <v>70460</v>
          </cell>
          <cell r="D1372">
            <v>1209</v>
          </cell>
        </row>
        <row r="1373">
          <cell r="A1373">
            <v>6802152</v>
          </cell>
          <cell r="B1373" t="str">
            <v>CT HEAD WITHOUT CONTRAST</v>
          </cell>
          <cell r="C1373">
            <v>70450</v>
          </cell>
          <cell r="D1373">
            <v>905.2</v>
          </cell>
        </row>
        <row r="1374">
          <cell r="A1374">
            <v>6802153</v>
          </cell>
          <cell r="B1374" t="str">
            <v>CT HEAD W&amp;W/O CONTRAST</v>
          </cell>
          <cell r="C1374">
            <v>70470</v>
          </cell>
          <cell r="D1374">
            <v>1283.4000000000001</v>
          </cell>
        </row>
        <row r="1375">
          <cell r="A1375">
            <v>6802155</v>
          </cell>
          <cell r="B1375" t="str">
            <v>CT ABDOMEN WITH CONTRAST</v>
          </cell>
          <cell r="C1375">
            <v>74160</v>
          </cell>
          <cell r="D1375">
            <v>1209</v>
          </cell>
        </row>
        <row r="1376">
          <cell r="A1376">
            <v>6802156</v>
          </cell>
          <cell r="B1376" t="str">
            <v>CT ABDOMEN W/O CONTRAST</v>
          </cell>
          <cell r="C1376">
            <v>74150</v>
          </cell>
          <cell r="D1376">
            <v>905.2</v>
          </cell>
        </row>
        <row r="1377">
          <cell r="A1377">
            <v>6802157</v>
          </cell>
          <cell r="B1377" t="str">
            <v>CT ABDOMEN W&amp;W/O CONTRAS</v>
          </cell>
          <cell r="C1377">
            <v>74170</v>
          </cell>
          <cell r="D1377">
            <v>1283.4000000000001</v>
          </cell>
        </row>
        <row r="1378">
          <cell r="A1378">
            <v>6802158</v>
          </cell>
          <cell r="B1378" t="str">
            <v>CT CHEST WITH CONTRAST</v>
          </cell>
          <cell r="C1378">
            <v>71260</v>
          </cell>
          <cell r="D1378">
            <v>1209</v>
          </cell>
        </row>
        <row r="1379">
          <cell r="A1379">
            <v>6802159</v>
          </cell>
          <cell r="B1379" t="str">
            <v>CT CHEST WITHOUT CONTRST</v>
          </cell>
          <cell r="C1379">
            <v>71250</v>
          </cell>
          <cell r="D1379">
            <v>905.2</v>
          </cell>
        </row>
        <row r="1380">
          <cell r="A1380">
            <v>6802160</v>
          </cell>
          <cell r="B1380" t="str">
            <v>CT CHEST W&amp;W/O CONTRAST</v>
          </cell>
          <cell r="C1380">
            <v>71270</v>
          </cell>
          <cell r="D1380">
            <v>1283.4000000000001</v>
          </cell>
        </row>
        <row r="1381">
          <cell r="A1381">
            <v>6802161</v>
          </cell>
          <cell r="B1381" t="str">
            <v>CT EXTREMITY WITHOUT CONT</v>
          </cell>
          <cell r="C1381">
            <v>73700</v>
          </cell>
          <cell r="D1381">
            <v>905.2</v>
          </cell>
        </row>
        <row r="1382">
          <cell r="A1382">
            <v>6802162</v>
          </cell>
          <cell r="B1382" t="str">
            <v>CT EXTREMITY WITH CONT</v>
          </cell>
          <cell r="C1382">
            <v>73701</v>
          </cell>
          <cell r="D1382">
            <v>1209</v>
          </cell>
        </row>
        <row r="1383">
          <cell r="A1383">
            <v>6802163</v>
          </cell>
          <cell r="B1383" t="str">
            <v>CT EXTREMITY W&amp;W/O CONT</v>
          </cell>
          <cell r="C1383">
            <v>73702</v>
          </cell>
          <cell r="D1383">
            <v>1283.4000000000001</v>
          </cell>
        </row>
        <row r="1384">
          <cell r="A1384">
            <v>6802164</v>
          </cell>
          <cell r="B1384" t="str">
            <v>CT AFTER REGULAR HOURS</v>
          </cell>
          <cell r="D1384">
            <v>450.2</v>
          </cell>
        </row>
        <row r="1385">
          <cell r="A1385">
            <v>6802167</v>
          </cell>
          <cell r="B1385" t="str">
            <v>CT BIOPSY LOCALIZATION</v>
          </cell>
          <cell r="C1385">
            <v>76360</v>
          </cell>
          <cell r="D1385">
            <v>905.2</v>
          </cell>
        </row>
        <row r="1386">
          <cell r="A1386">
            <v>6802168</v>
          </cell>
          <cell r="B1386" t="str">
            <v>CT EXTRA VIEWS</v>
          </cell>
          <cell r="D1386">
            <v>45.1</v>
          </cell>
        </row>
        <row r="1387">
          <cell r="A1387">
            <v>6802169</v>
          </cell>
          <cell r="B1387" t="str">
            <v>CT IAC WITHOUT CONTRAST</v>
          </cell>
          <cell r="C1387">
            <v>70480</v>
          </cell>
          <cell r="D1387">
            <v>905.2</v>
          </cell>
        </row>
        <row r="1388">
          <cell r="A1388">
            <v>6802170</v>
          </cell>
          <cell r="B1388" t="str">
            <v>CT IAC WITH CONTRAST</v>
          </cell>
          <cell r="C1388">
            <v>70481</v>
          </cell>
          <cell r="D1388">
            <v>1209</v>
          </cell>
        </row>
        <row r="1389">
          <cell r="A1389">
            <v>6802171</v>
          </cell>
          <cell r="B1389" t="str">
            <v>CT IAC W-W/O CONTRAST</v>
          </cell>
          <cell r="C1389">
            <v>70482</v>
          </cell>
          <cell r="D1389">
            <v>1283.4000000000001</v>
          </cell>
        </row>
        <row r="1390">
          <cell r="A1390">
            <v>6802172</v>
          </cell>
          <cell r="B1390" t="str">
            <v>CT CERVICAL SPINE</v>
          </cell>
          <cell r="C1390">
            <v>72125</v>
          </cell>
          <cell r="D1390">
            <v>905.2</v>
          </cell>
        </row>
        <row r="1391">
          <cell r="A1391">
            <v>6802173</v>
          </cell>
          <cell r="B1391" t="str">
            <v>CT LUMBAR SPINE</v>
          </cell>
          <cell r="C1391">
            <v>72131</v>
          </cell>
          <cell r="D1391">
            <v>905.2</v>
          </cell>
        </row>
        <row r="1392">
          <cell r="A1392">
            <v>6802174</v>
          </cell>
          <cell r="B1392" t="str">
            <v>CT LUMBAR SP W-W/O CONT</v>
          </cell>
          <cell r="C1392">
            <v>72133</v>
          </cell>
          <cell r="D1392">
            <v>1283.4000000000001</v>
          </cell>
        </row>
        <row r="1393">
          <cell r="A1393">
            <v>6802175</v>
          </cell>
          <cell r="B1393" t="str">
            <v>CT NECK SFT TISS W/O CONT</v>
          </cell>
          <cell r="C1393">
            <v>70490</v>
          </cell>
          <cell r="D1393">
            <v>905.2</v>
          </cell>
        </row>
        <row r="1394">
          <cell r="A1394">
            <v>6802176</v>
          </cell>
          <cell r="B1394" t="str">
            <v>CT NECK S/TISSUE W/CONT</v>
          </cell>
          <cell r="C1394">
            <v>70491</v>
          </cell>
          <cell r="D1394">
            <v>1209</v>
          </cell>
        </row>
        <row r="1395">
          <cell r="A1395">
            <v>6802177</v>
          </cell>
          <cell r="B1395" t="str">
            <v>CT NECK S/TISS W-W/O CONT</v>
          </cell>
          <cell r="C1395">
            <v>70492</v>
          </cell>
          <cell r="D1395">
            <v>1283.4000000000001</v>
          </cell>
        </row>
        <row r="1396">
          <cell r="A1396">
            <v>6802178</v>
          </cell>
          <cell r="B1396" t="str">
            <v>CT PELVIS W-W/O CONTRAST</v>
          </cell>
          <cell r="C1396">
            <v>72194</v>
          </cell>
          <cell r="D1396">
            <v>1283.4000000000001</v>
          </cell>
        </row>
        <row r="1397">
          <cell r="A1397">
            <v>6802179</v>
          </cell>
          <cell r="B1397" t="str">
            <v>CT PELVIS WITH CONTRAST</v>
          </cell>
          <cell r="C1397">
            <v>72193</v>
          </cell>
          <cell r="D1397">
            <v>1209</v>
          </cell>
        </row>
        <row r="1398">
          <cell r="A1398">
            <v>6802180</v>
          </cell>
          <cell r="B1398" t="str">
            <v>CT PELVIS WITHOUT CONTRST</v>
          </cell>
          <cell r="C1398">
            <v>72192</v>
          </cell>
          <cell r="D1398">
            <v>905.2</v>
          </cell>
        </row>
        <row r="1399">
          <cell r="A1399">
            <v>6802181</v>
          </cell>
          <cell r="B1399" t="str">
            <v>CT THORACIC SPINE</v>
          </cell>
          <cell r="C1399">
            <v>72128</v>
          </cell>
          <cell r="D1399">
            <v>905.2</v>
          </cell>
        </row>
        <row r="1400">
          <cell r="A1400">
            <v>6802182</v>
          </cell>
          <cell r="B1400" t="str">
            <v>CT ORBITS WITHOUT CONT</v>
          </cell>
          <cell r="C1400">
            <v>70480</v>
          </cell>
          <cell r="D1400">
            <v>905.2</v>
          </cell>
        </row>
        <row r="1401">
          <cell r="A1401">
            <v>6802183</v>
          </cell>
          <cell r="B1401" t="str">
            <v>CT ORBITS WITH CONT</v>
          </cell>
          <cell r="C1401">
            <v>70481</v>
          </cell>
          <cell r="D1401">
            <v>1209</v>
          </cell>
        </row>
        <row r="1402">
          <cell r="A1402">
            <v>6802184</v>
          </cell>
          <cell r="B1402" t="str">
            <v>CT ORBITS W-W/O CONT</v>
          </cell>
          <cell r="C1402">
            <v>70482</v>
          </cell>
          <cell r="D1402">
            <v>1283.4000000000001</v>
          </cell>
        </row>
        <row r="1403">
          <cell r="A1403">
            <v>6802185</v>
          </cell>
          <cell r="B1403" t="str">
            <v>CT THORACIC SP W-W/O CONT</v>
          </cell>
          <cell r="C1403">
            <v>72130</v>
          </cell>
          <cell r="D1403">
            <v>1283.4000000000001</v>
          </cell>
        </row>
        <row r="1404">
          <cell r="A1404">
            <v>6802186</v>
          </cell>
          <cell r="B1404" t="str">
            <v>CT RECONSTRUCTION-UP TO 4</v>
          </cell>
          <cell r="C1404">
            <v>76375</v>
          </cell>
          <cell r="D1404">
            <v>275.7</v>
          </cell>
        </row>
        <row r="1405">
          <cell r="A1405">
            <v>6802187</v>
          </cell>
          <cell r="B1405" t="str">
            <v>CT ANKLE</v>
          </cell>
          <cell r="C1405">
            <v>73700</v>
          </cell>
          <cell r="D1405">
            <v>905.2</v>
          </cell>
        </row>
        <row r="1406">
          <cell r="A1406">
            <v>6802188</v>
          </cell>
          <cell r="B1406" t="str">
            <v>CT ELBOW</v>
          </cell>
          <cell r="C1406">
            <v>73700</v>
          </cell>
          <cell r="D1406">
            <v>905.2</v>
          </cell>
        </row>
        <row r="1407">
          <cell r="A1407">
            <v>6802189</v>
          </cell>
          <cell r="B1407" t="str">
            <v>CT FOOT</v>
          </cell>
          <cell r="C1407">
            <v>73700</v>
          </cell>
          <cell r="D1407">
            <v>905.2</v>
          </cell>
        </row>
        <row r="1408">
          <cell r="A1408">
            <v>6802190</v>
          </cell>
          <cell r="B1408" t="str">
            <v>CT FOREARM</v>
          </cell>
          <cell r="C1408">
            <v>73700</v>
          </cell>
          <cell r="D1408">
            <v>905.2</v>
          </cell>
        </row>
        <row r="1409">
          <cell r="A1409">
            <v>6802191</v>
          </cell>
          <cell r="B1409" t="str">
            <v>CT HAND</v>
          </cell>
          <cell r="C1409">
            <v>73700</v>
          </cell>
          <cell r="D1409">
            <v>905.2</v>
          </cell>
        </row>
        <row r="1410">
          <cell r="A1410">
            <v>6802192</v>
          </cell>
          <cell r="B1410" t="str">
            <v>CT HIP</v>
          </cell>
          <cell r="C1410">
            <v>73700</v>
          </cell>
          <cell r="D1410">
            <v>905.2</v>
          </cell>
        </row>
        <row r="1411">
          <cell r="A1411">
            <v>6802193</v>
          </cell>
          <cell r="B1411" t="str">
            <v>CT HUMERUS</v>
          </cell>
          <cell r="C1411">
            <v>73700</v>
          </cell>
          <cell r="D1411">
            <v>905.2</v>
          </cell>
        </row>
        <row r="1412">
          <cell r="A1412">
            <v>6802194</v>
          </cell>
          <cell r="B1412" t="str">
            <v>CT LOWER EXTREMITY WITHOUT</v>
          </cell>
          <cell r="C1412">
            <v>73700</v>
          </cell>
          <cell r="D1412">
            <v>905.2</v>
          </cell>
        </row>
        <row r="1413">
          <cell r="A1413">
            <v>6802195</v>
          </cell>
          <cell r="B1413" t="str">
            <v>CT SHOULDER</v>
          </cell>
          <cell r="C1413">
            <v>73700</v>
          </cell>
          <cell r="D1413">
            <v>905.2</v>
          </cell>
        </row>
        <row r="1414">
          <cell r="A1414">
            <v>6802196</v>
          </cell>
          <cell r="B1414" t="str">
            <v>CT WRIST</v>
          </cell>
          <cell r="C1414">
            <v>73700</v>
          </cell>
          <cell r="D1414">
            <v>905.2</v>
          </cell>
        </row>
        <row r="1415">
          <cell r="A1415">
            <v>6802197</v>
          </cell>
          <cell r="B1415" t="str">
            <v>CT LUMBAR SPINE SOFT TISSUE</v>
          </cell>
          <cell r="D1415">
            <v>905</v>
          </cell>
        </row>
        <row r="1416">
          <cell r="A1416">
            <v>6802198</v>
          </cell>
          <cell r="B1416" t="str">
            <v>CT THORACIC SPINE SOFT TISSUE</v>
          </cell>
          <cell r="D1416">
            <v>905</v>
          </cell>
        </row>
        <row r="1417">
          <cell r="A1417">
            <v>6902200</v>
          </cell>
          <cell r="B1417" t="str">
            <v>MRI ADITIONAL SEQ</v>
          </cell>
          <cell r="C1417">
            <v>76499</v>
          </cell>
          <cell r="D1417">
            <v>301.3</v>
          </cell>
        </row>
        <row r="1418">
          <cell r="A1418">
            <v>6902201</v>
          </cell>
          <cell r="B1418" t="str">
            <v>MRI ABDOMEN 1 SEQ</v>
          </cell>
          <cell r="C1418">
            <v>74181</v>
          </cell>
          <cell r="D1418">
            <v>1281</v>
          </cell>
        </row>
        <row r="1419">
          <cell r="A1419">
            <v>6902202</v>
          </cell>
          <cell r="B1419" t="str">
            <v>MRI ABDOMEN 2 SEQ</v>
          </cell>
          <cell r="C1419">
            <v>74181</v>
          </cell>
          <cell r="D1419">
            <v>1548.2</v>
          </cell>
        </row>
        <row r="1420">
          <cell r="A1420">
            <v>6902204</v>
          </cell>
          <cell r="B1420" t="str">
            <v>MRI BRAIN 1 SEQ</v>
          </cell>
          <cell r="C1420">
            <v>70551</v>
          </cell>
          <cell r="D1420">
            <v>1281</v>
          </cell>
        </row>
        <row r="1421">
          <cell r="A1421">
            <v>6902205</v>
          </cell>
          <cell r="B1421" t="str">
            <v>MRI BRAIN 2 SEQ</v>
          </cell>
          <cell r="C1421">
            <v>70551</v>
          </cell>
          <cell r="D1421">
            <v>1548.2</v>
          </cell>
        </row>
        <row r="1422">
          <cell r="A1422">
            <v>6902207</v>
          </cell>
          <cell r="B1422" t="str">
            <v>MRI CHEST 1 SEQ</v>
          </cell>
          <cell r="C1422">
            <v>71550</v>
          </cell>
          <cell r="D1422">
            <v>1281</v>
          </cell>
        </row>
        <row r="1423">
          <cell r="A1423">
            <v>6902208</v>
          </cell>
          <cell r="B1423" t="str">
            <v>MRI CHEST 2 SEQ</v>
          </cell>
          <cell r="C1423">
            <v>71550</v>
          </cell>
          <cell r="D1423">
            <v>1548.2</v>
          </cell>
        </row>
        <row r="1424">
          <cell r="A1424">
            <v>6902210</v>
          </cell>
          <cell r="B1424" t="str">
            <v>MRI EXTREMITY LOWER 1 SEQ</v>
          </cell>
          <cell r="C1424">
            <v>73720</v>
          </cell>
          <cell r="D1424">
            <v>1281</v>
          </cell>
        </row>
        <row r="1425">
          <cell r="A1425">
            <v>6902211</v>
          </cell>
          <cell r="B1425" t="str">
            <v>MRI EXTREMETY LOWER 2 SEQ</v>
          </cell>
          <cell r="C1425">
            <v>73720</v>
          </cell>
          <cell r="D1425">
            <v>1548.2</v>
          </cell>
        </row>
        <row r="1426">
          <cell r="A1426">
            <v>6902213</v>
          </cell>
          <cell r="B1426" t="str">
            <v>MRI EXTREMTY UPPER 1 SEQ</v>
          </cell>
          <cell r="C1426">
            <v>73220</v>
          </cell>
          <cell r="D1426">
            <v>1281</v>
          </cell>
        </row>
        <row r="1427">
          <cell r="A1427">
            <v>6902214</v>
          </cell>
          <cell r="B1427" t="str">
            <v>MRI EXTREMTY UPPER 2 SEQ</v>
          </cell>
          <cell r="C1427">
            <v>73220</v>
          </cell>
          <cell r="D1427">
            <v>1548.2</v>
          </cell>
        </row>
        <row r="1428">
          <cell r="A1428">
            <v>6902216</v>
          </cell>
          <cell r="B1428" t="str">
            <v>MRI FACIAL 1 SEQ</v>
          </cell>
          <cell r="C1428">
            <v>70540</v>
          </cell>
          <cell r="D1428">
            <v>1281</v>
          </cell>
        </row>
        <row r="1429">
          <cell r="A1429">
            <v>6902217</v>
          </cell>
          <cell r="B1429" t="str">
            <v>MRI FACIAL 2 SEQ</v>
          </cell>
          <cell r="C1429">
            <v>70540</v>
          </cell>
          <cell r="D1429">
            <v>1548.2</v>
          </cell>
        </row>
        <row r="1430">
          <cell r="A1430">
            <v>6902219</v>
          </cell>
          <cell r="B1430" t="str">
            <v>MRI HEART 1 SEQ</v>
          </cell>
          <cell r="C1430">
            <v>75552</v>
          </cell>
          <cell r="D1430">
            <v>1281</v>
          </cell>
        </row>
        <row r="1431">
          <cell r="A1431">
            <v>6902220</v>
          </cell>
          <cell r="B1431" t="str">
            <v>MRI HEART 2 SEQ</v>
          </cell>
          <cell r="C1431">
            <v>75552</v>
          </cell>
          <cell r="D1431">
            <v>1548.2</v>
          </cell>
        </row>
        <row r="1432">
          <cell r="A1432">
            <v>6902222</v>
          </cell>
          <cell r="B1432" t="str">
            <v>MRI 1 SEQ</v>
          </cell>
          <cell r="C1432">
            <v>76499</v>
          </cell>
          <cell r="D1432">
            <v>1281</v>
          </cell>
        </row>
        <row r="1433">
          <cell r="A1433">
            <v>6902225</v>
          </cell>
          <cell r="B1433" t="str">
            <v>MRI PELVIS 1 SEQ</v>
          </cell>
          <cell r="C1433">
            <v>72196</v>
          </cell>
          <cell r="D1433">
            <v>1281</v>
          </cell>
        </row>
        <row r="1434">
          <cell r="A1434">
            <v>6902226</v>
          </cell>
          <cell r="B1434" t="str">
            <v>MRI PELVIS 2 SEQ</v>
          </cell>
          <cell r="C1434">
            <v>72196</v>
          </cell>
          <cell r="D1434">
            <v>1548.2</v>
          </cell>
        </row>
        <row r="1435">
          <cell r="A1435">
            <v>6902228</v>
          </cell>
          <cell r="B1435" t="str">
            <v>MRI SPINE CERV 1 SEQ</v>
          </cell>
          <cell r="C1435">
            <v>72141</v>
          </cell>
          <cell r="D1435">
            <v>1281</v>
          </cell>
        </row>
        <row r="1436">
          <cell r="A1436">
            <v>6902229</v>
          </cell>
          <cell r="B1436" t="str">
            <v>MRI SPINE CERV 2 SEQ</v>
          </cell>
          <cell r="C1436">
            <v>72141</v>
          </cell>
          <cell r="D1436">
            <v>1548.2</v>
          </cell>
        </row>
        <row r="1437">
          <cell r="A1437">
            <v>6902231</v>
          </cell>
          <cell r="B1437" t="str">
            <v>MRI SPINE THOR 1 SEQ</v>
          </cell>
          <cell r="C1437">
            <v>72146</v>
          </cell>
          <cell r="D1437">
            <v>1281</v>
          </cell>
        </row>
        <row r="1438">
          <cell r="A1438">
            <v>6902232</v>
          </cell>
          <cell r="B1438" t="str">
            <v>MRI SPINE THOR 2 SEQ</v>
          </cell>
          <cell r="C1438">
            <v>72146</v>
          </cell>
          <cell r="D1438">
            <v>1548.2</v>
          </cell>
        </row>
        <row r="1439">
          <cell r="A1439">
            <v>6902234</v>
          </cell>
          <cell r="B1439" t="str">
            <v>MRI SPINE LUMBAR 1 SEQ</v>
          </cell>
          <cell r="C1439">
            <v>72148</v>
          </cell>
          <cell r="D1439">
            <v>1281</v>
          </cell>
        </row>
        <row r="1440">
          <cell r="A1440">
            <v>6902236</v>
          </cell>
          <cell r="B1440" t="str">
            <v>MRI SPINE LUMBAR 2 SEQ</v>
          </cell>
          <cell r="C1440">
            <v>72148</v>
          </cell>
          <cell r="D1440">
            <v>1548.2</v>
          </cell>
        </row>
        <row r="1441">
          <cell r="A1441">
            <v>6902237</v>
          </cell>
          <cell r="B1441" t="str">
            <v>MRI AFTER REGULAR HOURS</v>
          </cell>
          <cell r="D1441">
            <v>494.1</v>
          </cell>
        </row>
        <row r="1442">
          <cell r="A1442">
            <v>6902238</v>
          </cell>
          <cell r="B1442" t="str">
            <v>MRI TMJ</v>
          </cell>
          <cell r="C1442">
            <v>70336</v>
          </cell>
          <cell r="D1442">
            <v>1548.2</v>
          </cell>
        </row>
        <row r="1443">
          <cell r="A1443">
            <v>6902239</v>
          </cell>
          <cell r="B1443" t="str">
            <v>MRI ABDOMEN WITHOUT CONTRAST</v>
          </cell>
          <cell r="C1443">
            <v>74181</v>
          </cell>
          <cell r="D1443">
            <v>665</v>
          </cell>
        </row>
        <row r="1444">
          <cell r="A1444">
            <v>6902240</v>
          </cell>
          <cell r="B1444" t="str">
            <v>MRI ABDOMEN WITH CONTRAST</v>
          </cell>
          <cell r="C1444">
            <v>74181</v>
          </cell>
          <cell r="D1444">
            <v>665</v>
          </cell>
        </row>
        <row r="1445">
          <cell r="A1445">
            <v>6902241</v>
          </cell>
          <cell r="B1445" t="str">
            <v>MRI PELVIS WITHOUT</v>
          </cell>
          <cell r="C1445">
            <v>74181</v>
          </cell>
          <cell r="D1445">
            <v>1281</v>
          </cell>
        </row>
        <row r="1446">
          <cell r="A1446">
            <v>6902242</v>
          </cell>
          <cell r="B1446" t="str">
            <v>MRI ABDOMEN WITH AND WITHOUT</v>
          </cell>
          <cell r="C1446">
            <v>74181</v>
          </cell>
          <cell r="D1446">
            <v>1548.2</v>
          </cell>
        </row>
        <row r="1447">
          <cell r="A1447">
            <v>6902243</v>
          </cell>
          <cell r="B1447" t="str">
            <v>MRI PELVIS WITH AND WITHOUT</v>
          </cell>
          <cell r="C1447">
            <v>74181</v>
          </cell>
          <cell r="D1447">
            <v>1548.2</v>
          </cell>
        </row>
        <row r="1448">
          <cell r="A1448">
            <v>6902246</v>
          </cell>
          <cell r="B1448" t="str">
            <v>MRI CHEST WITHOUT</v>
          </cell>
          <cell r="C1448">
            <v>71550</v>
          </cell>
          <cell r="D1448">
            <v>1281</v>
          </cell>
        </row>
        <row r="1449">
          <cell r="A1449">
            <v>6902247</v>
          </cell>
          <cell r="B1449" t="str">
            <v>MRI ANKLE RT</v>
          </cell>
          <cell r="C1449" t="str">
            <v>73720RT</v>
          </cell>
          <cell r="D1449">
            <v>1281</v>
          </cell>
        </row>
        <row r="1450">
          <cell r="A1450">
            <v>6902248</v>
          </cell>
          <cell r="B1450" t="str">
            <v>MRI FOOT</v>
          </cell>
          <cell r="C1450">
            <v>73720</v>
          </cell>
          <cell r="D1450">
            <v>1281</v>
          </cell>
        </row>
        <row r="1451">
          <cell r="A1451">
            <v>6902249</v>
          </cell>
          <cell r="B1451" t="str">
            <v>MRI KNEE RT</v>
          </cell>
          <cell r="C1451" t="str">
            <v>73720RT</v>
          </cell>
          <cell r="D1451">
            <v>1281</v>
          </cell>
        </row>
        <row r="1452">
          <cell r="A1452">
            <v>6902250</v>
          </cell>
          <cell r="B1452" t="str">
            <v>MRI LOWER EXT WITHOUT</v>
          </cell>
          <cell r="C1452">
            <v>73720</v>
          </cell>
          <cell r="D1452">
            <v>1281</v>
          </cell>
        </row>
        <row r="1453">
          <cell r="A1453">
            <v>6902251</v>
          </cell>
          <cell r="B1453" t="str">
            <v>MRI HIP RT</v>
          </cell>
          <cell r="C1453" t="str">
            <v>73720RT</v>
          </cell>
          <cell r="D1453">
            <v>1548.2</v>
          </cell>
        </row>
        <row r="1454">
          <cell r="A1454">
            <v>6902252</v>
          </cell>
          <cell r="B1454" t="str">
            <v>MRI LOWER EXT WITH AND WITHOUT</v>
          </cell>
          <cell r="C1454">
            <v>73720</v>
          </cell>
          <cell r="D1454">
            <v>1548.2</v>
          </cell>
        </row>
        <row r="1455">
          <cell r="A1455">
            <v>6902253</v>
          </cell>
          <cell r="B1455" t="str">
            <v>MRI ELBOW RT</v>
          </cell>
          <cell r="C1455" t="str">
            <v>73220RT</v>
          </cell>
          <cell r="D1455">
            <v>1281</v>
          </cell>
        </row>
        <row r="1456">
          <cell r="A1456">
            <v>6902254</v>
          </cell>
          <cell r="B1456" t="str">
            <v>MRI HAND RT</v>
          </cell>
          <cell r="C1456" t="str">
            <v>73220RT</v>
          </cell>
          <cell r="D1456">
            <v>1281</v>
          </cell>
        </row>
        <row r="1457">
          <cell r="A1457">
            <v>6902255</v>
          </cell>
          <cell r="B1457" t="str">
            <v>MRI HUMERUS</v>
          </cell>
          <cell r="C1457">
            <v>73220</v>
          </cell>
          <cell r="D1457">
            <v>1281</v>
          </cell>
        </row>
        <row r="1458">
          <cell r="A1458">
            <v>6902256</v>
          </cell>
          <cell r="B1458" t="str">
            <v>MRI SHOULDER</v>
          </cell>
          <cell r="C1458">
            <v>73220</v>
          </cell>
          <cell r="D1458">
            <v>1281</v>
          </cell>
        </row>
        <row r="1459">
          <cell r="A1459">
            <v>6902257</v>
          </cell>
          <cell r="B1459" t="str">
            <v>MRI WRIST RT</v>
          </cell>
          <cell r="C1459" t="str">
            <v>73220RT</v>
          </cell>
          <cell r="D1459">
            <v>1281</v>
          </cell>
        </row>
        <row r="1460">
          <cell r="A1460">
            <v>6902258</v>
          </cell>
          <cell r="B1460" t="str">
            <v>MRI BRAIN WITHOUT</v>
          </cell>
          <cell r="C1460">
            <v>70551</v>
          </cell>
          <cell r="D1460">
            <v>1281</v>
          </cell>
        </row>
        <row r="1461">
          <cell r="A1461">
            <v>6902259</v>
          </cell>
          <cell r="B1461" t="str">
            <v>MRI BRAIN WITH AND WITHOUT</v>
          </cell>
          <cell r="C1461">
            <v>70551</v>
          </cell>
          <cell r="D1461">
            <v>1281</v>
          </cell>
        </row>
        <row r="1462">
          <cell r="A1462">
            <v>7000550</v>
          </cell>
          <cell r="B1462" t="str">
            <v>MINOR SURGERY 1 HR</v>
          </cell>
          <cell r="D1462">
            <v>1244</v>
          </cell>
        </row>
        <row r="1463">
          <cell r="A1463">
            <v>7000551</v>
          </cell>
          <cell r="B1463" t="str">
            <v>MINOR ADDTL 1/4 HOUR</v>
          </cell>
          <cell r="D1463">
            <v>311.10000000000002</v>
          </cell>
        </row>
        <row r="1464">
          <cell r="A1464">
            <v>7000552</v>
          </cell>
          <cell r="B1464" t="str">
            <v>MINOR SET-UP</v>
          </cell>
          <cell r="D1464">
            <v>274.5</v>
          </cell>
        </row>
        <row r="1465">
          <cell r="A1465">
            <v>7000553</v>
          </cell>
          <cell r="B1465" t="str">
            <v>MINOR INSTRUMENTS</v>
          </cell>
          <cell r="D1465">
            <v>988.2</v>
          </cell>
        </row>
        <row r="1466">
          <cell r="A1466">
            <v>7000559</v>
          </cell>
          <cell r="B1466" t="str">
            <v>MAJOR SURG INST</v>
          </cell>
          <cell r="D1466">
            <v>1317.6</v>
          </cell>
        </row>
        <row r="1467">
          <cell r="A1467">
            <v>7000560</v>
          </cell>
          <cell r="B1467" t="str">
            <v>MAJOR SURGERY SETUP</v>
          </cell>
          <cell r="D1467">
            <v>384.3</v>
          </cell>
        </row>
        <row r="1468">
          <cell r="A1468">
            <v>7000561</v>
          </cell>
          <cell r="B1468" t="str">
            <v>MAJOR SURGERY 1ST HR</v>
          </cell>
          <cell r="D1468">
            <v>1395.8</v>
          </cell>
        </row>
        <row r="1469">
          <cell r="A1469">
            <v>7000562</v>
          </cell>
          <cell r="B1469" t="str">
            <v>MAJOR ADDITIONAL 1/4 HR</v>
          </cell>
          <cell r="D1469">
            <v>347.7</v>
          </cell>
        </row>
        <row r="1470">
          <cell r="A1470">
            <v>7000563</v>
          </cell>
          <cell r="B1470" t="str">
            <v>OP SURG OBS 1/4 HR</v>
          </cell>
          <cell r="D1470">
            <v>15.75</v>
          </cell>
        </row>
        <row r="1471">
          <cell r="A1471">
            <v>7000567</v>
          </cell>
          <cell r="B1471" t="str">
            <v>SECOND PROCEDURE</v>
          </cell>
          <cell r="D1471">
            <v>236.3</v>
          </cell>
        </row>
        <row r="1472">
          <cell r="A1472">
            <v>7000569</v>
          </cell>
          <cell r="B1472" t="str">
            <v>RECOVERY 1/4 HR</v>
          </cell>
          <cell r="D1472">
            <v>211</v>
          </cell>
        </row>
        <row r="1473">
          <cell r="A1473">
            <v>7000570</v>
          </cell>
          <cell r="B1473" t="str">
            <v>RECOVERY ROOM 1 HR</v>
          </cell>
          <cell r="D1473">
            <v>843.9</v>
          </cell>
        </row>
        <row r="1474">
          <cell r="A1474">
            <v>7000571</v>
          </cell>
          <cell r="B1474" t="str">
            <v>RECOVERY RM EXTENDED</v>
          </cell>
          <cell r="D1474">
            <v>846.2</v>
          </cell>
        </row>
        <row r="1475">
          <cell r="A1475">
            <v>7000576</v>
          </cell>
          <cell r="B1475" t="str">
            <v>AIR POWER EQUIP</v>
          </cell>
          <cell r="D1475">
            <v>221.3</v>
          </cell>
        </row>
        <row r="1476">
          <cell r="A1476">
            <v>7000603</v>
          </cell>
          <cell r="B1476" t="str">
            <v>B/P NON INV MONITOR</v>
          </cell>
          <cell r="D1476">
            <v>122.1</v>
          </cell>
        </row>
        <row r="1477">
          <cell r="A1477">
            <v>7000604</v>
          </cell>
          <cell r="B1477" t="str">
            <v>CARDIOSCOPE</v>
          </cell>
          <cell r="D1477">
            <v>112.2</v>
          </cell>
        </row>
        <row r="1478">
          <cell r="A1478">
            <v>7000654</v>
          </cell>
          <cell r="B1478" t="str">
            <v>FIBEROPTIC INST</v>
          </cell>
          <cell r="D1478">
            <v>292.8</v>
          </cell>
        </row>
        <row r="1479">
          <cell r="A1479">
            <v>7000840</v>
          </cell>
          <cell r="B1479" t="str">
            <v>SURGERY CANCEL SETUP</v>
          </cell>
          <cell r="D1479">
            <v>276.7</v>
          </cell>
        </row>
        <row r="1480">
          <cell r="A1480">
            <v>7004023</v>
          </cell>
          <cell r="B1480" t="str">
            <v>TOE IMPLANT DOWCORN</v>
          </cell>
          <cell r="D1480">
            <v>516.79999999999995</v>
          </cell>
        </row>
        <row r="1481">
          <cell r="A1481">
            <v>7004024</v>
          </cell>
          <cell r="B1481" t="str">
            <v>ORTHASORB PIN</v>
          </cell>
          <cell r="D1481">
            <v>433.3</v>
          </cell>
        </row>
        <row r="1482">
          <cell r="A1482">
            <v>7004095</v>
          </cell>
          <cell r="B1482" t="str">
            <v>O2 SETUP</v>
          </cell>
          <cell r="D1482">
            <v>54.9</v>
          </cell>
        </row>
        <row r="1483">
          <cell r="A1483">
            <v>7004096</v>
          </cell>
          <cell r="B1483" t="str">
            <v>O2 PER HOUR</v>
          </cell>
          <cell r="D1483">
            <v>9.75</v>
          </cell>
        </row>
        <row r="1484">
          <cell r="A1484">
            <v>7004097</v>
          </cell>
          <cell r="B1484" t="str">
            <v>UNIVERSAL PRECAUTIONS</v>
          </cell>
          <cell r="D1484">
            <v>36</v>
          </cell>
        </row>
        <row r="1485">
          <cell r="A1485">
            <v>7004105</v>
          </cell>
          <cell r="B1485" t="str">
            <v>AFTER HOURS CHARGE</v>
          </cell>
          <cell r="D1485">
            <v>400</v>
          </cell>
        </row>
        <row r="1486">
          <cell r="A1486">
            <v>7004212</v>
          </cell>
          <cell r="B1486" t="str">
            <v>LASER TECH SERVICE</v>
          </cell>
          <cell r="D1486">
            <v>400</v>
          </cell>
        </row>
        <row r="1487">
          <cell r="A1487">
            <v>7004213</v>
          </cell>
          <cell r="B1487" t="str">
            <v>LASER USE</v>
          </cell>
          <cell r="D1487">
            <v>500</v>
          </cell>
        </row>
        <row r="1488">
          <cell r="A1488">
            <v>7004256</v>
          </cell>
          <cell r="B1488" t="str">
            <v>OSTEOMED LAG SCREW</v>
          </cell>
          <cell r="D1488">
            <v>540</v>
          </cell>
        </row>
        <row r="1489">
          <cell r="A1489">
            <v>7004272</v>
          </cell>
          <cell r="B1489" t="str">
            <v>SGARLATO SHAW IMPL</v>
          </cell>
          <cell r="D1489">
            <v>742.5</v>
          </cell>
        </row>
        <row r="1490">
          <cell r="A1490">
            <v>7004279</v>
          </cell>
          <cell r="B1490" t="str">
            <v>SINUCLEAR FLAT FEE L&amp;L</v>
          </cell>
          <cell r="D1490">
            <v>1000</v>
          </cell>
        </row>
        <row r="1491">
          <cell r="A1491">
            <v>7004290</v>
          </cell>
          <cell r="B1491" t="str">
            <v>STRYKER TOWER</v>
          </cell>
          <cell r="D1491">
            <v>950</v>
          </cell>
        </row>
        <row r="1492">
          <cell r="A1492">
            <v>7100801</v>
          </cell>
          <cell r="B1492" t="str">
            <v>ANESTHESIA 1ST HOUR</v>
          </cell>
          <cell r="D1492">
            <v>1055.8</v>
          </cell>
        </row>
        <row r="1493">
          <cell r="A1493">
            <v>7100802</v>
          </cell>
          <cell r="B1493" t="str">
            <v>ANES 1/4 HOUR ADDTL</v>
          </cell>
          <cell r="D1493">
            <v>263.95</v>
          </cell>
        </row>
        <row r="1494">
          <cell r="A1494">
            <v>7100804</v>
          </cell>
          <cell r="B1494" t="str">
            <v>ANESTH GEN SETUP</v>
          </cell>
          <cell r="D1494">
            <v>329.4</v>
          </cell>
        </row>
        <row r="1495">
          <cell r="A1495">
            <v>7100805</v>
          </cell>
          <cell r="B1495" t="str">
            <v>ANESTHESIA UNIT</v>
          </cell>
          <cell r="D1495">
            <v>764.25</v>
          </cell>
        </row>
        <row r="1496">
          <cell r="A1496">
            <v>7100806</v>
          </cell>
          <cell r="B1496" t="str">
            <v>O2 SENSOR</v>
          </cell>
          <cell r="D1496">
            <v>210.8</v>
          </cell>
        </row>
        <row r="1497">
          <cell r="A1497">
            <v>7100807</v>
          </cell>
          <cell r="B1497" t="str">
            <v>E C T PROCEDURES</v>
          </cell>
          <cell r="C1497">
            <v>90870</v>
          </cell>
          <cell r="D1497">
            <v>1500</v>
          </cell>
        </row>
        <row r="1498">
          <cell r="A1498">
            <v>7100808</v>
          </cell>
          <cell r="B1498" t="str">
            <v>ANES SETUP ADDTL 1/4 HR</v>
          </cell>
          <cell r="D1498">
            <v>273.41000000000003</v>
          </cell>
        </row>
        <row r="1499">
          <cell r="A1499">
            <v>7106366</v>
          </cell>
          <cell r="B1499" t="str">
            <v>KETAMINE IV INFUSION II</v>
          </cell>
          <cell r="C1499">
            <v>96366</v>
          </cell>
          <cell r="D1499">
            <v>300</v>
          </cell>
        </row>
        <row r="1500">
          <cell r="A1500">
            <v>8002112</v>
          </cell>
          <cell r="B1500" t="str">
            <v>INDIV THX 38-52 MINS</v>
          </cell>
          <cell r="C1500">
            <v>9083459</v>
          </cell>
          <cell r="D1500">
            <v>150</v>
          </cell>
        </row>
        <row r="1501">
          <cell r="A1501">
            <v>8002113</v>
          </cell>
          <cell r="B1501" t="str">
            <v>INDIV THX 53 MINS OR &gt;</v>
          </cell>
          <cell r="C1501">
            <v>9083759</v>
          </cell>
          <cell r="D1501">
            <v>195</v>
          </cell>
        </row>
        <row r="1502">
          <cell r="A1502">
            <v>8002201</v>
          </cell>
          <cell r="B1502" t="str">
            <v>PHP ADULT GROUP THERAPY</v>
          </cell>
          <cell r="C1502" t="str">
            <v>G0410</v>
          </cell>
          <cell r="D1502">
            <v>100</v>
          </cell>
        </row>
        <row r="1503">
          <cell r="A1503">
            <v>8002205</v>
          </cell>
          <cell r="B1503" t="str">
            <v>PHP EDUC. &amp; TRAINING</v>
          </cell>
          <cell r="C1503" t="str">
            <v>G0177</v>
          </cell>
          <cell r="D1503">
            <v>100</v>
          </cell>
        </row>
        <row r="1504">
          <cell r="A1504">
            <v>8002208</v>
          </cell>
          <cell r="B1504" t="str">
            <v>FAMILY THERAPY W/PT</v>
          </cell>
          <cell r="C1504">
            <v>90847</v>
          </cell>
          <cell r="D1504">
            <v>100</v>
          </cell>
        </row>
        <row r="1505">
          <cell r="A1505">
            <v>8002209</v>
          </cell>
          <cell r="B1505" t="str">
            <v>ADULT GROUP THERAPY</v>
          </cell>
          <cell r="C1505">
            <v>90853</v>
          </cell>
          <cell r="D1505">
            <v>100</v>
          </cell>
        </row>
        <row r="1506">
          <cell r="A1506">
            <v>8002211</v>
          </cell>
          <cell r="B1506" t="str">
            <v>PHP ACTIVITY THERAPY</v>
          </cell>
          <cell r="C1506" t="str">
            <v>G0176</v>
          </cell>
          <cell r="D1506">
            <v>100</v>
          </cell>
        </row>
        <row r="1507">
          <cell r="A1507">
            <v>8002217</v>
          </cell>
          <cell r="B1507" t="str">
            <v>INDIV THX 16-37 MINS</v>
          </cell>
          <cell r="C1507">
            <v>9083259</v>
          </cell>
          <cell r="D1507">
            <v>100</v>
          </cell>
        </row>
        <row r="1508">
          <cell r="A1508">
            <v>8002218</v>
          </cell>
          <cell r="B1508" t="str">
            <v>FAMILY THERAPY W/O PT</v>
          </cell>
          <cell r="C1508">
            <v>9084659</v>
          </cell>
          <cell r="D1508">
            <v>100</v>
          </cell>
        </row>
        <row r="1509">
          <cell r="A1509">
            <v>8002222</v>
          </cell>
          <cell r="B1509" t="str">
            <v>PHP INDIV THX 38-52 MINS</v>
          </cell>
          <cell r="C1509">
            <v>90834</v>
          </cell>
          <cell r="D1509">
            <v>150</v>
          </cell>
        </row>
        <row r="1510">
          <cell r="A1510">
            <v>8002227</v>
          </cell>
          <cell r="B1510" t="str">
            <v>PHP INDIV THX 16-37 MINS</v>
          </cell>
          <cell r="C1510">
            <v>90832</v>
          </cell>
          <cell r="D1510">
            <v>100</v>
          </cell>
        </row>
        <row r="1511">
          <cell r="A1511">
            <v>8002228</v>
          </cell>
          <cell r="B1511" t="str">
            <v>PHP INDIV THX 53 MINS OR&gt;</v>
          </cell>
          <cell r="C1511">
            <v>90837</v>
          </cell>
          <cell r="D1511">
            <v>195</v>
          </cell>
        </row>
        <row r="1512">
          <cell r="A1512">
            <v>8002230</v>
          </cell>
          <cell r="B1512" t="str">
            <v>PHP FAMILY THX W/PT</v>
          </cell>
          <cell r="C1512">
            <v>90847</v>
          </cell>
          <cell r="D1512">
            <v>100</v>
          </cell>
        </row>
        <row r="1513">
          <cell r="A1513">
            <v>8002231</v>
          </cell>
          <cell r="B1513" t="str">
            <v>PHP FAMILY THX W/O PT</v>
          </cell>
          <cell r="C1513">
            <v>90846</v>
          </cell>
          <cell r="D1513">
            <v>100</v>
          </cell>
        </row>
        <row r="1514">
          <cell r="A1514">
            <v>8002250</v>
          </cell>
          <cell r="B1514" t="str">
            <v>PARTIAL HOSPITALIZATION</v>
          </cell>
          <cell r="C1514" t="str">
            <v>G0410</v>
          </cell>
          <cell r="D1514">
            <v>400</v>
          </cell>
        </row>
        <row r="1515">
          <cell r="A1515">
            <v>8002265</v>
          </cell>
          <cell r="B1515" t="str">
            <v>MH INTENSIVE OUTPATIENT</v>
          </cell>
          <cell r="C1515">
            <v>90853</v>
          </cell>
          <cell r="D1515">
            <v>400</v>
          </cell>
        </row>
        <row r="1516">
          <cell r="A1516">
            <v>8202000</v>
          </cell>
          <cell r="B1516" t="str">
            <v>PHP ADULT GROUP THERAPY</v>
          </cell>
          <cell r="C1516" t="str">
            <v>G0410</v>
          </cell>
          <cell r="D1516">
            <v>100</v>
          </cell>
        </row>
        <row r="1517">
          <cell r="A1517">
            <v>8202001</v>
          </cell>
          <cell r="B1517" t="str">
            <v>PHP EDUC. &amp; TRAINING</v>
          </cell>
          <cell r="C1517" t="str">
            <v>G0177</v>
          </cell>
          <cell r="D1517">
            <v>100</v>
          </cell>
        </row>
        <row r="1518">
          <cell r="A1518">
            <v>8202004</v>
          </cell>
          <cell r="B1518" t="str">
            <v>PHP FAMILY THERAPY W/PT</v>
          </cell>
          <cell r="C1518">
            <v>9084759</v>
          </cell>
          <cell r="D1518">
            <v>50</v>
          </cell>
        </row>
        <row r="1519">
          <cell r="A1519">
            <v>8202005</v>
          </cell>
          <cell r="B1519" t="str">
            <v>PHP ACTIVITY THERAPY</v>
          </cell>
          <cell r="C1519" t="str">
            <v>G0176</v>
          </cell>
          <cell r="D1519">
            <v>100</v>
          </cell>
        </row>
        <row r="1520">
          <cell r="A1520">
            <v>8202006</v>
          </cell>
          <cell r="B1520" t="str">
            <v>PHP FAMILY THX W/O PT</v>
          </cell>
          <cell r="C1520">
            <v>90846</v>
          </cell>
          <cell r="D1520">
            <v>100</v>
          </cell>
        </row>
        <row r="1521">
          <cell r="A1521">
            <v>8202022</v>
          </cell>
          <cell r="B1521" t="str">
            <v>PHP INDIV THX 38-52 MINS</v>
          </cell>
          <cell r="C1521">
            <v>90834</v>
          </cell>
          <cell r="D1521">
            <v>150</v>
          </cell>
        </row>
        <row r="1522">
          <cell r="A1522">
            <v>8202023</v>
          </cell>
          <cell r="B1522" t="str">
            <v>PHP INDIV THX 53 MINS OR&gt;</v>
          </cell>
          <cell r="C1522">
            <v>90837</v>
          </cell>
          <cell r="D1522">
            <v>195</v>
          </cell>
        </row>
        <row r="1523">
          <cell r="A1523">
            <v>8202027</v>
          </cell>
          <cell r="B1523" t="str">
            <v>PHP INDIV THX 16-37 MINS</v>
          </cell>
          <cell r="C1523">
            <v>90832</v>
          </cell>
          <cell r="D1523">
            <v>100</v>
          </cell>
        </row>
        <row r="1524">
          <cell r="A1524">
            <v>8202050</v>
          </cell>
          <cell r="B1524" t="str">
            <v>PARTIAL HOSPITALIZATION</v>
          </cell>
          <cell r="C1524" t="str">
            <v>G0410</v>
          </cell>
          <cell r="D1524">
            <v>400</v>
          </cell>
        </row>
        <row r="1525">
          <cell r="A1525">
            <v>8202065</v>
          </cell>
          <cell r="B1525" t="str">
            <v>MH INTENSIVE OUTPATIENT</v>
          </cell>
          <cell r="C1525">
            <v>90853</v>
          </cell>
          <cell r="D1525">
            <v>400</v>
          </cell>
        </row>
        <row r="1526">
          <cell r="A1526">
            <v>8203000</v>
          </cell>
          <cell r="B1526" t="str">
            <v>ADULT GROUP THERAPY</v>
          </cell>
          <cell r="C1526">
            <v>90853</v>
          </cell>
          <cell r="D1526">
            <v>100</v>
          </cell>
        </row>
        <row r="1527">
          <cell r="A1527">
            <v>8203004</v>
          </cell>
          <cell r="B1527" t="str">
            <v>FAMILY THERAPY W/PT</v>
          </cell>
          <cell r="C1527">
            <v>9084759</v>
          </cell>
          <cell r="D1527">
            <v>100</v>
          </cell>
        </row>
        <row r="1528">
          <cell r="A1528">
            <v>8203006</v>
          </cell>
          <cell r="B1528" t="str">
            <v>FAMILY THERAPY W/O PT</v>
          </cell>
          <cell r="C1528">
            <v>9084659</v>
          </cell>
          <cell r="D1528">
            <v>100</v>
          </cell>
        </row>
        <row r="1529">
          <cell r="A1529">
            <v>8203022</v>
          </cell>
          <cell r="B1529" t="str">
            <v>INDIV THX 38-52 MINS</v>
          </cell>
          <cell r="C1529">
            <v>9083459</v>
          </cell>
          <cell r="D1529">
            <v>150</v>
          </cell>
        </row>
        <row r="1530">
          <cell r="A1530">
            <v>8203023</v>
          </cell>
          <cell r="B1530" t="str">
            <v>INDIV THX 53 MINS OR &gt;</v>
          </cell>
          <cell r="C1530">
            <v>9083759</v>
          </cell>
          <cell r="D1530">
            <v>195</v>
          </cell>
        </row>
        <row r="1531">
          <cell r="A1531">
            <v>8203027</v>
          </cell>
          <cell r="B1531" t="str">
            <v>INDIV THX 16-37 MINS</v>
          </cell>
          <cell r="C1531">
            <v>9083259</v>
          </cell>
          <cell r="D1531">
            <v>100</v>
          </cell>
        </row>
        <row r="1532">
          <cell r="A1532">
            <v>80000225</v>
          </cell>
          <cell r="B1532" t="str">
            <v>MASK SINGLE USE PURPLE ECT</v>
          </cell>
          <cell r="D1532">
            <v>55.79</v>
          </cell>
        </row>
        <row r="1533">
          <cell r="A1533">
            <v>80000228</v>
          </cell>
          <cell r="B1533" t="str">
            <v>OUTLOOK PUMP SET W/2 CARESITE</v>
          </cell>
          <cell r="D1533">
            <v>110</v>
          </cell>
        </row>
        <row r="1534">
          <cell r="A1534">
            <v>80000525</v>
          </cell>
          <cell r="B1534" t="str">
            <v>22G X 1 AUTOGUARD BLUE</v>
          </cell>
          <cell r="D1534">
            <v>2.8</v>
          </cell>
        </row>
        <row r="1535">
          <cell r="A1535">
            <v>80000553</v>
          </cell>
          <cell r="B1535" t="str">
            <v>24G X .75 YELLOW NON-WINGED</v>
          </cell>
          <cell r="D1535">
            <v>16.920000000000002</v>
          </cell>
        </row>
        <row r="1536">
          <cell r="A1536">
            <v>80000695</v>
          </cell>
          <cell r="B1536" t="str">
            <v>YELLOW ISOLATION MASK</v>
          </cell>
          <cell r="D1536">
            <v>55.79</v>
          </cell>
        </row>
        <row r="1537">
          <cell r="A1537">
            <v>80000696</v>
          </cell>
          <cell r="B1537" t="str">
            <v>MENS UNDERWARE SZ 3XL</v>
          </cell>
          <cell r="D1537">
            <v>44.8</v>
          </cell>
        </row>
        <row r="1538">
          <cell r="A1538">
            <v>80000697</v>
          </cell>
          <cell r="B1538" t="str">
            <v>MASK ADULT ELONGATED O2 CANNULA</v>
          </cell>
          <cell r="D1538">
            <v>9.65</v>
          </cell>
        </row>
        <row r="1539">
          <cell r="A1539">
            <v>80000698</v>
          </cell>
          <cell r="B1539" t="str">
            <v>MENS UNDERWARE SZ LG</v>
          </cell>
          <cell r="D1539">
            <v>44.8</v>
          </cell>
        </row>
        <row r="1540">
          <cell r="A1540">
            <v>80000699</v>
          </cell>
          <cell r="B1540" t="str">
            <v>MENS UNDERWARE SZ M</v>
          </cell>
          <cell r="D1540">
            <v>44.8</v>
          </cell>
        </row>
        <row r="1541">
          <cell r="A1541">
            <v>80000700</v>
          </cell>
          <cell r="B1541" t="str">
            <v>MENS UNDERWARE SZ S</v>
          </cell>
          <cell r="D1541">
            <v>44.8</v>
          </cell>
        </row>
        <row r="1542">
          <cell r="A1542">
            <v>80000701</v>
          </cell>
          <cell r="B1542" t="str">
            <v>MENS UNDERWARE SZ XL</v>
          </cell>
          <cell r="D1542">
            <v>44.8</v>
          </cell>
        </row>
        <row r="1543">
          <cell r="A1543">
            <v>80000702</v>
          </cell>
          <cell r="B1543" t="str">
            <v>MENS UNDERWARE SZ XXL</v>
          </cell>
          <cell r="D1543">
            <v>44.8</v>
          </cell>
        </row>
        <row r="1544">
          <cell r="A1544">
            <v>80000713</v>
          </cell>
          <cell r="B1544" t="str">
            <v>SPECIMEN STERILE CONTAINE</v>
          </cell>
          <cell r="D1544">
            <v>2.1</v>
          </cell>
        </row>
        <row r="1545">
          <cell r="A1545">
            <v>80000717</v>
          </cell>
          <cell r="B1545" t="str">
            <v>POLYMED LATEX GLOVES</v>
          </cell>
          <cell r="D1545">
            <v>4.3</v>
          </cell>
        </row>
        <row r="1546">
          <cell r="A1546">
            <v>80000718</v>
          </cell>
          <cell r="B1546" t="str">
            <v>ADHESIVE REMOVER WIPES</v>
          </cell>
          <cell r="D1546">
            <v>91.6</v>
          </cell>
        </row>
        <row r="1547">
          <cell r="A1547">
            <v>80000719</v>
          </cell>
          <cell r="B1547" t="str">
            <v>SPONGE 4X4 TRAY STERILE</v>
          </cell>
          <cell r="D1547">
            <v>12.69</v>
          </cell>
        </row>
        <row r="1548">
          <cell r="A1548">
            <v>80000721</v>
          </cell>
          <cell r="B1548" t="str">
            <v>SPONGE GAUZE 2X2 SLEEVE NON STERILE</v>
          </cell>
          <cell r="D1548">
            <v>2.2999999999999998</v>
          </cell>
        </row>
        <row r="1549">
          <cell r="A1549">
            <v>80000722</v>
          </cell>
          <cell r="B1549" t="str">
            <v>SPONGE GAUZE 4X4 SLEEVE NON STERILE</v>
          </cell>
          <cell r="D1549">
            <v>2.2999999999999998</v>
          </cell>
        </row>
        <row r="1550">
          <cell r="A1550">
            <v>80000723</v>
          </cell>
          <cell r="B1550" t="str">
            <v>STERILE GAUZE 4 X 4</v>
          </cell>
          <cell r="D1550">
            <v>12.69</v>
          </cell>
        </row>
        <row r="1551">
          <cell r="A1551">
            <v>80000724</v>
          </cell>
          <cell r="B1551" t="str">
            <v>LATEX GLOVES XL</v>
          </cell>
          <cell r="D1551">
            <v>4.3</v>
          </cell>
        </row>
        <row r="1552">
          <cell r="A1552">
            <v>80000729</v>
          </cell>
          <cell r="B1552" t="str">
            <v>NITRILE GLOVES - SMALL</v>
          </cell>
          <cell r="D1552">
            <v>2</v>
          </cell>
        </row>
        <row r="1553">
          <cell r="A1553">
            <v>90000208</v>
          </cell>
          <cell r="B1553" t="str">
            <v>SLIPPERS</v>
          </cell>
          <cell r="D1553">
            <v>17</v>
          </cell>
        </row>
        <row r="1554">
          <cell r="A1554">
            <v>90000209</v>
          </cell>
          <cell r="B1554" t="str">
            <v>PROTECTIVE UNDERWARE</v>
          </cell>
          <cell r="D1554">
            <v>44.8</v>
          </cell>
        </row>
        <row r="1555">
          <cell r="A1555">
            <v>90000212</v>
          </cell>
          <cell r="B1555" t="str">
            <v>ACE BANDAGE</v>
          </cell>
          <cell r="D1555">
            <v>12.6</v>
          </cell>
        </row>
        <row r="1556">
          <cell r="A1556">
            <v>90000213</v>
          </cell>
          <cell r="B1556" t="str">
            <v>COBAN</v>
          </cell>
          <cell r="D1556">
            <v>17.25</v>
          </cell>
        </row>
        <row r="1557">
          <cell r="A1557">
            <v>90000214</v>
          </cell>
          <cell r="B1557" t="str">
            <v>KOTEX</v>
          </cell>
          <cell r="D1557">
            <v>2.2999999999999998</v>
          </cell>
        </row>
        <row r="1558">
          <cell r="A1558" t="str">
            <v xml:space="preserve"> 4501010</v>
          </cell>
          <cell r="B1558" t="str">
            <v>SARS-CoV-2-IgG</v>
          </cell>
          <cell r="C1558" t="str">
            <v>86769</v>
          </cell>
          <cell r="D1558">
            <v>45.23</v>
          </cell>
        </row>
        <row r="1559">
          <cell r="A1559" t="str">
            <v xml:space="preserve"> 4504054</v>
          </cell>
          <cell r="B1559" t="str">
            <v>COVID-19 24HR NASAL SWAB-UCI</v>
          </cell>
          <cell r="C1559" t="str">
            <v>87635</v>
          </cell>
          <cell r="D1559">
            <v>51.31</v>
          </cell>
        </row>
        <row r="1560">
          <cell r="A1560" t="str">
            <v xml:space="preserve"> 5051253</v>
          </cell>
          <cell r="B1560" t="str">
            <v>VIGAMOX 0.5 % EYE DRP 3ML (MOXIFLOXACIN)</v>
          </cell>
          <cell r="D1560">
            <v>340.4</v>
          </cell>
        </row>
        <row r="1561">
          <cell r="A1561" t="str">
            <v xml:space="preserve"> 5051254</v>
          </cell>
          <cell r="B1561" t="str">
            <v>BACITRACIN OPH OINT 3.5 GM</v>
          </cell>
          <cell r="D1561">
            <v>355.32</v>
          </cell>
        </row>
        <row r="1562">
          <cell r="A1562" t="str">
            <v xml:space="preserve"> 5051315</v>
          </cell>
          <cell r="B1562" t="str">
            <v>ADVAIR DISKUS 250/50 MCG 60 DOSES</v>
          </cell>
          <cell r="D1562">
            <v>666.51</v>
          </cell>
        </row>
        <row r="1563">
          <cell r="A1563" t="str">
            <v xml:space="preserve"> 5051455</v>
          </cell>
          <cell r="B1563" t="str">
            <v>MONISTAT VAG 7 CREAM (MICONAZOLE CRM)</v>
          </cell>
          <cell r="D1563">
            <v>103.2</v>
          </cell>
        </row>
        <row r="1564">
          <cell r="A1564" t="str">
            <v xml:space="preserve"> 5051796</v>
          </cell>
          <cell r="B1564" t="str">
            <v>CORTEF 10 MG TAB (HYDROCORTISONE)</v>
          </cell>
          <cell r="D1564">
            <v>5.16</v>
          </cell>
        </row>
        <row r="1565">
          <cell r="A1565" t="str">
            <v xml:space="preserve"> 5051857</v>
          </cell>
          <cell r="B1565" t="str">
            <v>DEPAKOTE ER 500 MG TAB (DIVALPROEX)</v>
          </cell>
          <cell r="D1565">
            <v>32.56</v>
          </cell>
        </row>
        <row r="1566">
          <cell r="A1566" t="str">
            <v xml:space="preserve"> 7106365</v>
          </cell>
          <cell r="B1566" t="str">
            <v>KETAMINE IV INFUSION</v>
          </cell>
          <cell r="C1566" t="str">
            <v>96365</v>
          </cell>
          <cell r="D1566">
            <v>525</v>
          </cell>
        </row>
        <row r="1567">
          <cell r="A1567" t="str">
            <v>80001204</v>
          </cell>
          <cell r="B1567" t="str">
            <v>SHORTS - SMALL</v>
          </cell>
        </row>
        <row r="1568">
          <cell r="A1568" t="str">
            <v>80001205</v>
          </cell>
          <cell r="B1568" t="str">
            <v>SHORTS - 3XL</v>
          </cell>
        </row>
        <row r="1569">
          <cell r="A1569" t="str">
            <v>80001207</v>
          </cell>
          <cell r="B1569" t="str">
            <v>LICE COMB METAL</v>
          </cell>
        </row>
        <row r="1570">
          <cell r="A1570" t="str">
            <v>80001208</v>
          </cell>
          <cell r="B1570" t="str">
            <v>LICE COMB PLASTIC</v>
          </cell>
        </row>
        <row r="1571">
          <cell r="A1571" t="str">
            <v>80001209</v>
          </cell>
          <cell r="B1571" t="str">
            <v>WALKER, FRONT WHEEL 300#</v>
          </cell>
        </row>
        <row r="1572">
          <cell r="A1572" t="str">
            <v>80001211</v>
          </cell>
          <cell r="B1572" t="str">
            <v>BREATHALYZER - ALCO SENSOR III</v>
          </cell>
        </row>
        <row r="1573">
          <cell r="A1573" t="str">
            <v>80001212</v>
          </cell>
          <cell r="B1573" t="str">
            <v>MOUTHPIECE (BREATHALYZER)</v>
          </cell>
        </row>
        <row r="1574">
          <cell r="A1574" t="str">
            <v>80001213</v>
          </cell>
          <cell r="B1574" t="str">
            <v>LARGE CPAP MASK</v>
          </cell>
        </row>
        <row r="1575">
          <cell r="A1575" t="str">
            <v>80001221</v>
          </cell>
          <cell r="B1575" t="str">
            <v>LYSOL DISINFECTANT</v>
          </cell>
        </row>
        <row r="1576">
          <cell r="A1576" t="str">
            <v>80001228</v>
          </cell>
          <cell r="B1576" t="str">
            <v>LUMBAR PUNCTURE TRAY</v>
          </cell>
        </row>
        <row r="1577">
          <cell r="A1577" t="str">
            <v>80001229</v>
          </cell>
          <cell r="B1577" t="str">
            <v>OPTIFOAM 4X4 SILVER</v>
          </cell>
        </row>
        <row r="1578">
          <cell r="A1578" t="str">
            <v>80001231</v>
          </cell>
          <cell r="B1578" t="str">
            <v>PAMPERS DIAPERS SZ 5</v>
          </cell>
        </row>
        <row r="1579">
          <cell r="A1579" t="str">
            <v>80001232</v>
          </cell>
          <cell r="B1579" t="str">
            <v>PAMPERS BABY WIPES</v>
          </cell>
        </row>
        <row r="1580">
          <cell r="A1580" t="str">
            <v>80001233</v>
          </cell>
          <cell r="B1580" t="str">
            <v>PAMPERS DIAPERS SZ 2</v>
          </cell>
        </row>
        <row r="1581">
          <cell r="A1581" t="str">
            <v>80001234</v>
          </cell>
          <cell r="B1581" t="str">
            <v>ZIPLOCK BAG 8 X 10</v>
          </cell>
        </row>
        <row r="1582">
          <cell r="A1582" t="str">
            <v>80001235</v>
          </cell>
          <cell r="B1582" t="str">
            <v>LARGE FULL FACE MASK (CPAP)</v>
          </cell>
        </row>
        <row r="1583">
          <cell r="A1583" t="str">
            <v>80001238</v>
          </cell>
          <cell r="B1583" t="str">
            <v>ARM SLING ONE SIZE</v>
          </cell>
        </row>
        <row r="1584">
          <cell r="A1584" t="str">
            <v>80001239</v>
          </cell>
          <cell r="B1584" t="str">
            <v>FINGER SPLINT PADDED MEDIUM</v>
          </cell>
        </row>
        <row r="1585">
          <cell r="A1585" t="str">
            <v>80001240</v>
          </cell>
          <cell r="B1585" t="str">
            <v>CONTOUR DELUXE W/HEADGEAR M/L (RESP)</v>
          </cell>
        </row>
        <row r="1586">
          <cell r="A1586" t="str">
            <v>80001241</v>
          </cell>
          <cell r="B1586" t="str">
            <v>BIPAP DISPOSABLE CIRCUIT (RESP)</v>
          </cell>
        </row>
        <row r="1587">
          <cell r="A1587" t="str">
            <v>80001242</v>
          </cell>
          <cell r="B1587" t="str">
            <v>THERMOMETER PROBE WELCH ALLYN</v>
          </cell>
        </row>
        <row r="1588">
          <cell r="A1588" t="str">
            <v>80001243</v>
          </cell>
          <cell r="B1588" t="str">
            <v>4' x 75  STRETCH BANDAGE</v>
          </cell>
        </row>
        <row r="1589">
          <cell r="A1589" t="str">
            <v>80001244</v>
          </cell>
          <cell r="B1589" t="str">
            <v>BATTERY 2032 DISC</v>
          </cell>
        </row>
        <row r="1590">
          <cell r="A1590" t="str">
            <v>80001245</v>
          </cell>
          <cell r="B1590" t="str">
            <v>ADULT NASAL CANNULA</v>
          </cell>
        </row>
        <row r="1591">
          <cell r="A1591" t="str">
            <v>80001247</v>
          </cell>
          <cell r="B1591" t="str">
            <v>BP CUFF SIZE 12 (WELCH ALLYN)</v>
          </cell>
        </row>
        <row r="1592">
          <cell r="A1592" t="str">
            <v>80001248</v>
          </cell>
          <cell r="B1592" t="str">
            <v>BLOOD GAS KIT - CARDIO</v>
          </cell>
        </row>
        <row r="1593">
          <cell r="A1593" t="str">
            <v>80001249</v>
          </cell>
          <cell r="B1593" t="str">
            <v>VACUTAINER GREY - LAB</v>
          </cell>
        </row>
        <row r="1594">
          <cell r="A1594" t="str">
            <v>80001250</v>
          </cell>
          <cell r="B1594" t="str">
            <v>VACUTAINER RED - LAB</v>
          </cell>
        </row>
        <row r="1595">
          <cell r="A1595" t="str">
            <v>80001251</v>
          </cell>
          <cell r="B1595" t="str">
            <v>PETROLATUM GAUZE 3  X 9</v>
          </cell>
        </row>
        <row r="1596">
          <cell r="A1596" t="str">
            <v>80001252</v>
          </cell>
          <cell r="B1596" t="str">
            <v>NON-ADHERENT PAD 2  X 3</v>
          </cell>
        </row>
        <row r="1597">
          <cell r="A1597" t="str">
            <v>80001256</v>
          </cell>
          <cell r="B1597" t="str">
            <v>BP CUFF SIZE 11 (WELCH ALLYN)</v>
          </cell>
        </row>
        <row r="1598">
          <cell r="A1598" t="str">
            <v>80001257</v>
          </cell>
          <cell r="B1598" t="str">
            <v>STERILE SLEEVE</v>
          </cell>
        </row>
        <row r="1599">
          <cell r="A1599" t="str">
            <v>80001259</v>
          </cell>
          <cell r="B1599" t="str">
            <v>NITRILE EXAM GLOVE - SMALL</v>
          </cell>
        </row>
        <row r="1600">
          <cell r="A1600" t="str">
            <v>80001260</v>
          </cell>
          <cell r="B1600" t="str">
            <v>NITRILE EXAM GLOVE - MEDIUM</v>
          </cell>
        </row>
        <row r="1601">
          <cell r="A1601" t="str">
            <v>80001261</v>
          </cell>
          <cell r="B1601" t="str">
            <v>NITRILE EXAM GLOVE - LARGE</v>
          </cell>
        </row>
        <row r="1602">
          <cell r="A1602" t="str">
            <v>80001269</v>
          </cell>
          <cell r="B1602" t="str">
            <v>3M RED DOT SMALL</v>
          </cell>
        </row>
        <row r="1603">
          <cell r="A1603" t="str">
            <v>80001270</v>
          </cell>
          <cell r="B1603" t="str">
            <v>SHOE SIZE 4/6</v>
          </cell>
        </row>
        <row r="1604">
          <cell r="A1604" t="str">
            <v>80001271</v>
          </cell>
          <cell r="B1604" t="str">
            <v>PONCHO DISPOSABLE</v>
          </cell>
        </row>
        <row r="1605">
          <cell r="A1605" t="str">
            <v>80001275</v>
          </cell>
          <cell r="B1605" t="str">
            <v>10ML SYRINGE DISPOSABLE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RevenueByChargeCode"/>
    </sheetNames>
    <sheetDataSet>
      <sheetData sheetId="0"/>
      <sheetData sheetId="1">
        <row r="1">
          <cell r="A1">
            <v>80000225</v>
          </cell>
          <cell r="B1" t="str">
            <v>MASK SINGLE USE PURPLE ECT</v>
          </cell>
          <cell r="C1">
            <v>1083</v>
          </cell>
          <cell r="D1">
            <v>60420.570000000807</v>
          </cell>
        </row>
        <row r="2">
          <cell r="A2">
            <v>80000228</v>
          </cell>
          <cell r="B2" t="str">
            <v>OUTLOOK PUMP SET W/2 CARESITE</v>
          </cell>
          <cell r="C2">
            <v>54</v>
          </cell>
          <cell r="D2">
            <v>5390</v>
          </cell>
        </row>
        <row r="3">
          <cell r="A3">
            <v>80000304</v>
          </cell>
          <cell r="B3" t="str">
            <v>BITE GUARD</v>
          </cell>
          <cell r="C3">
            <v>1083</v>
          </cell>
          <cell r="D3">
            <v>39312.90000000006</v>
          </cell>
        </row>
        <row r="4">
          <cell r="A4">
            <v>80000525</v>
          </cell>
          <cell r="B4" t="str">
            <v>22G X 1 AUTOGUARD BLUE</v>
          </cell>
          <cell r="C4">
            <v>45</v>
          </cell>
          <cell r="D4">
            <v>111.99999999999993</v>
          </cell>
        </row>
        <row r="5">
          <cell r="A5">
            <v>80000553</v>
          </cell>
          <cell r="B5" t="str">
            <v>24G X .75 YELLOW NON-WINGED</v>
          </cell>
          <cell r="C5">
            <v>1048</v>
          </cell>
          <cell r="D5">
            <v>17359.919999999966</v>
          </cell>
        </row>
        <row r="6">
          <cell r="A6">
            <v>80000697</v>
          </cell>
          <cell r="B6" t="str">
            <v>MASK ADULT ELONGATED O2 CANNULA RESP</v>
          </cell>
          <cell r="C6">
            <v>1083</v>
          </cell>
          <cell r="D6">
            <v>10450.94999999979</v>
          </cell>
        </row>
        <row r="7">
          <cell r="A7">
            <v>80000727</v>
          </cell>
          <cell r="B7" t="str">
            <v>NITRILE GLOVES - LARGE</v>
          </cell>
          <cell r="C7">
            <v>6762</v>
          </cell>
          <cell r="D7">
            <v>13524</v>
          </cell>
        </row>
        <row r="8">
          <cell r="A8">
            <v>90100057</v>
          </cell>
          <cell r="B8" t="str">
            <v>COMB</v>
          </cell>
          <cell r="C8">
            <v>1703</v>
          </cell>
          <cell r="D8">
            <v>3916.9000000001192</v>
          </cell>
        </row>
        <row r="9">
          <cell r="A9">
            <v>90100065</v>
          </cell>
          <cell r="B9" t="str">
            <v>DEODORANT ROLLON</v>
          </cell>
          <cell r="C9">
            <v>1705</v>
          </cell>
          <cell r="D9">
            <v>4944.4999999999845</v>
          </cell>
        </row>
        <row r="10">
          <cell r="A10">
            <v>90100076</v>
          </cell>
          <cell r="B10" t="str">
            <v>LOTION</v>
          </cell>
          <cell r="C10">
            <v>1650</v>
          </cell>
          <cell r="D10">
            <v>5775</v>
          </cell>
        </row>
        <row r="11">
          <cell r="A11">
            <v>90100143</v>
          </cell>
          <cell r="B11" t="str">
            <v>TOOTHBRUSH</v>
          </cell>
          <cell r="C11">
            <v>1704</v>
          </cell>
          <cell r="D11">
            <v>3919.2000000001194</v>
          </cell>
        </row>
        <row r="12">
          <cell r="A12">
            <v>90100146</v>
          </cell>
          <cell r="B12" t="str">
            <v>TOOTHPASTE</v>
          </cell>
          <cell r="C12">
            <v>1703</v>
          </cell>
          <cell r="D12">
            <v>3916.9000000001192</v>
          </cell>
        </row>
        <row r="13">
          <cell r="A13">
            <v>90100159</v>
          </cell>
          <cell r="B13" t="str">
            <v>WASH BASINS</v>
          </cell>
          <cell r="C13">
            <v>1703</v>
          </cell>
          <cell r="D13">
            <v>5534.75</v>
          </cell>
        </row>
        <row r="14">
          <cell r="A14">
            <v>3000001</v>
          </cell>
          <cell r="B14" t="str">
            <v>FOOD/BEVERAGE PREFERENCE</v>
          </cell>
          <cell r="C14">
            <v>3</v>
          </cell>
          <cell r="D14">
            <v>0</v>
          </cell>
        </row>
        <row r="15">
          <cell r="A15">
            <v>3000002</v>
          </cell>
          <cell r="B15" t="str">
            <v>REGULAR DIET</v>
          </cell>
          <cell r="C15">
            <v>2</v>
          </cell>
          <cell r="D15">
            <v>0</v>
          </cell>
        </row>
        <row r="16">
          <cell r="A16">
            <v>3000003</v>
          </cell>
          <cell r="B16" t="str">
            <v>SPECIAL INSTRUCTIONS</v>
          </cell>
          <cell r="C16">
            <v>1</v>
          </cell>
          <cell r="D16">
            <v>0</v>
          </cell>
        </row>
        <row r="17">
          <cell r="A17">
            <v>3000022</v>
          </cell>
          <cell r="B17" t="str">
            <v>VEGAN</v>
          </cell>
          <cell r="C17">
            <v>1</v>
          </cell>
          <cell r="D17">
            <v>0</v>
          </cell>
        </row>
        <row r="18">
          <cell r="A18">
            <v>3000024</v>
          </cell>
          <cell r="B18" t="str">
            <v>MECHANICAL SOFT</v>
          </cell>
          <cell r="C18">
            <v>1</v>
          </cell>
          <cell r="D18">
            <v>0</v>
          </cell>
        </row>
        <row r="19">
          <cell r="A19">
            <v>3000036</v>
          </cell>
          <cell r="B19" t="str">
            <v>DIET CONSULT</v>
          </cell>
          <cell r="C19">
            <v>564</v>
          </cell>
          <cell r="D19">
            <v>0</v>
          </cell>
        </row>
        <row r="20">
          <cell r="A20">
            <v>3000039</v>
          </cell>
          <cell r="B20" t="str">
            <v>DOUBLE PORTION</v>
          </cell>
          <cell r="C20">
            <v>1</v>
          </cell>
          <cell r="D20">
            <v>0</v>
          </cell>
        </row>
        <row r="21">
          <cell r="A21">
            <v>3000053</v>
          </cell>
          <cell r="B21" t="str">
            <v>ENSURE</v>
          </cell>
          <cell r="C21">
            <v>2</v>
          </cell>
          <cell r="D21">
            <v>0</v>
          </cell>
        </row>
        <row r="22">
          <cell r="A22">
            <v>3600025</v>
          </cell>
          <cell r="B22" t="str">
            <v>MED SURG 1:1 STAFFING 1</v>
          </cell>
          <cell r="C22">
            <v>976</v>
          </cell>
          <cell r="D22">
            <v>122000</v>
          </cell>
        </row>
        <row r="23">
          <cell r="A23">
            <v>3600050</v>
          </cell>
          <cell r="B23" t="str">
            <v>PSYCH 1:1 STAFFING 1</v>
          </cell>
          <cell r="C23">
            <v>18092</v>
          </cell>
          <cell r="D23">
            <v>2261500</v>
          </cell>
        </row>
        <row r="24">
          <cell r="A24">
            <v>4006401</v>
          </cell>
          <cell r="B24" t="str">
            <v>HHN  INITIAL</v>
          </cell>
          <cell r="C24">
            <v>366</v>
          </cell>
          <cell r="D24">
            <v>25437</v>
          </cell>
        </row>
        <row r="25">
          <cell r="A25">
            <v>4006402</v>
          </cell>
          <cell r="B25" t="str">
            <v>HHN SUBSEQUENT</v>
          </cell>
          <cell r="C25">
            <v>163</v>
          </cell>
          <cell r="D25">
            <v>11328.5</v>
          </cell>
        </row>
        <row r="26">
          <cell r="A26">
            <v>4006410</v>
          </cell>
          <cell r="B26" t="str">
            <v>INCENTIVE SPIRO RX/DAY</v>
          </cell>
          <cell r="C26">
            <v>24</v>
          </cell>
          <cell r="D26">
            <v>3924</v>
          </cell>
        </row>
        <row r="27">
          <cell r="A27">
            <v>4006414</v>
          </cell>
          <cell r="B27" t="str">
            <v>O2 / HR</v>
          </cell>
          <cell r="C27">
            <v>16</v>
          </cell>
          <cell r="D27">
            <v>352</v>
          </cell>
        </row>
        <row r="28">
          <cell r="A28">
            <v>4006419</v>
          </cell>
          <cell r="B28" t="str">
            <v>TECHNICAL TIME/15MIN</v>
          </cell>
          <cell r="C28">
            <v>4</v>
          </cell>
          <cell r="D28">
            <v>410</v>
          </cell>
        </row>
        <row r="29">
          <cell r="A29">
            <v>4006429</v>
          </cell>
          <cell r="B29" t="str">
            <v>CPAP</v>
          </cell>
          <cell r="C29">
            <v>262</v>
          </cell>
          <cell r="D29">
            <v>16951.400000000081</v>
          </cell>
        </row>
        <row r="30">
          <cell r="A30">
            <v>4006460</v>
          </cell>
          <cell r="B30" t="str">
            <v>SMOKING CESSATION EDUCATION</v>
          </cell>
          <cell r="C30">
            <v>618</v>
          </cell>
          <cell r="D30">
            <v>57288.599999999409</v>
          </cell>
        </row>
        <row r="31">
          <cell r="A31">
            <v>4007877</v>
          </cell>
          <cell r="B31" t="str">
            <v>PATIENT ASSESSMENT</v>
          </cell>
          <cell r="C31">
            <v>3</v>
          </cell>
          <cell r="D31">
            <v>142.80000000000001</v>
          </cell>
        </row>
        <row r="32">
          <cell r="A32">
            <v>4050000</v>
          </cell>
          <cell r="B32" t="str">
            <v>=&gt;CANCEL RESP ORDER&lt;=</v>
          </cell>
          <cell r="C32">
            <v>2</v>
          </cell>
          <cell r="D32">
            <v>0</v>
          </cell>
        </row>
        <row r="33">
          <cell r="A33">
            <v>4050001</v>
          </cell>
          <cell r="B33" t="str">
            <v>=&gt;RESPIRATORY ORDER&lt;=</v>
          </cell>
          <cell r="C33">
            <v>15</v>
          </cell>
          <cell r="D33">
            <v>0</v>
          </cell>
        </row>
        <row r="34">
          <cell r="A34">
            <v>4050004</v>
          </cell>
          <cell r="B34" t="str">
            <v>RESPIRATORY CONSULT</v>
          </cell>
          <cell r="C34">
            <v>956</v>
          </cell>
          <cell r="D34">
            <v>0</v>
          </cell>
        </row>
        <row r="35">
          <cell r="A35">
            <v>4065100</v>
          </cell>
          <cell r="B35" t="str">
            <v>D-DIMER     UCI</v>
          </cell>
          <cell r="C35">
            <v>3</v>
          </cell>
          <cell r="D35">
            <v>105</v>
          </cell>
        </row>
        <row r="36">
          <cell r="A36">
            <v>4150000</v>
          </cell>
          <cell r="B36" t="str">
            <v>=&gt;PT ORDER&lt;=</v>
          </cell>
          <cell r="C36">
            <v>44</v>
          </cell>
          <cell r="D36">
            <v>0</v>
          </cell>
        </row>
        <row r="37">
          <cell r="A37">
            <v>4150002</v>
          </cell>
          <cell r="B37" t="str">
            <v>PT THERAPEUTIC EXERCISES</v>
          </cell>
          <cell r="C37">
            <v>220</v>
          </cell>
          <cell r="D37">
            <v>22814.000000000091</v>
          </cell>
        </row>
        <row r="38">
          <cell r="A38">
            <v>4150003</v>
          </cell>
          <cell r="B38" t="str">
            <v>PT THERAPEUTIC ACTIVITY</v>
          </cell>
          <cell r="C38">
            <v>83</v>
          </cell>
          <cell r="D38">
            <v>4249.5999999999931</v>
          </cell>
        </row>
        <row r="39">
          <cell r="A39">
            <v>4150004</v>
          </cell>
          <cell r="B39" t="str">
            <v>PT GAIT TRAINING</v>
          </cell>
          <cell r="C39">
            <v>617</v>
          </cell>
          <cell r="D39">
            <v>51951.399999999536</v>
          </cell>
        </row>
        <row r="40">
          <cell r="A40">
            <v>4150005</v>
          </cell>
          <cell r="B40" t="str">
            <v>PT NEUROMUSCULAR RE-EDUCATION</v>
          </cell>
          <cell r="C40">
            <v>487</v>
          </cell>
          <cell r="D40">
            <v>18993</v>
          </cell>
        </row>
        <row r="41">
          <cell r="A41">
            <v>4200001</v>
          </cell>
          <cell r="B41" t="str">
            <v>ST SWALLOW EVAL</v>
          </cell>
          <cell r="C41">
            <v>3</v>
          </cell>
          <cell r="D41">
            <v>0</v>
          </cell>
        </row>
        <row r="42">
          <cell r="A42">
            <v>4501001</v>
          </cell>
          <cell r="B42" t="str">
            <v>ANTIBODY IDENTIFICATION QST</v>
          </cell>
          <cell r="C42">
            <v>1</v>
          </cell>
          <cell r="D42">
            <v>166.3</v>
          </cell>
        </row>
        <row r="43">
          <cell r="A43">
            <v>4501002</v>
          </cell>
          <cell r="B43" t="str">
            <v>ABO TYPE</v>
          </cell>
          <cell r="C43">
            <v>1</v>
          </cell>
          <cell r="D43">
            <v>30.2</v>
          </cell>
        </row>
        <row r="44">
          <cell r="A44">
            <v>4501005</v>
          </cell>
          <cell r="B44" t="str">
            <v>Blood Bank  CROSSMATCH x1</v>
          </cell>
          <cell r="C44">
            <v>2</v>
          </cell>
          <cell r="D44">
            <v>249.6</v>
          </cell>
        </row>
        <row r="45">
          <cell r="A45">
            <v>4501007</v>
          </cell>
          <cell r="B45" t="str">
            <v>CHLORIDE W/O CREA  UR, RANDM  QST</v>
          </cell>
          <cell r="C45">
            <v>5</v>
          </cell>
          <cell r="D45">
            <v>14.55</v>
          </cell>
        </row>
        <row r="46">
          <cell r="A46">
            <v>4501008</v>
          </cell>
          <cell r="B46" t="str">
            <v>RH TYPE</v>
          </cell>
          <cell r="C46">
            <v>1</v>
          </cell>
          <cell r="D46">
            <v>30.2</v>
          </cell>
        </row>
        <row r="47">
          <cell r="A47">
            <v>4501011</v>
          </cell>
          <cell r="B47" t="str">
            <v>ALPHA FETOPROTEIN, TUMOR  QST</v>
          </cell>
          <cell r="C47">
            <v>1</v>
          </cell>
          <cell r="D47">
            <v>2.91</v>
          </cell>
        </row>
        <row r="48">
          <cell r="A48">
            <v>4501013</v>
          </cell>
          <cell r="B48" t="str">
            <v>ACETAMINOPHEN     UCI</v>
          </cell>
          <cell r="C48">
            <v>7</v>
          </cell>
          <cell r="D48">
            <v>109.76000000000002</v>
          </cell>
        </row>
        <row r="49">
          <cell r="A49">
            <v>4501018</v>
          </cell>
          <cell r="B49" t="str">
            <v>HEPATITIS C / Rflx    QST</v>
          </cell>
          <cell r="C49">
            <v>106</v>
          </cell>
          <cell r="D49">
            <v>2098.799999999997</v>
          </cell>
        </row>
        <row r="50">
          <cell r="A50">
            <v>4501019</v>
          </cell>
          <cell r="B50" t="str">
            <v>ALBUMIN SERUM</v>
          </cell>
          <cell r="C50">
            <v>11</v>
          </cell>
          <cell r="D50">
            <v>541.19999999999993</v>
          </cell>
        </row>
        <row r="51">
          <cell r="A51">
            <v>4501021</v>
          </cell>
          <cell r="B51" t="str">
            <v>CORTISOL, FREE, 24 QST</v>
          </cell>
          <cell r="C51">
            <v>0</v>
          </cell>
          <cell r="D51">
            <v>0</v>
          </cell>
        </row>
        <row r="52">
          <cell r="A52">
            <v>4501024</v>
          </cell>
          <cell r="B52" t="str">
            <v>ALKALINE PHOSPHATASE</v>
          </cell>
          <cell r="C52">
            <v>21</v>
          </cell>
          <cell r="D52">
            <v>1138.2000000000005</v>
          </cell>
        </row>
        <row r="53">
          <cell r="A53">
            <v>4501026</v>
          </cell>
          <cell r="B53" t="str">
            <v>CORTISOL P.M.  QST</v>
          </cell>
          <cell r="C53">
            <v>0</v>
          </cell>
          <cell r="D53">
            <v>0</v>
          </cell>
        </row>
        <row r="54">
          <cell r="A54">
            <v>4501033</v>
          </cell>
          <cell r="B54" t="str">
            <v>AMYLASE QST</v>
          </cell>
          <cell r="C54">
            <v>2</v>
          </cell>
          <cell r="D54">
            <v>123.59999999999998</v>
          </cell>
        </row>
        <row r="55">
          <cell r="A55">
            <v>4501034</v>
          </cell>
          <cell r="B55" t="str">
            <v>HOMOCYSTEINE QST</v>
          </cell>
          <cell r="C55">
            <v>2</v>
          </cell>
          <cell r="D55">
            <v>5.82</v>
          </cell>
        </row>
        <row r="56">
          <cell r="A56">
            <v>4501035</v>
          </cell>
          <cell r="B56" t="str">
            <v>HERPES 1/2 IGM (90849) QST</v>
          </cell>
          <cell r="C56">
            <v>3</v>
          </cell>
          <cell r="D56">
            <v>8.73</v>
          </cell>
        </row>
        <row r="57">
          <cell r="A57">
            <v>4501036</v>
          </cell>
          <cell r="B57" t="str">
            <v>ANTI DNA AB 1FA     QST</v>
          </cell>
          <cell r="C57">
            <v>2</v>
          </cell>
          <cell r="D57">
            <v>26.92</v>
          </cell>
        </row>
        <row r="58">
          <cell r="A58">
            <v>4501039</v>
          </cell>
          <cell r="B58" t="str">
            <v>IMMUNOFIXATION, URINE  QST</v>
          </cell>
          <cell r="C58">
            <v>1</v>
          </cell>
          <cell r="D58">
            <v>2.91</v>
          </cell>
        </row>
        <row r="59">
          <cell r="A59">
            <v>4501042</v>
          </cell>
          <cell r="B59" t="str">
            <v>LEVETIRACETAM QST</v>
          </cell>
          <cell r="C59">
            <v>4</v>
          </cell>
          <cell r="D59">
            <v>11.64</v>
          </cell>
        </row>
        <row r="60">
          <cell r="A60">
            <v>4501044</v>
          </cell>
          <cell r="B60" t="str">
            <v>THYROGLOBULIN AB QST</v>
          </cell>
          <cell r="C60">
            <v>0</v>
          </cell>
          <cell r="D60">
            <v>0</v>
          </cell>
        </row>
        <row r="61">
          <cell r="A61">
            <v>4501046</v>
          </cell>
          <cell r="B61" t="str">
            <v>MICROALBUMIN, RANDOM UR (W/CREA) QST</v>
          </cell>
          <cell r="C61">
            <v>1</v>
          </cell>
          <cell r="D61">
            <v>2.91</v>
          </cell>
        </row>
        <row r="62">
          <cell r="A62">
            <v>4501051</v>
          </cell>
          <cell r="B62" t="str">
            <v>BILIRUBIN TOTAL</v>
          </cell>
          <cell r="C62">
            <v>73</v>
          </cell>
          <cell r="D62">
            <v>4146.4000000000051</v>
          </cell>
        </row>
        <row r="63">
          <cell r="A63">
            <v>4501052</v>
          </cell>
          <cell r="B63" t="str">
            <v>BILIRUBIN DIRECT</v>
          </cell>
          <cell r="C63">
            <v>48</v>
          </cell>
          <cell r="D63">
            <v>2726.400000000001</v>
          </cell>
        </row>
        <row r="64">
          <cell r="A64">
            <v>4501054</v>
          </cell>
          <cell r="B64" t="str">
            <v>BUN</v>
          </cell>
          <cell r="C64">
            <v>3</v>
          </cell>
          <cell r="D64">
            <v>147.60000000000002</v>
          </cell>
        </row>
        <row r="65">
          <cell r="A65">
            <v>4501055</v>
          </cell>
          <cell r="B65" t="str">
            <v>C3C COMPLEMENT     QST</v>
          </cell>
          <cell r="C65">
            <v>0</v>
          </cell>
          <cell r="D65">
            <v>0</v>
          </cell>
        </row>
        <row r="66">
          <cell r="A66">
            <v>4501056</v>
          </cell>
          <cell r="B66" t="str">
            <v>C4C COMPLEMENT     QST</v>
          </cell>
          <cell r="C66">
            <v>0</v>
          </cell>
          <cell r="D66">
            <v>0</v>
          </cell>
        </row>
        <row r="67">
          <cell r="A67">
            <v>4501058</v>
          </cell>
          <cell r="B67" t="str">
            <v>CA 125     QST</v>
          </cell>
          <cell r="C67">
            <v>0</v>
          </cell>
          <cell r="D67">
            <v>0</v>
          </cell>
        </row>
        <row r="68">
          <cell r="A68">
            <v>4501059</v>
          </cell>
          <cell r="B68" t="str">
            <v>CALCIUM BLOOD</v>
          </cell>
          <cell r="C68">
            <v>91</v>
          </cell>
          <cell r="D68">
            <v>4477.1999999999925</v>
          </cell>
        </row>
        <row r="69">
          <cell r="A69">
            <v>4501060</v>
          </cell>
          <cell r="B69" t="str">
            <v>PROTEIN, TOTAL W/CREA, 24 HR UR QST</v>
          </cell>
          <cell r="C69">
            <v>1</v>
          </cell>
          <cell r="D69">
            <v>2.91</v>
          </cell>
        </row>
        <row r="70">
          <cell r="A70">
            <v>4501062</v>
          </cell>
          <cell r="B70" t="str">
            <v>CARBAMAZEPINE (TEGRETOL)</v>
          </cell>
          <cell r="C70">
            <v>75</v>
          </cell>
          <cell r="D70">
            <v>5100</v>
          </cell>
        </row>
        <row r="71">
          <cell r="A71">
            <v>4501068</v>
          </cell>
          <cell r="B71" t="str">
            <v>PROTEIN, TOTAL W/CREA, RAND UR  QST</v>
          </cell>
          <cell r="C71">
            <v>0</v>
          </cell>
          <cell r="D71">
            <v>0</v>
          </cell>
        </row>
        <row r="72">
          <cell r="A72">
            <v>4501071</v>
          </cell>
          <cell r="B72" t="str">
            <v>CHLORIDE SERUM</v>
          </cell>
          <cell r="C72">
            <v>0</v>
          </cell>
          <cell r="D72">
            <v>0</v>
          </cell>
        </row>
        <row r="73">
          <cell r="A73">
            <v>4501073</v>
          </cell>
          <cell r="B73" t="str">
            <v>MRSA Nares Screen  QST</v>
          </cell>
          <cell r="C73">
            <v>87</v>
          </cell>
          <cell r="D73">
            <v>2152.3799999999997</v>
          </cell>
        </row>
        <row r="74">
          <cell r="A74">
            <v>4501075</v>
          </cell>
          <cell r="B74" t="str">
            <v>SAL/SHIG/CAMPY,CULT&amp;SHIGA TOXIN,EIA W/RF</v>
          </cell>
          <cell r="C74">
            <v>0</v>
          </cell>
          <cell r="D74">
            <v>0</v>
          </cell>
        </row>
        <row r="75">
          <cell r="A75">
            <v>4501077</v>
          </cell>
          <cell r="B75" t="str">
            <v>CO2 BICARBONATE</v>
          </cell>
          <cell r="C75">
            <v>1</v>
          </cell>
          <cell r="D75">
            <v>40.299999999999997</v>
          </cell>
        </row>
        <row r="76">
          <cell r="A76">
            <v>4501080</v>
          </cell>
          <cell r="B76" t="str">
            <v>COMPLEMENT GROUP C3/C4 QST</v>
          </cell>
          <cell r="C76">
            <v>1</v>
          </cell>
          <cell r="D76">
            <v>20.440000000000001</v>
          </cell>
        </row>
        <row r="77">
          <cell r="A77">
            <v>4501081</v>
          </cell>
          <cell r="B77" t="str">
            <v>COMPLEMENT TOTAL CH50  QST</v>
          </cell>
          <cell r="C77">
            <v>1</v>
          </cell>
          <cell r="D77">
            <v>23.1</v>
          </cell>
        </row>
        <row r="78">
          <cell r="A78">
            <v>4501083</v>
          </cell>
          <cell r="B78" t="str">
            <v>CORTISOL, TOTAL SERUM  QST</v>
          </cell>
          <cell r="C78">
            <v>7</v>
          </cell>
          <cell r="D78">
            <v>175.07</v>
          </cell>
        </row>
        <row r="79">
          <cell r="A79">
            <v>4501085</v>
          </cell>
          <cell r="B79" t="str">
            <v>CK</v>
          </cell>
          <cell r="C79">
            <v>236</v>
          </cell>
          <cell r="D79">
            <v>12791.200000000043</v>
          </cell>
        </row>
        <row r="80">
          <cell r="A80">
            <v>4501087</v>
          </cell>
          <cell r="B80" t="str">
            <v>CREATININE SERUM</v>
          </cell>
          <cell r="C80">
            <v>5</v>
          </cell>
          <cell r="D80">
            <v>246</v>
          </cell>
        </row>
        <row r="81">
          <cell r="A81">
            <v>4501088</v>
          </cell>
          <cell r="B81" t="str">
            <v>CREATININE URINE RANDM    QST</v>
          </cell>
          <cell r="C81">
            <v>6</v>
          </cell>
          <cell r="D81">
            <v>17.46</v>
          </cell>
        </row>
        <row r="82">
          <cell r="A82">
            <v>4501089</v>
          </cell>
          <cell r="B82" t="str">
            <v>CREATININE CLEARANCE  24 HR UR  QST</v>
          </cell>
          <cell r="C82">
            <v>0</v>
          </cell>
          <cell r="D82">
            <v>0</v>
          </cell>
        </row>
        <row r="83">
          <cell r="A83">
            <v>4501093</v>
          </cell>
          <cell r="B83" t="str">
            <v>DHEA-SULFATE SERUM QST</v>
          </cell>
          <cell r="C83">
            <v>2</v>
          </cell>
          <cell r="D83">
            <v>50.2</v>
          </cell>
        </row>
        <row r="84">
          <cell r="A84">
            <v>4501094</v>
          </cell>
          <cell r="B84" t="str">
            <v>DIGOXIN QST</v>
          </cell>
          <cell r="C84">
            <v>14</v>
          </cell>
          <cell r="D84">
            <v>840</v>
          </cell>
        </row>
        <row r="85">
          <cell r="A85">
            <v>4501101</v>
          </cell>
          <cell r="B85" t="str">
            <v>TESTOSTERONE, TOTAL, MALE(ADULT),  QST</v>
          </cell>
          <cell r="C85">
            <v>1</v>
          </cell>
          <cell r="D85">
            <v>2.91</v>
          </cell>
        </row>
        <row r="86">
          <cell r="A86">
            <v>4501103</v>
          </cell>
          <cell r="B86" t="str">
            <v>PROTEIN ELECTROPHERESIS QST</v>
          </cell>
          <cell r="C86">
            <v>2</v>
          </cell>
          <cell r="D86">
            <v>18.600000000000001</v>
          </cell>
        </row>
        <row r="87">
          <cell r="A87">
            <v>4501104</v>
          </cell>
          <cell r="B87" t="str">
            <v>CORTISOL  AM QST</v>
          </cell>
          <cell r="C87">
            <v>8</v>
          </cell>
          <cell r="D87">
            <v>23.28</v>
          </cell>
        </row>
        <row r="88">
          <cell r="A88">
            <v>4501114</v>
          </cell>
          <cell r="B88" t="str">
            <v>FSH SERUM QST</v>
          </cell>
          <cell r="C88">
            <v>4</v>
          </cell>
          <cell r="D88">
            <v>58</v>
          </cell>
        </row>
        <row r="89">
          <cell r="A89">
            <v>4501118</v>
          </cell>
          <cell r="B89" t="str">
            <v>TPO -THYROID PEROX  QST</v>
          </cell>
          <cell r="C89">
            <v>3</v>
          </cell>
          <cell r="D89">
            <v>39</v>
          </cell>
        </row>
        <row r="90">
          <cell r="A90">
            <v>4501120</v>
          </cell>
          <cell r="B90" t="str">
            <v>GLUCOSE</v>
          </cell>
          <cell r="C90">
            <v>421</v>
          </cell>
          <cell r="D90">
            <v>20713.200000000164</v>
          </cell>
        </row>
        <row r="91">
          <cell r="A91">
            <v>4501126</v>
          </cell>
          <cell r="B91" t="str">
            <v>HEMOGLOBIN  A1C  (GLYCOSYLATD HGB)</v>
          </cell>
          <cell r="C91">
            <v>851</v>
          </cell>
          <cell r="D91">
            <v>45954</v>
          </cell>
        </row>
        <row r="92">
          <cell r="A92">
            <v>4501129</v>
          </cell>
          <cell r="B92" t="str">
            <v>HEPATITIS A IGM  QST</v>
          </cell>
          <cell r="C92">
            <v>1</v>
          </cell>
          <cell r="D92">
            <v>16.46</v>
          </cell>
        </row>
        <row r="93">
          <cell r="A93">
            <v>4501130</v>
          </cell>
          <cell r="B93" t="str">
            <v>HEPATITIS B CORE AB TOTAL QST</v>
          </cell>
          <cell r="C93">
            <v>0</v>
          </cell>
          <cell r="D93">
            <v>0</v>
          </cell>
        </row>
        <row r="94">
          <cell r="A94">
            <v>4501131</v>
          </cell>
          <cell r="B94" t="str">
            <v>HEPATITIS B SURFACE ANTIB QST</v>
          </cell>
          <cell r="C94">
            <v>2</v>
          </cell>
          <cell r="D94">
            <v>26.24</v>
          </cell>
        </row>
        <row r="95">
          <cell r="A95">
            <v>4501132</v>
          </cell>
          <cell r="B95" t="str">
            <v>HEPATITIS B SURFACE AG / RFLX QST</v>
          </cell>
          <cell r="C95">
            <v>0</v>
          </cell>
          <cell r="D95">
            <v>0</v>
          </cell>
        </row>
        <row r="96">
          <cell r="A96">
            <v>4501135</v>
          </cell>
          <cell r="B96" t="str">
            <v>HALDOL (HALOPERIDOL) QST</v>
          </cell>
          <cell r="C96">
            <v>35</v>
          </cell>
          <cell r="D96">
            <v>959.34999999999968</v>
          </cell>
        </row>
        <row r="97">
          <cell r="A97">
            <v>4501137</v>
          </cell>
          <cell r="B97" t="str">
            <v>HCG BETA SERUM PREGNANCY</v>
          </cell>
          <cell r="C97">
            <v>1857</v>
          </cell>
          <cell r="D97">
            <v>105477.60000000343</v>
          </cell>
        </row>
        <row r="98">
          <cell r="A98">
            <v>4501139</v>
          </cell>
          <cell r="B98" t="str">
            <v>HDL DIRECT</v>
          </cell>
          <cell r="C98">
            <v>1</v>
          </cell>
          <cell r="D98">
            <v>73.099999999999994</v>
          </cell>
        </row>
        <row r="99">
          <cell r="A99">
            <v>4501146</v>
          </cell>
          <cell r="B99" t="str">
            <v>HEPATITIS PANEL (X5677)   QST</v>
          </cell>
          <cell r="C99">
            <v>301</v>
          </cell>
          <cell r="D99">
            <v>17096.799999999905</v>
          </cell>
        </row>
        <row r="100">
          <cell r="A100">
            <v>4501151</v>
          </cell>
          <cell r="B100" t="str">
            <v>IMMUNOEPG  (FIXAT)  SERUM  QST</v>
          </cell>
          <cell r="C100">
            <v>1</v>
          </cell>
          <cell r="D100">
            <v>16</v>
          </cell>
        </row>
        <row r="101">
          <cell r="A101">
            <v>4501153</v>
          </cell>
          <cell r="B101" t="str">
            <v>IMMUNOGLOBIN  QST</v>
          </cell>
          <cell r="C101">
            <v>0</v>
          </cell>
          <cell r="D101">
            <v>0</v>
          </cell>
        </row>
        <row r="102">
          <cell r="A102">
            <v>4501164</v>
          </cell>
          <cell r="B102" t="str">
            <v>LDH     QST</v>
          </cell>
          <cell r="C102">
            <v>4</v>
          </cell>
          <cell r="D102">
            <v>10.56</v>
          </cell>
        </row>
        <row r="103">
          <cell r="A103">
            <v>4501169</v>
          </cell>
          <cell r="B103" t="str">
            <v>LDL DIRECT</v>
          </cell>
          <cell r="C103">
            <v>2</v>
          </cell>
          <cell r="D103">
            <v>100</v>
          </cell>
        </row>
        <row r="104">
          <cell r="A104">
            <v>4501171</v>
          </cell>
          <cell r="B104" t="str">
            <v>LIPASE QST</v>
          </cell>
          <cell r="C104">
            <v>3</v>
          </cell>
          <cell r="D104">
            <v>120</v>
          </cell>
        </row>
        <row r="105">
          <cell r="A105">
            <v>4501172</v>
          </cell>
          <cell r="B105" t="str">
            <v>LIPID BATTERY (PROFILE)</v>
          </cell>
          <cell r="C105">
            <v>8297</v>
          </cell>
          <cell r="D105">
            <v>1328349.7000000551</v>
          </cell>
        </row>
        <row r="106">
          <cell r="A106">
            <v>4501178</v>
          </cell>
          <cell r="B106" t="str">
            <v>LH (LUTEINZING HORMONE)   QST</v>
          </cell>
          <cell r="C106">
            <v>2</v>
          </cell>
          <cell r="D106">
            <v>40</v>
          </cell>
        </row>
        <row r="107">
          <cell r="A107">
            <v>4501180</v>
          </cell>
          <cell r="B107" t="str">
            <v>LITHIUM</v>
          </cell>
          <cell r="C107">
            <v>1627</v>
          </cell>
          <cell r="D107">
            <v>71913.399999997811</v>
          </cell>
        </row>
        <row r="108">
          <cell r="A108">
            <v>4501181</v>
          </cell>
          <cell r="B108" t="str">
            <v>HEPATIC FUNCTION PANEL</v>
          </cell>
          <cell r="C108">
            <v>970</v>
          </cell>
          <cell r="D108">
            <v>187792.00000000332</v>
          </cell>
        </row>
        <row r="109">
          <cell r="A109">
            <v>4501185</v>
          </cell>
          <cell r="B109" t="str">
            <v>OSMOLALITY  SERUM QST</v>
          </cell>
          <cell r="C109">
            <v>12</v>
          </cell>
          <cell r="D109">
            <v>73.2</v>
          </cell>
        </row>
        <row r="110">
          <cell r="A110">
            <v>4501186</v>
          </cell>
          <cell r="B110" t="str">
            <v>OSMOLALITY  URINE QST</v>
          </cell>
          <cell r="C110">
            <v>9</v>
          </cell>
          <cell r="D110">
            <v>54.900000000000006</v>
          </cell>
        </row>
        <row r="111">
          <cell r="A111">
            <v>4501190</v>
          </cell>
          <cell r="B111" t="str">
            <v>NORTRIP AMITRIPTYLINE QST</v>
          </cell>
          <cell r="C111">
            <v>1</v>
          </cell>
          <cell r="D111">
            <v>30</v>
          </cell>
        </row>
        <row r="112">
          <cell r="A112">
            <v>4501195</v>
          </cell>
          <cell r="B112" t="str">
            <v>PTH-INTACT W/CA+  (PARATHY)     QST</v>
          </cell>
          <cell r="C112">
            <v>17</v>
          </cell>
          <cell r="D112">
            <v>722.5</v>
          </cell>
        </row>
        <row r="113">
          <cell r="A113">
            <v>4501198</v>
          </cell>
          <cell r="B113" t="str">
            <v>POTASSIUM URINE RNDOM   QST</v>
          </cell>
          <cell r="C113">
            <v>1</v>
          </cell>
          <cell r="D113">
            <v>6.05</v>
          </cell>
        </row>
        <row r="114">
          <cell r="A114">
            <v>4501199</v>
          </cell>
          <cell r="B114" t="str">
            <v>PHOSPHORUS    UCI</v>
          </cell>
          <cell r="C114">
            <v>36</v>
          </cell>
          <cell r="D114">
            <v>157.67999999999992</v>
          </cell>
        </row>
        <row r="115">
          <cell r="A115">
            <v>4501205</v>
          </cell>
          <cell r="B115" t="str">
            <v>PHENYTOIN (DILANTIN)</v>
          </cell>
          <cell r="C115">
            <v>395</v>
          </cell>
          <cell r="D115">
            <v>32390</v>
          </cell>
        </row>
        <row r="116">
          <cell r="A116">
            <v>4501212</v>
          </cell>
          <cell r="B116" t="str">
            <v>POTASSIUM</v>
          </cell>
          <cell r="C116">
            <v>224</v>
          </cell>
          <cell r="D116">
            <v>9027.2000000000116</v>
          </cell>
        </row>
        <row r="117">
          <cell r="A117">
            <v>4501215</v>
          </cell>
          <cell r="B117" t="str">
            <v>PROGESTERONE   QST</v>
          </cell>
          <cell r="C117">
            <v>1</v>
          </cell>
          <cell r="D117">
            <v>19.28</v>
          </cell>
        </row>
        <row r="118">
          <cell r="A118">
            <v>4501216</v>
          </cell>
          <cell r="B118" t="str">
            <v>PROLACTIN  QST</v>
          </cell>
          <cell r="C118">
            <v>47</v>
          </cell>
          <cell r="D118">
            <v>953.62999999999943</v>
          </cell>
        </row>
        <row r="119">
          <cell r="A119">
            <v>4501218</v>
          </cell>
          <cell r="B119" t="str">
            <v>PSA - PROSTATIC SPECIFIC ANTIG QST</v>
          </cell>
          <cell r="C119">
            <v>11</v>
          </cell>
          <cell r="D119">
            <v>130.13</v>
          </cell>
        </row>
        <row r="120">
          <cell r="A120">
            <v>4501221</v>
          </cell>
          <cell r="B120" t="str">
            <v>PROTEIN URINE W/O CREA   QST</v>
          </cell>
          <cell r="C120">
            <v>5</v>
          </cell>
          <cell r="D120">
            <v>22.75</v>
          </cell>
        </row>
        <row r="121">
          <cell r="A121">
            <v>4501222</v>
          </cell>
          <cell r="B121" t="str">
            <v>PROTEIN SERUM</v>
          </cell>
          <cell r="C121">
            <v>2</v>
          </cell>
          <cell r="D121">
            <v>98.4</v>
          </cell>
        </row>
        <row r="122">
          <cell r="A122">
            <v>4501228</v>
          </cell>
          <cell r="B122" t="str">
            <v>SALICYLATES     UCI</v>
          </cell>
          <cell r="C122">
            <v>2</v>
          </cell>
          <cell r="D122">
            <v>12.2</v>
          </cell>
        </row>
        <row r="123">
          <cell r="A123">
            <v>4501231</v>
          </cell>
          <cell r="B123" t="str">
            <v>AST (SGOT)</v>
          </cell>
          <cell r="C123">
            <v>28</v>
          </cell>
          <cell r="D123">
            <v>1730.3999999999992</v>
          </cell>
        </row>
        <row r="124">
          <cell r="A124">
            <v>4501232</v>
          </cell>
          <cell r="B124" t="str">
            <v>GGT     QST</v>
          </cell>
          <cell r="C124">
            <v>13</v>
          </cell>
          <cell r="D124">
            <v>52</v>
          </cell>
        </row>
        <row r="125">
          <cell r="A125">
            <v>4501233</v>
          </cell>
          <cell r="B125" t="str">
            <v>ALT (SGPT)</v>
          </cell>
          <cell r="C125">
            <v>26</v>
          </cell>
          <cell r="D125">
            <v>1606.7999999999993</v>
          </cell>
        </row>
        <row r="126">
          <cell r="A126">
            <v>4501237</v>
          </cell>
          <cell r="B126" t="str">
            <v>SODIUM URINE W/O CREA   QST</v>
          </cell>
          <cell r="C126">
            <v>10</v>
          </cell>
          <cell r="D126">
            <v>26.400000000000002</v>
          </cell>
        </row>
        <row r="127">
          <cell r="A127">
            <v>4501238</v>
          </cell>
          <cell r="B127" t="str">
            <v>SODIUM SERUM</v>
          </cell>
          <cell r="C127">
            <v>8</v>
          </cell>
          <cell r="D127">
            <v>322.40000000000003</v>
          </cell>
        </row>
        <row r="128">
          <cell r="A128">
            <v>4501241</v>
          </cell>
          <cell r="B128" t="str">
            <v>TESTOSTERONE TOTAL     QST</v>
          </cell>
          <cell r="C128">
            <v>1</v>
          </cell>
          <cell r="D128">
            <v>28.5</v>
          </cell>
        </row>
        <row r="129">
          <cell r="A129">
            <v>4501242</v>
          </cell>
          <cell r="B129" t="str">
            <v>TESTOSTERONE FREE &amp; TOTL QST</v>
          </cell>
          <cell r="C129">
            <v>4</v>
          </cell>
          <cell r="D129">
            <v>150</v>
          </cell>
        </row>
        <row r="130">
          <cell r="A130">
            <v>4501245</v>
          </cell>
          <cell r="B130" t="str">
            <v>T3 FREE     QST</v>
          </cell>
          <cell r="C130">
            <v>4</v>
          </cell>
          <cell r="D130">
            <v>200</v>
          </cell>
        </row>
        <row r="131">
          <cell r="A131">
            <v>4501246</v>
          </cell>
          <cell r="B131" t="str">
            <v>T3 TOTAL   QST</v>
          </cell>
          <cell r="C131">
            <v>11</v>
          </cell>
          <cell r="D131">
            <v>173.03</v>
          </cell>
        </row>
        <row r="132">
          <cell r="A132">
            <v>4501247</v>
          </cell>
          <cell r="B132" t="str">
            <v>T3 UPTAKE</v>
          </cell>
          <cell r="C132">
            <v>49</v>
          </cell>
          <cell r="D132">
            <v>3185</v>
          </cell>
        </row>
        <row r="133">
          <cell r="A133">
            <v>4501248</v>
          </cell>
          <cell r="B133" t="str">
            <v>T4, TOTAL</v>
          </cell>
          <cell r="C133">
            <v>63</v>
          </cell>
          <cell r="D133">
            <v>4095</v>
          </cell>
        </row>
        <row r="134">
          <cell r="A134">
            <v>4501252</v>
          </cell>
          <cell r="B134" t="str">
            <v>THYROID BINDING GLOBULIN QST</v>
          </cell>
          <cell r="C134">
            <v>0</v>
          </cell>
          <cell r="D134">
            <v>0</v>
          </cell>
        </row>
        <row r="135">
          <cell r="A135">
            <v>4501254</v>
          </cell>
          <cell r="B135" t="str">
            <v>TRANSFERRIN     QST</v>
          </cell>
          <cell r="C135">
            <v>3</v>
          </cell>
          <cell r="D135">
            <v>36.299999999999997</v>
          </cell>
        </row>
        <row r="136">
          <cell r="A136">
            <v>4501256</v>
          </cell>
          <cell r="B136" t="str">
            <v>TRIGLYCERIDES</v>
          </cell>
          <cell r="C136">
            <v>4</v>
          </cell>
          <cell r="D136">
            <v>227.2</v>
          </cell>
        </row>
        <row r="137">
          <cell r="A137">
            <v>4501259</v>
          </cell>
          <cell r="B137" t="str">
            <v>URIC ACID</v>
          </cell>
          <cell r="C137">
            <v>257</v>
          </cell>
          <cell r="D137">
            <v>13929.400000000058</v>
          </cell>
        </row>
        <row r="138">
          <cell r="A138">
            <v>4501260</v>
          </cell>
          <cell r="B138" t="str">
            <v>TSH</v>
          </cell>
          <cell r="C138">
            <v>9702</v>
          </cell>
          <cell r="D138">
            <v>829521</v>
          </cell>
        </row>
        <row r="139">
          <cell r="A139">
            <v>4501262</v>
          </cell>
          <cell r="B139" t="str">
            <v>VANCOMYCIN  U9 QST</v>
          </cell>
          <cell r="C139">
            <v>3</v>
          </cell>
          <cell r="D139">
            <v>45</v>
          </cell>
        </row>
        <row r="140">
          <cell r="A140">
            <v>4501263</v>
          </cell>
          <cell r="B140" t="str">
            <v>DEPAKENE (VALPROIC ACID)</v>
          </cell>
          <cell r="C140">
            <v>2966</v>
          </cell>
          <cell r="D140">
            <v>222450</v>
          </cell>
        </row>
        <row r="141">
          <cell r="A141">
            <v>4501272</v>
          </cell>
          <cell r="B141" t="str">
            <v>ELECTROLYTE PANEL</v>
          </cell>
          <cell r="C141">
            <v>3</v>
          </cell>
          <cell r="D141">
            <v>340.20000000000005</v>
          </cell>
        </row>
        <row r="142">
          <cell r="A142">
            <v>4501275</v>
          </cell>
          <cell r="B142" t="str">
            <v>BASIC METABOLIC PANEL</v>
          </cell>
          <cell r="C142">
            <v>1909</v>
          </cell>
          <cell r="D142">
            <v>264587.40000000736</v>
          </cell>
        </row>
        <row r="143">
          <cell r="A143">
            <v>4501279</v>
          </cell>
          <cell r="B143" t="str">
            <v>CBC W/AUTO DIFF &amp; PLT CNT</v>
          </cell>
          <cell r="C143">
            <v>14137</v>
          </cell>
          <cell r="D143">
            <v>933042</v>
          </cell>
        </row>
        <row r="144">
          <cell r="A144">
            <v>4501281</v>
          </cell>
          <cell r="B144" t="str">
            <v>DIFFERENTIAL MANUAL</v>
          </cell>
          <cell r="C144">
            <v>146</v>
          </cell>
          <cell r="D144">
            <v>4044.1999999999889</v>
          </cell>
        </row>
        <row r="145">
          <cell r="A145">
            <v>4501283</v>
          </cell>
          <cell r="B145" t="str">
            <v>HEMATOCRIT</v>
          </cell>
          <cell r="C145">
            <v>5</v>
          </cell>
          <cell r="D145">
            <v>107.5</v>
          </cell>
        </row>
        <row r="146">
          <cell r="A146">
            <v>4501284</v>
          </cell>
          <cell r="B146" t="str">
            <v>HEMOGLOBIN</v>
          </cell>
          <cell r="C146">
            <v>61</v>
          </cell>
          <cell r="D146">
            <v>1311.5</v>
          </cell>
        </row>
        <row r="147">
          <cell r="A147">
            <v>4501285</v>
          </cell>
          <cell r="B147" t="str">
            <v>HGB/HCT (HEMOGRAM)</v>
          </cell>
          <cell r="C147">
            <v>39</v>
          </cell>
          <cell r="D147">
            <v>1427.3999999999994</v>
          </cell>
        </row>
        <row r="148">
          <cell r="A148">
            <v>4501288</v>
          </cell>
          <cell r="B148" t="str">
            <v>PLATELET COUNT</v>
          </cell>
          <cell r="C148">
            <v>204</v>
          </cell>
          <cell r="D148">
            <v>6120</v>
          </cell>
        </row>
        <row r="149">
          <cell r="A149">
            <v>4501294</v>
          </cell>
          <cell r="B149" t="str">
            <v>WBC COUNT</v>
          </cell>
          <cell r="C149">
            <v>9</v>
          </cell>
          <cell r="D149">
            <v>180</v>
          </cell>
        </row>
        <row r="150">
          <cell r="A150">
            <v>4501304</v>
          </cell>
          <cell r="B150" t="str">
            <v>SKIN TEST-TB</v>
          </cell>
          <cell r="C150">
            <v>291</v>
          </cell>
          <cell r="D150">
            <v>12862.200000000053</v>
          </cell>
        </row>
        <row r="151">
          <cell r="A151">
            <v>4501306</v>
          </cell>
          <cell r="B151" t="str">
            <v>ERYTHROPOITEN QST</v>
          </cell>
          <cell r="C151">
            <v>1</v>
          </cell>
          <cell r="D151">
            <v>28.81</v>
          </cell>
        </row>
        <row r="152">
          <cell r="A152">
            <v>4501307</v>
          </cell>
          <cell r="B152" t="str">
            <v>ANA SCREEN / TITER     QST</v>
          </cell>
          <cell r="C152">
            <v>5</v>
          </cell>
          <cell r="D152">
            <v>91</v>
          </cell>
        </row>
        <row r="153">
          <cell r="A153">
            <v>4501314</v>
          </cell>
          <cell r="B153" t="str">
            <v>CHLORIDE URINE 24 HOUR QST</v>
          </cell>
          <cell r="C153">
            <v>0</v>
          </cell>
          <cell r="D153">
            <v>0</v>
          </cell>
        </row>
        <row r="154">
          <cell r="A154">
            <v>4501315</v>
          </cell>
          <cell r="B154" t="str">
            <v>CHLAMYDIA IGG &amp; IGM  SERUM  QST</v>
          </cell>
          <cell r="C154">
            <v>0</v>
          </cell>
          <cell r="D154">
            <v>0</v>
          </cell>
        </row>
        <row r="155">
          <cell r="A155">
            <v>4501318</v>
          </cell>
          <cell r="B155" t="str">
            <v>C-REACTIVE PROTEIN     QST</v>
          </cell>
          <cell r="C155">
            <v>12</v>
          </cell>
          <cell r="D155">
            <v>57.84</v>
          </cell>
        </row>
        <row r="156">
          <cell r="A156">
            <v>4501319</v>
          </cell>
          <cell r="B156" t="str">
            <v>CARDIAC PANEL</v>
          </cell>
          <cell r="C156">
            <v>2</v>
          </cell>
          <cell r="D156">
            <v>176</v>
          </cell>
        </row>
        <row r="157">
          <cell r="A157">
            <v>4501324</v>
          </cell>
          <cell r="B157" t="str">
            <v>FTA QST</v>
          </cell>
          <cell r="C157">
            <v>1</v>
          </cell>
          <cell r="D157">
            <v>10.6</v>
          </cell>
        </row>
        <row r="158">
          <cell r="A158">
            <v>4501325</v>
          </cell>
          <cell r="B158" t="str">
            <v>HERPES 1/2 IgG/IgM Panl (10937)</v>
          </cell>
          <cell r="C158">
            <v>2</v>
          </cell>
          <cell r="D158">
            <v>120</v>
          </cell>
        </row>
        <row r="159">
          <cell r="A159">
            <v>4501327</v>
          </cell>
          <cell r="B159" t="str">
            <v>HERPES TYPE 2 IgB AB QST</v>
          </cell>
          <cell r="C159">
            <v>1</v>
          </cell>
          <cell r="D159">
            <v>12.19</v>
          </cell>
        </row>
        <row r="160">
          <cell r="A160">
            <v>4501330</v>
          </cell>
          <cell r="B160" t="str">
            <v>HERPES TYPE 2 IgM AB QST</v>
          </cell>
          <cell r="C160">
            <v>4</v>
          </cell>
          <cell r="D160">
            <v>48.760000000000005</v>
          </cell>
        </row>
        <row r="161">
          <cell r="A161">
            <v>4501332</v>
          </cell>
          <cell r="B161" t="str">
            <v>CLOZARIL -(CLOZAPINE)  QST</v>
          </cell>
          <cell r="C161">
            <v>192</v>
          </cell>
          <cell r="D161">
            <v>5145.6000000000186</v>
          </cell>
        </row>
        <row r="162">
          <cell r="A162">
            <v>4501346</v>
          </cell>
          <cell r="B162" t="str">
            <v>RA SCREEN (RHUEM  FACTR)    QST</v>
          </cell>
          <cell r="C162">
            <v>3</v>
          </cell>
          <cell r="D162">
            <v>18</v>
          </cell>
        </row>
        <row r="163">
          <cell r="A163">
            <v>4501369</v>
          </cell>
          <cell r="B163" t="str">
            <v>CLOSTRIDIUM DIFFICILE  QST</v>
          </cell>
          <cell r="C163">
            <v>7</v>
          </cell>
          <cell r="D163">
            <v>244.44000000000005</v>
          </cell>
        </row>
        <row r="164">
          <cell r="A164">
            <v>4501371</v>
          </cell>
          <cell r="B164" t="str">
            <v>CULTURE ROUTINE QST</v>
          </cell>
          <cell r="C164">
            <v>1</v>
          </cell>
          <cell r="D164">
            <v>76.900000000000006</v>
          </cell>
        </row>
        <row r="165">
          <cell r="A165">
            <v>4501373</v>
          </cell>
          <cell r="B165" t="str">
            <v>CULTURE CHLAMYDIA SWAB QST</v>
          </cell>
          <cell r="C165">
            <v>1</v>
          </cell>
          <cell r="D165">
            <v>22.17</v>
          </cell>
        </row>
        <row r="166">
          <cell r="A166">
            <v>4501375</v>
          </cell>
          <cell r="B166" t="str">
            <v>REFERENCE LAB REFERRAL FE</v>
          </cell>
          <cell r="C166">
            <v>0</v>
          </cell>
          <cell r="D166">
            <v>0</v>
          </cell>
        </row>
        <row r="167">
          <cell r="A167">
            <v>4501377</v>
          </cell>
          <cell r="B167" t="str">
            <v>CULTURE STOOL (SAL/SHIG/CHLYM)    QST</v>
          </cell>
          <cell r="C167">
            <v>11</v>
          </cell>
          <cell r="D167">
            <v>446.93</v>
          </cell>
        </row>
        <row r="168">
          <cell r="A168">
            <v>4501385</v>
          </cell>
          <cell r="B168" t="str">
            <v>GRAM STAIN     QST</v>
          </cell>
          <cell r="C168">
            <v>2</v>
          </cell>
          <cell r="D168">
            <v>13.36</v>
          </cell>
        </row>
        <row r="169">
          <cell r="A169">
            <v>4501401</v>
          </cell>
          <cell r="B169" t="str">
            <v>VITAMIN B6     QST</v>
          </cell>
          <cell r="C169">
            <v>2</v>
          </cell>
          <cell r="D169">
            <v>82</v>
          </cell>
        </row>
        <row r="170">
          <cell r="A170">
            <v>4501406</v>
          </cell>
          <cell r="B170" t="str">
            <v>MISC PROCEDURE QST/UCI</v>
          </cell>
          <cell r="C170">
            <v>88</v>
          </cell>
          <cell r="D170">
            <v>0</v>
          </cell>
        </row>
        <row r="171">
          <cell r="A171">
            <v>4501415</v>
          </cell>
          <cell r="B171" t="str">
            <v>VENIPUNCTURE-P9600</v>
          </cell>
          <cell r="C171">
            <v>22439</v>
          </cell>
          <cell r="D171">
            <v>0</v>
          </cell>
        </row>
        <row r="172">
          <cell r="A172">
            <v>4501421</v>
          </cell>
          <cell r="B172" t="str">
            <v>FIBRINOGEN UCI</v>
          </cell>
          <cell r="C172">
            <v>1</v>
          </cell>
          <cell r="D172">
            <v>6.55</v>
          </cell>
        </row>
        <row r="173">
          <cell r="A173">
            <v>4501448</v>
          </cell>
          <cell r="B173" t="str">
            <v>FECAL WBC   QST</v>
          </cell>
          <cell r="C173">
            <v>7</v>
          </cell>
          <cell r="D173">
            <v>56</v>
          </cell>
        </row>
        <row r="174">
          <cell r="A174">
            <v>4501449</v>
          </cell>
          <cell r="B174" t="str">
            <v>OCCULT BLOOD</v>
          </cell>
          <cell r="C174">
            <v>26</v>
          </cell>
          <cell r="D174">
            <v>457.60000000000019</v>
          </cell>
        </row>
        <row r="175">
          <cell r="A175">
            <v>4501451</v>
          </cell>
          <cell r="B175" t="str">
            <v>PREGNANCY TEST URINE</v>
          </cell>
          <cell r="C175">
            <v>1939</v>
          </cell>
          <cell r="D175">
            <v>102573.0999999972</v>
          </cell>
        </row>
        <row r="176">
          <cell r="A176">
            <v>4501457</v>
          </cell>
          <cell r="B176" t="str">
            <v>URINE MICROSCOPIC</v>
          </cell>
          <cell r="C176">
            <v>3286</v>
          </cell>
          <cell r="D176">
            <v>78864</v>
          </cell>
        </row>
        <row r="177">
          <cell r="A177">
            <v>4501459</v>
          </cell>
          <cell r="B177" t="str">
            <v>URINALYSIS</v>
          </cell>
          <cell r="C177">
            <v>2</v>
          </cell>
          <cell r="D177">
            <v>45.2</v>
          </cell>
        </row>
        <row r="178">
          <cell r="A178">
            <v>4501469</v>
          </cell>
          <cell r="B178" t="str">
            <v>IRON, TOTAL (FE)</v>
          </cell>
          <cell r="C178">
            <v>2218</v>
          </cell>
          <cell r="D178">
            <v>59886</v>
          </cell>
        </row>
        <row r="179">
          <cell r="A179">
            <v>4501470</v>
          </cell>
          <cell r="B179" t="str">
            <v>FEB-IRON BINDING CAPACITY</v>
          </cell>
          <cell r="C179">
            <v>611</v>
          </cell>
          <cell r="D179">
            <v>27800.5</v>
          </cell>
        </row>
        <row r="180">
          <cell r="A180">
            <v>4501490</v>
          </cell>
          <cell r="B180" t="str">
            <v>ACTH     QST</v>
          </cell>
          <cell r="C180">
            <v>0</v>
          </cell>
          <cell r="D180">
            <v>0</v>
          </cell>
        </row>
        <row r="181">
          <cell r="A181">
            <v>4501495</v>
          </cell>
          <cell r="B181" t="str">
            <v>T3, FREE  QST</v>
          </cell>
          <cell r="C181">
            <v>63</v>
          </cell>
          <cell r="D181">
            <v>2583</v>
          </cell>
        </row>
        <row r="182">
          <cell r="A182">
            <v>4501502</v>
          </cell>
          <cell r="B182" t="str">
            <v>T CELL PANEL 3 QST</v>
          </cell>
          <cell r="C182">
            <v>2</v>
          </cell>
          <cell r="D182">
            <v>134</v>
          </cell>
        </row>
        <row r="183">
          <cell r="A183">
            <v>4501504</v>
          </cell>
          <cell r="B183" t="str">
            <v>PROZAC (FLUOXETINE) QST</v>
          </cell>
          <cell r="C183">
            <v>5</v>
          </cell>
          <cell r="D183">
            <v>132.5</v>
          </cell>
        </row>
        <row r="184">
          <cell r="A184">
            <v>4501519</v>
          </cell>
          <cell r="B184" t="str">
            <v>REFERENCE LAB STAT FEE QST</v>
          </cell>
          <cell r="C184">
            <v>3</v>
          </cell>
          <cell r="D184">
            <v>112</v>
          </cell>
        </row>
        <row r="185">
          <cell r="A185">
            <v>4501540</v>
          </cell>
          <cell r="B185" t="str">
            <v>DRUG SC QUANT QST</v>
          </cell>
          <cell r="C185">
            <v>1</v>
          </cell>
          <cell r="D185">
            <v>56</v>
          </cell>
        </row>
        <row r="186">
          <cell r="A186">
            <v>4501550</v>
          </cell>
          <cell r="B186" t="str">
            <v>URINE ABUSE DRUG SCREEN</v>
          </cell>
          <cell r="C186">
            <v>7567</v>
          </cell>
          <cell r="D186">
            <v>457803.5</v>
          </cell>
        </row>
        <row r="187">
          <cell r="A187">
            <v>4501560</v>
          </cell>
          <cell r="B187" t="str">
            <v>IRON - TOTAL</v>
          </cell>
          <cell r="C187">
            <v>2</v>
          </cell>
          <cell r="D187">
            <v>75.599999999999994</v>
          </cell>
        </row>
        <row r="188">
          <cell r="A188">
            <v>4501572</v>
          </cell>
          <cell r="B188" t="str">
            <v>ESTRADIOL     QST</v>
          </cell>
          <cell r="C188">
            <v>3</v>
          </cell>
          <cell r="D188">
            <v>75.03</v>
          </cell>
        </row>
        <row r="189">
          <cell r="A189">
            <v>4501580</v>
          </cell>
          <cell r="B189" t="str">
            <v>T4 FREE     QST</v>
          </cell>
          <cell r="C189">
            <v>0</v>
          </cell>
          <cell r="D189">
            <v>0</v>
          </cell>
        </row>
        <row r="190">
          <cell r="A190">
            <v>4501584</v>
          </cell>
          <cell r="B190" t="str">
            <v>LYMPH SUBSET PANEL 5   QST</v>
          </cell>
          <cell r="C190">
            <v>9</v>
          </cell>
          <cell r="D190">
            <v>270</v>
          </cell>
        </row>
        <row r="191">
          <cell r="A191">
            <v>4501593</v>
          </cell>
          <cell r="B191" t="str">
            <v>ANA FLUORESCENT     QST</v>
          </cell>
          <cell r="C191">
            <v>0</v>
          </cell>
          <cell r="D191">
            <v>0</v>
          </cell>
        </row>
        <row r="192">
          <cell r="A192">
            <v>4504042</v>
          </cell>
          <cell r="B192" t="str">
            <v>BASIC METABOLIC PANEL  UCI</v>
          </cell>
          <cell r="C192">
            <v>12</v>
          </cell>
          <cell r="D192">
            <v>124.80000000000003</v>
          </cell>
        </row>
        <row r="193">
          <cell r="A193">
            <v>4504044</v>
          </cell>
          <cell r="B193" t="str">
            <v>CBC W/DIFFERENTIAL   UCI</v>
          </cell>
          <cell r="C193">
            <v>14</v>
          </cell>
          <cell r="D193">
            <v>45.780000000000015</v>
          </cell>
        </row>
        <row r="194">
          <cell r="A194">
            <v>4504045</v>
          </cell>
          <cell r="B194" t="str">
            <v>PROTIME     UCI</v>
          </cell>
          <cell r="C194">
            <v>95</v>
          </cell>
          <cell r="D194">
            <v>1805</v>
          </cell>
        </row>
        <row r="195">
          <cell r="A195">
            <v>4504046</v>
          </cell>
          <cell r="B195" t="str">
            <v>PTT ACTIVATED    UCI</v>
          </cell>
          <cell r="C195">
            <v>64</v>
          </cell>
          <cell r="D195">
            <v>704</v>
          </cell>
        </row>
        <row r="196">
          <cell r="A196">
            <v>4504048</v>
          </cell>
          <cell r="B196" t="str">
            <v>AMYLASE SERUM UCI</v>
          </cell>
          <cell r="C196">
            <v>26</v>
          </cell>
          <cell r="D196">
            <v>130</v>
          </cell>
        </row>
        <row r="197">
          <cell r="A197">
            <v>4504049</v>
          </cell>
          <cell r="B197" t="str">
            <v>LIPASE     UCI</v>
          </cell>
          <cell r="C197">
            <v>33</v>
          </cell>
          <cell r="D197">
            <v>165</v>
          </cell>
        </row>
        <row r="198">
          <cell r="A198">
            <v>4504050</v>
          </cell>
          <cell r="B198" t="str">
            <v>ALCOHOL BLOOD     UCI</v>
          </cell>
          <cell r="C198">
            <v>2</v>
          </cell>
          <cell r="D198">
            <v>24.38</v>
          </cell>
        </row>
        <row r="199">
          <cell r="A199">
            <v>4504051</v>
          </cell>
          <cell r="B199" t="str">
            <v>URINALYSIS W/MICRO     UCI</v>
          </cell>
          <cell r="C199">
            <v>0</v>
          </cell>
          <cell r="D199">
            <v>0</v>
          </cell>
        </row>
        <row r="200">
          <cell r="A200">
            <v>4504052</v>
          </cell>
          <cell r="B200" t="str">
            <v>AMMONIA PLASMA     UCI</v>
          </cell>
          <cell r="C200">
            <v>163</v>
          </cell>
          <cell r="D200">
            <v>2386.3200000000033</v>
          </cell>
        </row>
        <row r="201">
          <cell r="A201">
            <v>4504053</v>
          </cell>
          <cell r="B201" t="str">
            <v>MAGNESIUM   QST</v>
          </cell>
          <cell r="C201">
            <v>16</v>
          </cell>
          <cell r="D201">
            <v>90.24</v>
          </cell>
        </row>
        <row r="202">
          <cell r="A202">
            <v>4504057</v>
          </cell>
          <cell r="B202" t="str">
            <v>VANCOMYCIN TROUGH     UCI</v>
          </cell>
          <cell r="C202">
            <v>4</v>
          </cell>
          <cell r="D202">
            <v>65.84</v>
          </cell>
        </row>
        <row r="203">
          <cell r="A203">
            <v>4504058</v>
          </cell>
          <cell r="B203" t="str">
            <v>OVA &amp; PARASITES     QST</v>
          </cell>
          <cell r="C203">
            <v>7</v>
          </cell>
          <cell r="D203">
            <v>112</v>
          </cell>
        </row>
        <row r="204">
          <cell r="A204">
            <v>4504062</v>
          </cell>
          <cell r="B204" t="str">
            <v>GLYCOHEMOGLOBIN  (A1C)   UCI</v>
          </cell>
          <cell r="C204">
            <v>1</v>
          </cell>
          <cell r="D204">
            <v>9.3699999999999992</v>
          </cell>
        </row>
        <row r="205">
          <cell r="A205">
            <v>4504067</v>
          </cell>
          <cell r="B205" t="str">
            <v>ESTROGEN/ESTRADIOL     QST</v>
          </cell>
          <cell r="C205">
            <v>1</v>
          </cell>
          <cell r="D205">
            <v>30</v>
          </cell>
        </row>
        <row r="206">
          <cell r="A206">
            <v>4504072</v>
          </cell>
          <cell r="B206" t="str">
            <v>CALCIUM IONIZED     UCI</v>
          </cell>
          <cell r="C206">
            <v>107</v>
          </cell>
          <cell r="D206">
            <v>1947.4000000000033</v>
          </cell>
        </row>
        <row r="207">
          <cell r="A207">
            <v>4504073</v>
          </cell>
          <cell r="B207" t="str">
            <v>GLUCOSE     UCI</v>
          </cell>
          <cell r="C207">
            <v>0</v>
          </cell>
          <cell r="D207">
            <v>0</v>
          </cell>
        </row>
        <row r="208">
          <cell r="A208">
            <v>4504074</v>
          </cell>
          <cell r="B208" t="str">
            <v>CK UCI</v>
          </cell>
          <cell r="C208">
            <v>1</v>
          </cell>
          <cell r="D208">
            <v>5</v>
          </cell>
        </row>
        <row r="209">
          <cell r="A209">
            <v>4504075</v>
          </cell>
          <cell r="B209" t="str">
            <v>HIV RNA  TMA  QST</v>
          </cell>
          <cell r="C209">
            <v>1</v>
          </cell>
          <cell r="D209">
            <v>91.61</v>
          </cell>
        </row>
        <row r="210">
          <cell r="A210">
            <v>4504077</v>
          </cell>
          <cell r="B210" t="str">
            <v>HIV 1/2 AB REFLEX     QST</v>
          </cell>
          <cell r="C210">
            <v>256</v>
          </cell>
          <cell r="D210">
            <v>6400</v>
          </cell>
        </row>
        <row r="211">
          <cell r="A211">
            <v>4504078</v>
          </cell>
          <cell r="B211" t="str">
            <v>T4,FREE</v>
          </cell>
          <cell r="C211">
            <v>972</v>
          </cell>
          <cell r="D211">
            <v>43351.199999999219</v>
          </cell>
        </row>
        <row r="212">
          <cell r="A212">
            <v>4504079</v>
          </cell>
          <cell r="B212" t="str">
            <v>FOLATE (FOLIC ACID)</v>
          </cell>
          <cell r="C212">
            <v>1608</v>
          </cell>
          <cell r="D212">
            <v>73324.799999999523</v>
          </cell>
        </row>
        <row r="213">
          <cell r="A213">
            <v>4504080</v>
          </cell>
          <cell r="B213" t="str">
            <v>VITAMIN B12</v>
          </cell>
          <cell r="C213">
            <v>1615</v>
          </cell>
          <cell r="D213">
            <v>74451.499999999665</v>
          </cell>
        </row>
        <row r="214">
          <cell r="A214">
            <v>4504081</v>
          </cell>
          <cell r="B214" t="str">
            <v>FERRITIN</v>
          </cell>
          <cell r="C214">
            <v>2601</v>
          </cell>
          <cell r="D214">
            <v>121206.60000000551</v>
          </cell>
        </row>
        <row r="215">
          <cell r="A215">
            <v>4504082</v>
          </cell>
          <cell r="B215" t="str">
            <v>LITHIUM     UCI</v>
          </cell>
          <cell r="C215">
            <v>3</v>
          </cell>
          <cell r="D215">
            <v>16.919999999999998</v>
          </cell>
        </row>
        <row r="216">
          <cell r="A216">
            <v>4504083</v>
          </cell>
          <cell r="B216" t="str">
            <v>LACTIC ACID     UCI</v>
          </cell>
          <cell r="C216">
            <v>4</v>
          </cell>
          <cell r="D216">
            <v>44.24</v>
          </cell>
        </row>
        <row r="217">
          <cell r="A217">
            <v>4504084</v>
          </cell>
          <cell r="B217" t="str">
            <v>PHENYTOIN/DILANTIN     UCI</v>
          </cell>
          <cell r="C217">
            <v>2</v>
          </cell>
          <cell r="D217">
            <v>26.92</v>
          </cell>
        </row>
        <row r="218">
          <cell r="A218">
            <v>4504085</v>
          </cell>
          <cell r="B218" t="str">
            <v>TEGRETOL     UCI</v>
          </cell>
          <cell r="C218">
            <v>1</v>
          </cell>
          <cell r="D218">
            <v>15.65</v>
          </cell>
        </row>
        <row r="219">
          <cell r="A219">
            <v>4504086</v>
          </cell>
          <cell r="B219" t="str">
            <v>DIGOXIN     QST</v>
          </cell>
          <cell r="C219">
            <v>0</v>
          </cell>
          <cell r="D219">
            <v>0</v>
          </cell>
        </row>
        <row r="220">
          <cell r="A220">
            <v>4504089</v>
          </cell>
          <cell r="B220" t="str">
            <v>THEOPHYLLINE     QST</v>
          </cell>
          <cell r="C220">
            <v>1</v>
          </cell>
          <cell r="D220">
            <v>22</v>
          </cell>
        </row>
        <row r="221">
          <cell r="A221">
            <v>4504090</v>
          </cell>
          <cell r="B221" t="str">
            <v>PHENOBARBITAL UCI</v>
          </cell>
          <cell r="C221">
            <v>30</v>
          </cell>
          <cell r="D221">
            <v>515.99999999999977</v>
          </cell>
        </row>
        <row r="222">
          <cell r="A222">
            <v>4504092</v>
          </cell>
          <cell r="B222" t="str">
            <v>COMP METABOLIC PANEL (CMP)</v>
          </cell>
          <cell r="C222">
            <v>10696</v>
          </cell>
          <cell r="D222">
            <v>1668576</v>
          </cell>
        </row>
        <row r="223">
          <cell r="A223">
            <v>4504094</v>
          </cell>
          <cell r="B223" t="str">
            <v>RPR-REFLX  QST</v>
          </cell>
          <cell r="C223">
            <v>195</v>
          </cell>
          <cell r="D223">
            <v>549.89999999999964</v>
          </cell>
        </row>
        <row r="224">
          <cell r="A224">
            <v>4504095</v>
          </cell>
          <cell r="B224" t="str">
            <v>PREG (URINE)     UCI</v>
          </cell>
          <cell r="C224">
            <v>0</v>
          </cell>
          <cell r="D224">
            <v>0</v>
          </cell>
        </row>
        <row r="225">
          <cell r="A225">
            <v>4505002</v>
          </cell>
          <cell r="B225" t="str">
            <v>TROPONIN I     UCI</v>
          </cell>
          <cell r="C225">
            <v>39</v>
          </cell>
          <cell r="D225">
            <v>1365</v>
          </cell>
        </row>
        <row r="226">
          <cell r="A226">
            <v>4505003</v>
          </cell>
          <cell r="B226" t="str">
            <v>RETICULOCYTE COUNT     QST</v>
          </cell>
          <cell r="C226">
            <v>3</v>
          </cell>
          <cell r="D226">
            <v>10.379999999999999</v>
          </cell>
        </row>
        <row r="227">
          <cell r="A227">
            <v>4505004</v>
          </cell>
          <cell r="B227" t="str">
            <v>ACCUCHECK FINGERSTICK</v>
          </cell>
          <cell r="C227">
            <v>220</v>
          </cell>
          <cell r="D227">
            <v>16390</v>
          </cell>
        </row>
        <row r="228">
          <cell r="A228">
            <v>4505005</v>
          </cell>
          <cell r="B228" t="str">
            <v>CULTURE URINE    QST</v>
          </cell>
          <cell r="C228">
            <v>130</v>
          </cell>
          <cell r="D228">
            <v>1391.0000000000034</v>
          </cell>
        </row>
        <row r="229">
          <cell r="A229">
            <v>4505007</v>
          </cell>
          <cell r="B229" t="str">
            <v>CULTURE SPUTUM     QST</v>
          </cell>
          <cell r="C229">
            <v>1</v>
          </cell>
          <cell r="D229">
            <v>8.01</v>
          </cell>
        </row>
        <row r="230">
          <cell r="A230">
            <v>4505009</v>
          </cell>
          <cell r="B230" t="str">
            <v>CULTURE THROAT  QST</v>
          </cell>
          <cell r="C230">
            <v>2</v>
          </cell>
          <cell r="D230">
            <v>26</v>
          </cell>
        </row>
        <row r="231">
          <cell r="A231">
            <v>4505010</v>
          </cell>
          <cell r="B231" t="str">
            <v>CULTURE VAGINAL / GENITAL    QST</v>
          </cell>
          <cell r="C231">
            <v>1</v>
          </cell>
          <cell r="D231">
            <v>11.34</v>
          </cell>
        </row>
        <row r="232">
          <cell r="A232">
            <v>4505011</v>
          </cell>
          <cell r="B232" t="str">
            <v>CULTURE GC     QST</v>
          </cell>
          <cell r="C232">
            <v>1</v>
          </cell>
          <cell r="D232">
            <v>5.55</v>
          </cell>
        </row>
        <row r="233">
          <cell r="A233">
            <v>4505016</v>
          </cell>
          <cell r="B233" t="str">
            <v>CULTURE  ANAEROBIC  QST</v>
          </cell>
          <cell r="C233">
            <v>3</v>
          </cell>
          <cell r="D233">
            <v>22.65</v>
          </cell>
        </row>
        <row r="234">
          <cell r="A234">
            <v>4505017</v>
          </cell>
          <cell r="B234" t="str">
            <v>CULTURE BLOOD #1     QST</v>
          </cell>
          <cell r="C234">
            <v>4</v>
          </cell>
          <cell r="D234">
            <v>43.28</v>
          </cell>
        </row>
        <row r="235">
          <cell r="A235">
            <v>4505018</v>
          </cell>
          <cell r="B235" t="str">
            <v>CULTURE BLOOD  #2 QST</v>
          </cell>
          <cell r="C235">
            <v>3</v>
          </cell>
          <cell r="D235">
            <v>32.46</v>
          </cell>
        </row>
        <row r="236">
          <cell r="A236">
            <v>4505019</v>
          </cell>
          <cell r="B236" t="str">
            <v>BETA STEP DIR ANTIGEN   QST</v>
          </cell>
          <cell r="C236">
            <v>0</v>
          </cell>
          <cell r="D236">
            <v>0</v>
          </cell>
        </row>
        <row r="237">
          <cell r="A237">
            <v>4505022</v>
          </cell>
          <cell r="B237" t="str">
            <v>CULTURE ANY SOURCE  QST</v>
          </cell>
          <cell r="C237">
            <v>2</v>
          </cell>
          <cell r="D237">
            <v>32.5</v>
          </cell>
        </row>
        <row r="238">
          <cell r="A238">
            <v>4505023</v>
          </cell>
          <cell r="B238" t="str">
            <v>SEDIMENT RATE (ESR)    QST</v>
          </cell>
          <cell r="C238">
            <v>19</v>
          </cell>
          <cell r="D238">
            <v>76</v>
          </cell>
        </row>
        <row r="239">
          <cell r="A239">
            <v>4505025</v>
          </cell>
          <cell r="B239" t="str">
            <v>PSA FREE &amp; TOTAL QST</v>
          </cell>
          <cell r="C239">
            <v>0</v>
          </cell>
          <cell r="D239">
            <v>0</v>
          </cell>
        </row>
        <row r="240">
          <cell r="A240">
            <v>4505026</v>
          </cell>
          <cell r="B240" t="str">
            <v>GC CHLAMYDIA   UR   QST</v>
          </cell>
          <cell r="C240">
            <v>143</v>
          </cell>
          <cell r="D240">
            <v>8730.7200000000066</v>
          </cell>
        </row>
        <row r="241">
          <cell r="A241">
            <v>4505027</v>
          </cell>
          <cell r="B241" t="str">
            <v>B TYPE NATIURETIC  (BNP) UCI</v>
          </cell>
          <cell r="C241">
            <v>6</v>
          </cell>
          <cell r="D241">
            <v>312</v>
          </cell>
        </row>
        <row r="242">
          <cell r="A242">
            <v>4505028</v>
          </cell>
          <cell r="B242" t="str">
            <v>FREE THYROXIN INDEX</v>
          </cell>
          <cell r="C242">
            <v>120</v>
          </cell>
          <cell r="D242">
            <v>0</v>
          </cell>
        </row>
        <row r="243">
          <cell r="A243">
            <v>4505032</v>
          </cell>
          <cell r="B243" t="str">
            <v>VIT D  25-OH  QST</v>
          </cell>
          <cell r="C243">
            <v>23</v>
          </cell>
          <cell r="D243">
            <v>805</v>
          </cell>
        </row>
        <row r="244">
          <cell r="A244">
            <v>4505033</v>
          </cell>
          <cell r="B244" t="str">
            <v>MAGNESIUM     UCI</v>
          </cell>
          <cell r="C244">
            <v>46</v>
          </cell>
          <cell r="D244">
            <v>259.43999999999971</v>
          </cell>
        </row>
        <row r="245">
          <cell r="A245">
            <v>4505034</v>
          </cell>
          <cell r="B245" t="str">
            <v>AMMONIA (PLASMA) UCI</v>
          </cell>
          <cell r="C245">
            <v>50</v>
          </cell>
          <cell r="D245">
            <v>1750</v>
          </cell>
        </row>
        <row r="246">
          <cell r="A246">
            <v>4505035</v>
          </cell>
          <cell r="B246" t="str">
            <v>SODIUM W/ CREAT RNDM    QST</v>
          </cell>
          <cell r="C246">
            <v>0</v>
          </cell>
          <cell r="D246">
            <v>0</v>
          </cell>
        </row>
        <row r="247">
          <cell r="A247">
            <v>4505036</v>
          </cell>
          <cell r="B247" t="str">
            <v>FLUOXETINE     QST</v>
          </cell>
          <cell r="C247">
            <v>0</v>
          </cell>
          <cell r="D247">
            <v>0</v>
          </cell>
        </row>
        <row r="248">
          <cell r="A248">
            <v>4505038</v>
          </cell>
          <cell r="B248" t="str">
            <v>MICRO ALBUMIN  RNDM W/O CREAT   QST</v>
          </cell>
          <cell r="C248">
            <v>6</v>
          </cell>
          <cell r="D248">
            <v>150</v>
          </cell>
        </row>
        <row r="249">
          <cell r="A249">
            <v>4505043</v>
          </cell>
          <cell r="B249" t="str">
            <v>HCG-Beta QUANT    UCI</v>
          </cell>
          <cell r="C249">
            <v>21</v>
          </cell>
          <cell r="D249">
            <v>208.94999999999993</v>
          </cell>
        </row>
        <row r="250">
          <cell r="A250">
            <v>4505044</v>
          </cell>
          <cell r="B250" t="str">
            <v>ANTI-T3 AUTO AB     QST</v>
          </cell>
          <cell r="C250">
            <v>0</v>
          </cell>
          <cell r="D250">
            <v>0</v>
          </cell>
        </row>
        <row r="251">
          <cell r="A251">
            <v>4505046</v>
          </cell>
          <cell r="B251" t="str">
            <v>LAMOTRIGINE     QST</v>
          </cell>
          <cell r="C251">
            <v>5</v>
          </cell>
          <cell r="D251">
            <v>185.85000000000002</v>
          </cell>
        </row>
        <row r="252">
          <cell r="A252">
            <v>4505047</v>
          </cell>
          <cell r="B252" t="str">
            <v>Herpes1/2-IgG (6447)</v>
          </cell>
          <cell r="C252">
            <v>3</v>
          </cell>
          <cell r="D252">
            <v>73.11</v>
          </cell>
        </row>
        <row r="253">
          <cell r="A253">
            <v>4505048</v>
          </cell>
          <cell r="B253" t="str">
            <v>CULTURE WOUND QST</v>
          </cell>
          <cell r="C253">
            <v>23</v>
          </cell>
          <cell r="D253">
            <v>920</v>
          </cell>
        </row>
        <row r="254">
          <cell r="A254">
            <v>4505049</v>
          </cell>
          <cell r="B254" t="str">
            <v>PALIPERIDONE     QST</v>
          </cell>
          <cell r="C254">
            <v>3</v>
          </cell>
          <cell r="D254">
            <v>258</v>
          </cell>
        </row>
        <row r="255">
          <cell r="A255">
            <v>4505050</v>
          </cell>
          <cell r="B255" t="str">
            <v>TROPONIN I</v>
          </cell>
          <cell r="C255">
            <v>52</v>
          </cell>
          <cell r="D255">
            <v>2080</v>
          </cell>
        </row>
        <row r="256">
          <cell r="A256">
            <v>4505051</v>
          </cell>
          <cell r="B256" t="str">
            <v>HIV-1 RNA - PCR     QST</v>
          </cell>
          <cell r="C256">
            <v>4</v>
          </cell>
          <cell r="D256">
            <v>366.44</v>
          </cell>
        </row>
        <row r="257">
          <cell r="A257">
            <v>4505052</v>
          </cell>
          <cell r="B257" t="str">
            <v>ACCUCHECK FINGERSTICK SUBSEQUENT</v>
          </cell>
          <cell r="C257">
            <v>1637</v>
          </cell>
          <cell r="D257">
            <v>10018.440000000111</v>
          </cell>
        </row>
        <row r="258">
          <cell r="A258">
            <v>4550004</v>
          </cell>
          <cell r="B258" t="str">
            <v>URINALYSIS</v>
          </cell>
          <cell r="C258">
            <v>7803</v>
          </cell>
          <cell r="D258">
            <v>176347.80000002557</v>
          </cell>
        </row>
        <row r="259">
          <cell r="A259">
            <v>4550008</v>
          </cell>
          <cell r="B259" t="str">
            <v>Blood Bank  TYPE &amp; SCREEN</v>
          </cell>
          <cell r="C259">
            <v>1</v>
          </cell>
          <cell r="D259">
            <v>0</v>
          </cell>
        </row>
        <row r="260">
          <cell r="A260">
            <v>4550034</v>
          </cell>
          <cell r="B260" t="str">
            <v>INDIRECT BILI</v>
          </cell>
          <cell r="C260">
            <v>3</v>
          </cell>
          <cell r="D260">
            <v>0</v>
          </cell>
        </row>
        <row r="261">
          <cell r="A261">
            <v>4550035</v>
          </cell>
          <cell r="B261" t="str">
            <v>CAP ACCESS PANEL</v>
          </cell>
          <cell r="C261">
            <v>0</v>
          </cell>
          <cell r="D261">
            <v>0</v>
          </cell>
        </row>
        <row r="262">
          <cell r="A262">
            <v>4550036</v>
          </cell>
          <cell r="B262" t="str">
            <v>CAP AU PANEL</v>
          </cell>
          <cell r="C262">
            <v>0</v>
          </cell>
          <cell r="D262">
            <v>0</v>
          </cell>
        </row>
        <row r="263">
          <cell r="A263">
            <v>4550037</v>
          </cell>
          <cell r="B263" t="str">
            <v>SLIDE REVIEW</v>
          </cell>
          <cell r="C263">
            <v>402</v>
          </cell>
          <cell r="D263">
            <v>0</v>
          </cell>
        </row>
        <row r="264">
          <cell r="A264">
            <v>5004024</v>
          </cell>
          <cell r="B264" t="str">
            <v>PRIM IV PB SET</v>
          </cell>
          <cell r="C264">
            <v>1083</v>
          </cell>
          <cell r="D264">
            <v>41760.479999999952</v>
          </cell>
        </row>
        <row r="265">
          <cell r="A265">
            <v>5004027</v>
          </cell>
          <cell r="B265" t="str">
            <v>SECONDARY IV SET</v>
          </cell>
          <cell r="C265">
            <v>43</v>
          </cell>
          <cell r="D265">
            <v>1250.2</v>
          </cell>
        </row>
        <row r="266">
          <cell r="A266">
            <v>5004045</v>
          </cell>
          <cell r="B266" t="str">
            <v>NORM SAL 1L</v>
          </cell>
          <cell r="C266">
            <v>1103</v>
          </cell>
          <cell r="D266">
            <v>30939.149999999448</v>
          </cell>
        </row>
        <row r="267">
          <cell r="A267">
            <v>5006000</v>
          </cell>
          <cell r="B267" t="str">
            <v>A &amp; D OINTMENT UD 5 GM</v>
          </cell>
          <cell r="C267">
            <v>2</v>
          </cell>
          <cell r="D267">
            <v>7.6</v>
          </cell>
        </row>
        <row r="268">
          <cell r="A268">
            <v>5006001</v>
          </cell>
          <cell r="B268" t="str">
            <v>ABILIFY   10 MG TAB (ARIPIPRAZOLE)</v>
          </cell>
          <cell r="C268">
            <v>833</v>
          </cell>
          <cell r="D268">
            <v>154063.35</v>
          </cell>
        </row>
        <row r="269">
          <cell r="A269">
            <v>5006003</v>
          </cell>
          <cell r="B269" t="str">
            <v>ABILIFY   20 MG TAB (ARIPIPRAZOLE)</v>
          </cell>
          <cell r="C269">
            <v>242</v>
          </cell>
          <cell r="D269">
            <v>63292.680000000182</v>
          </cell>
        </row>
        <row r="270">
          <cell r="A270">
            <v>5006004</v>
          </cell>
          <cell r="B270" t="str">
            <v>ABILIFY   30 MG TAB (ARIPIPRAZOLE)</v>
          </cell>
          <cell r="C270">
            <v>209</v>
          </cell>
          <cell r="D270">
            <v>54661.860000000153</v>
          </cell>
        </row>
        <row r="271">
          <cell r="A271">
            <v>5006005</v>
          </cell>
          <cell r="B271" t="str">
            <v>ABILIFY   5 MG TAB (ARIPIPRAZOLE)</v>
          </cell>
          <cell r="C271">
            <v>395</v>
          </cell>
          <cell r="D271">
            <v>46001.699999999721</v>
          </cell>
        </row>
        <row r="272">
          <cell r="A272">
            <v>5006006</v>
          </cell>
          <cell r="B272" t="str">
            <v>ABILIFY   15 MG TAB (ARIPIPRAZOLE)</v>
          </cell>
          <cell r="C272">
            <v>536</v>
          </cell>
          <cell r="D272">
            <v>99133.199999999066</v>
          </cell>
        </row>
        <row r="273">
          <cell r="A273">
            <v>5006007</v>
          </cell>
          <cell r="B273" t="str">
            <v>ABREVA   10% CREAM</v>
          </cell>
          <cell r="C273">
            <v>9</v>
          </cell>
          <cell r="D273">
            <v>1006.0199999999999</v>
          </cell>
        </row>
        <row r="274">
          <cell r="A274">
            <v>5006011</v>
          </cell>
          <cell r="B274" t="str">
            <v>ACTOS   15 MG TAB (PIOGLITAZONE)</v>
          </cell>
          <cell r="C274">
            <v>81</v>
          </cell>
          <cell r="D274">
            <v>4544.9100000000008</v>
          </cell>
        </row>
        <row r="275">
          <cell r="A275">
            <v>5006016</v>
          </cell>
          <cell r="B275" t="str">
            <v>ADDERALL   5 MG TAB (AMPHETAMINE)</v>
          </cell>
          <cell r="C275">
            <v>165</v>
          </cell>
          <cell r="D275">
            <v>3059.0999999999981</v>
          </cell>
        </row>
        <row r="276">
          <cell r="A276">
            <v>5006017</v>
          </cell>
          <cell r="B276" t="str">
            <v>ADDERALL XR   10 MG (AMPHETAMINE)</v>
          </cell>
          <cell r="C276">
            <v>79</v>
          </cell>
          <cell r="D276">
            <v>4455.6000000000031</v>
          </cell>
        </row>
        <row r="277">
          <cell r="A277">
            <v>5006020</v>
          </cell>
          <cell r="B277" t="str">
            <v>ADVAIR DISKUS   250/50 MCG  INH 14</v>
          </cell>
          <cell r="C277">
            <v>34</v>
          </cell>
          <cell r="D277">
            <v>13319.840000000006</v>
          </cell>
        </row>
        <row r="278">
          <cell r="A278">
            <v>5006021</v>
          </cell>
          <cell r="B278" t="str">
            <v>ALDACTONE 25 MG  (SPIRONOLACTONE)</v>
          </cell>
          <cell r="C278">
            <v>387</v>
          </cell>
          <cell r="D278">
            <v>1602.1800000000055</v>
          </cell>
        </row>
        <row r="279">
          <cell r="A279">
            <v>5006023</v>
          </cell>
          <cell r="B279" t="str">
            <v>ZYLOPRIM  100 MG TAB (ALLOPURINOL)</v>
          </cell>
          <cell r="C279">
            <v>160</v>
          </cell>
          <cell r="D279">
            <v>691.2000000000013</v>
          </cell>
        </row>
        <row r="280">
          <cell r="A280">
            <v>5006029</v>
          </cell>
          <cell r="B280" t="str">
            <v>AMBIEN   10 MG TAB (ZOLPIDEM)</v>
          </cell>
          <cell r="C280">
            <v>328</v>
          </cell>
          <cell r="D280">
            <v>12149.120000000086</v>
          </cell>
        </row>
        <row r="281">
          <cell r="A281">
            <v>5006031</v>
          </cell>
          <cell r="B281" t="str">
            <v>AMOXACIL   500 MG CAP (AMOXICILLIN)</v>
          </cell>
          <cell r="C281">
            <v>361</v>
          </cell>
          <cell r="D281">
            <v>1462.0499999999904</v>
          </cell>
        </row>
        <row r="282">
          <cell r="A282">
            <v>5006036</v>
          </cell>
          <cell r="B282" t="str">
            <v>ANALGESIC BALM CREAM (BENGAY) 57 GM</v>
          </cell>
          <cell r="C282">
            <v>69</v>
          </cell>
          <cell r="D282">
            <v>2180.3999999999974</v>
          </cell>
        </row>
        <row r="283">
          <cell r="A283">
            <v>5006037</v>
          </cell>
          <cell r="B283" t="str">
            <v>ANBESOL REG GEL 10% (BENZOCAINE)</v>
          </cell>
          <cell r="C283">
            <v>55</v>
          </cell>
          <cell r="D283">
            <v>2617.9999999999973</v>
          </cell>
        </row>
        <row r="284">
          <cell r="A284">
            <v>5006040</v>
          </cell>
          <cell r="B284" t="str">
            <v>ANTABUSE   250 MG TAB (DISULFIRAM)</v>
          </cell>
          <cell r="C284">
            <v>48</v>
          </cell>
          <cell r="D284">
            <v>1551.3599999999997</v>
          </cell>
        </row>
        <row r="285">
          <cell r="A285">
            <v>5006042</v>
          </cell>
          <cell r="B285" t="str">
            <v>ANTIVERT   12.5 MG TAB (MECLIZINE)</v>
          </cell>
          <cell r="C285">
            <v>12</v>
          </cell>
          <cell r="D285">
            <v>45.599999999999994</v>
          </cell>
        </row>
        <row r="286">
          <cell r="A286">
            <v>5006046</v>
          </cell>
          <cell r="B286" t="str">
            <v>APRESOLINE  25 MG TAB (hydrALAZINE)</v>
          </cell>
          <cell r="C286">
            <v>1799</v>
          </cell>
          <cell r="D286">
            <v>8257.4100000001054</v>
          </cell>
        </row>
        <row r="287">
          <cell r="A287">
            <v>5006047</v>
          </cell>
          <cell r="B287" t="str">
            <v>APRESOLINE INJ 20MG/ML(HYDRALAZINE)</v>
          </cell>
          <cell r="C287">
            <v>31</v>
          </cell>
          <cell r="D287">
            <v>3348</v>
          </cell>
        </row>
        <row r="288">
          <cell r="A288">
            <v>5006048</v>
          </cell>
          <cell r="B288" t="str">
            <v>AQUAPHOR   OINTMENT (PETROLATUM)</v>
          </cell>
          <cell r="C288">
            <v>16</v>
          </cell>
          <cell r="D288">
            <v>823.04000000000019</v>
          </cell>
        </row>
        <row r="289">
          <cell r="A289">
            <v>5006051</v>
          </cell>
          <cell r="B289" t="str">
            <v>ARTANE   2 MG TAB (TRIHEXYPHENIDYL)</v>
          </cell>
          <cell r="C289">
            <v>29</v>
          </cell>
          <cell r="D289">
            <v>110.19999999999995</v>
          </cell>
        </row>
        <row r="290">
          <cell r="A290">
            <v>5006052</v>
          </cell>
          <cell r="B290" t="str">
            <v>ARTANE   5 MG TAB (TRIHEXYPHENIDYL)</v>
          </cell>
          <cell r="C290">
            <v>16</v>
          </cell>
          <cell r="D290">
            <v>158.40000000000003</v>
          </cell>
        </row>
        <row r="291">
          <cell r="A291">
            <v>5006053</v>
          </cell>
          <cell r="B291" t="str">
            <v>ARTIFICIAL TEARS OPH  1.4%  15ML</v>
          </cell>
          <cell r="C291">
            <v>30</v>
          </cell>
          <cell r="D291">
            <v>540</v>
          </cell>
        </row>
        <row r="292">
          <cell r="A292">
            <v>5006055</v>
          </cell>
          <cell r="B292" t="str">
            <v>VITAMIN C   500 MG TAB (ASCORBIC)</v>
          </cell>
          <cell r="C292">
            <v>197</v>
          </cell>
          <cell r="D292">
            <v>748.5999999999982</v>
          </cell>
        </row>
        <row r="293">
          <cell r="A293">
            <v>5006057</v>
          </cell>
          <cell r="B293" t="str">
            <v>ASPIRIN EC (ECOTRIN)   325 MG TAB</v>
          </cell>
          <cell r="C293">
            <v>17</v>
          </cell>
          <cell r="D293">
            <v>64.59999999999998</v>
          </cell>
        </row>
        <row r="294">
          <cell r="A294">
            <v>5006058</v>
          </cell>
          <cell r="B294" t="str">
            <v>ASPIRIN EC (ECOTRIN)   81 MG TAB</v>
          </cell>
          <cell r="C294">
            <v>972</v>
          </cell>
          <cell r="D294">
            <v>3693.6000000000586</v>
          </cell>
        </row>
        <row r="295">
          <cell r="A295">
            <v>5006060</v>
          </cell>
          <cell r="B295" t="str">
            <v>ATARAX   25 MG TAB (hydrOXYzine HCL)</v>
          </cell>
          <cell r="C295">
            <v>22</v>
          </cell>
          <cell r="D295">
            <v>180.17999999999998</v>
          </cell>
        </row>
        <row r="296">
          <cell r="A296">
            <v>5006061</v>
          </cell>
          <cell r="B296" t="str">
            <v>ATIVAN INJ   2 MG/ML  (LORAZEPAM)</v>
          </cell>
          <cell r="C296">
            <v>625</v>
          </cell>
          <cell r="D296">
            <v>11699.999999999927</v>
          </cell>
        </row>
        <row r="297">
          <cell r="A297">
            <v>5006062</v>
          </cell>
          <cell r="B297" t="str">
            <v>ATIVAN  0.5 MG TAB (LORAZEPAM)</v>
          </cell>
          <cell r="C297">
            <v>1860</v>
          </cell>
          <cell r="D297">
            <v>11717.99999999976</v>
          </cell>
        </row>
        <row r="298">
          <cell r="A298">
            <v>5006063</v>
          </cell>
          <cell r="B298" t="str">
            <v>ATIVAN  1 MG TAB (LORAZEPAM)</v>
          </cell>
          <cell r="C298">
            <v>10705</v>
          </cell>
          <cell r="D298">
            <v>87673.95000001305</v>
          </cell>
        </row>
        <row r="299">
          <cell r="A299">
            <v>5006064</v>
          </cell>
          <cell r="B299" t="str">
            <v>ATIVAN  2 MG TAB (LORAZEPAM)</v>
          </cell>
          <cell r="C299">
            <v>14071</v>
          </cell>
          <cell r="D299">
            <v>145634.85000003854</v>
          </cell>
        </row>
        <row r="300">
          <cell r="A300">
            <v>5006070</v>
          </cell>
          <cell r="B300" t="str">
            <v>AUGMENTIN   875/125 MG (AMOX/CLAV)</v>
          </cell>
          <cell r="C300">
            <v>155</v>
          </cell>
          <cell r="D300">
            <v>6261.9999999999873</v>
          </cell>
        </row>
        <row r="301">
          <cell r="A301">
            <v>5006074</v>
          </cell>
          <cell r="B301" t="str">
            <v>AZULFIDINE   500 MG (SULFASALAZINE)</v>
          </cell>
          <cell r="C301">
            <v>42</v>
          </cell>
          <cell r="D301">
            <v>159.59999999999994</v>
          </cell>
        </row>
        <row r="302">
          <cell r="A302">
            <v>5006077</v>
          </cell>
          <cell r="B302" t="str">
            <v>BACTROBAN 2%  OINT 22 GM(MUPIROCIN)</v>
          </cell>
          <cell r="C302">
            <v>20</v>
          </cell>
          <cell r="D302">
            <v>6577.1999999999989</v>
          </cell>
        </row>
        <row r="303">
          <cell r="A303">
            <v>5006078</v>
          </cell>
          <cell r="B303" t="str">
            <v>BENADRYL 25 MG CAP(DIPHENHYDRAMINE)</v>
          </cell>
          <cell r="C303">
            <v>272</v>
          </cell>
          <cell r="D303">
            <v>1033.5999999999972</v>
          </cell>
        </row>
        <row r="304">
          <cell r="A304">
            <v>5006079</v>
          </cell>
          <cell r="B304" t="str">
            <v>BENADRYL 50 MG CAP(DIPHENHYDRAMINE)</v>
          </cell>
          <cell r="C304">
            <v>14483</v>
          </cell>
          <cell r="D304">
            <v>55035.400000000605</v>
          </cell>
        </row>
        <row r="305">
          <cell r="A305">
            <v>5006080</v>
          </cell>
          <cell r="B305" t="str">
            <v>BENADRYL INJ 50MG/ML(DIPHENHYDRAM)</v>
          </cell>
          <cell r="C305">
            <v>1016</v>
          </cell>
          <cell r="D305">
            <v>8961.119999999979</v>
          </cell>
        </row>
        <row r="306">
          <cell r="A306">
            <v>5006081</v>
          </cell>
          <cell r="B306" t="str">
            <v>BENTYL   20 MG TAB (DICYCLOMINE)</v>
          </cell>
          <cell r="C306">
            <v>250</v>
          </cell>
          <cell r="D306">
            <v>1732.5000000000032</v>
          </cell>
        </row>
        <row r="307">
          <cell r="A307">
            <v>5006082</v>
          </cell>
          <cell r="B307" t="str">
            <v>BENZOYL PEROXIDE (ACNE)   5%  WASH</v>
          </cell>
          <cell r="C307">
            <v>65</v>
          </cell>
          <cell r="D307">
            <v>3439.8000000000029</v>
          </cell>
        </row>
        <row r="308">
          <cell r="A308">
            <v>5006086</v>
          </cell>
          <cell r="B308" t="str">
            <v>BICILLIN LA INJ 1.2 MMU/2 mL</v>
          </cell>
          <cell r="C308">
            <v>10</v>
          </cell>
          <cell r="D308">
            <v>3776.9999999999995</v>
          </cell>
        </row>
        <row r="309">
          <cell r="A309">
            <v>5006091</v>
          </cell>
          <cell r="B309" t="str">
            <v>BUSPAR   10 MG (BUSPIRONE)</v>
          </cell>
          <cell r="C309">
            <v>1715</v>
          </cell>
          <cell r="D309">
            <v>20837.249999999811</v>
          </cell>
        </row>
        <row r="310">
          <cell r="A310">
            <v>5006092</v>
          </cell>
          <cell r="B310" t="str">
            <v>BUSPAR   15 MG (BUSPIRONE)</v>
          </cell>
          <cell r="C310">
            <v>853</v>
          </cell>
          <cell r="D310">
            <v>15507.540000000159</v>
          </cell>
        </row>
        <row r="311">
          <cell r="A311">
            <v>5006093</v>
          </cell>
          <cell r="B311" t="str">
            <v>BUSPAR   5 MG (BUSPIRONE)</v>
          </cell>
          <cell r="C311">
            <v>304</v>
          </cell>
          <cell r="D311">
            <v>2106.7200000000016</v>
          </cell>
        </row>
        <row r="312">
          <cell r="A312">
            <v>5006096</v>
          </cell>
          <cell r="B312" t="str">
            <v>CALAMINE LOTION 118 ML</v>
          </cell>
          <cell r="C312">
            <v>9</v>
          </cell>
          <cell r="D312">
            <v>189.54</v>
          </cell>
        </row>
        <row r="313">
          <cell r="A313">
            <v>5006097</v>
          </cell>
          <cell r="B313" t="str">
            <v>CALAN SR   120 MG TAB (VERAPAMIL)</v>
          </cell>
          <cell r="C313">
            <v>6</v>
          </cell>
          <cell r="D313">
            <v>96.66</v>
          </cell>
        </row>
        <row r="314">
          <cell r="A314">
            <v>5006101</v>
          </cell>
          <cell r="B314" t="str">
            <v>CALMOSEPTINE OINTMENT</v>
          </cell>
          <cell r="C314">
            <v>7</v>
          </cell>
          <cell r="D314">
            <v>322</v>
          </cell>
        </row>
        <row r="315">
          <cell r="A315">
            <v>5006104</v>
          </cell>
          <cell r="B315" t="str">
            <v>CAPOTEN   12.5 MG TAB (CAPTOPRIL)</v>
          </cell>
          <cell r="C315">
            <v>99</v>
          </cell>
          <cell r="D315">
            <v>1389.959999999998</v>
          </cell>
        </row>
        <row r="316">
          <cell r="A316">
            <v>5006105</v>
          </cell>
          <cell r="B316" t="str">
            <v>CARAFATE   1 GM TAB (SUCRALFATE)</v>
          </cell>
          <cell r="C316">
            <v>102</v>
          </cell>
          <cell r="D316">
            <v>651.77999999999895</v>
          </cell>
        </row>
        <row r="317">
          <cell r="A317">
            <v>5006107</v>
          </cell>
          <cell r="B317" t="str">
            <v>CARDIZEM CD 180 MG TAB (DILTIAZEM)</v>
          </cell>
          <cell r="C317">
            <v>204</v>
          </cell>
          <cell r="D317">
            <v>2460.2399999999916</v>
          </cell>
        </row>
        <row r="318">
          <cell r="A318">
            <v>5006109</v>
          </cell>
          <cell r="B318" t="str">
            <v>CARDIZEM CD 120 MG TAB (DILTIAZEM)</v>
          </cell>
          <cell r="C318">
            <v>24</v>
          </cell>
          <cell r="D318">
            <v>259.20000000000005</v>
          </cell>
        </row>
        <row r="319">
          <cell r="A319">
            <v>5006110</v>
          </cell>
          <cell r="B319" t="str">
            <v>CARDURA   1 MG TAB (DOXAZOSIN)</v>
          </cell>
          <cell r="C319">
            <v>11</v>
          </cell>
          <cell r="D319">
            <v>133.65</v>
          </cell>
        </row>
        <row r="320">
          <cell r="A320">
            <v>5006113</v>
          </cell>
          <cell r="B320" t="str">
            <v>CATAPRES 0.1 MG TAB (CLONIDINE)</v>
          </cell>
          <cell r="C320">
            <v>2195</v>
          </cell>
          <cell r="D320">
            <v>8341.0000000002419</v>
          </cell>
        </row>
        <row r="321">
          <cell r="A321">
            <v>5006114</v>
          </cell>
          <cell r="B321" t="str">
            <v>CATAPRES TTS  1 PATCH (CLONIDINE)</v>
          </cell>
          <cell r="C321">
            <v>20</v>
          </cell>
          <cell r="D321">
            <v>3974.7999999999984</v>
          </cell>
        </row>
        <row r="322">
          <cell r="A322">
            <v>5006118</v>
          </cell>
          <cell r="B322" t="str">
            <v>CELEBREX   200 MG CAP (CELECOXIB)</v>
          </cell>
          <cell r="C322">
            <v>29</v>
          </cell>
          <cell r="D322">
            <v>1538.7399999999991</v>
          </cell>
        </row>
        <row r="323">
          <cell r="A323">
            <v>5006119</v>
          </cell>
          <cell r="B323" t="str">
            <v>CELEXA   10 MG TAB (CITALOPRAM)</v>
          </cell>
          <cell r="C323">
            <v>1050</v>
          </cell>
          <cell r="D323">
            <v>24381.000000000196</v>
          </cell>
        </row>
        <row r="324">
          <cell r="A324">
            <v>5006120</v>
          </cell>
          <cell r="B324" t="str">
            <v>CELEXA   20 MG TAB (CITALOPRAM)</v>
          </cell>
          <cell r="C324">
            <v>1177</v>
          </cell>
          <cell r="D324">
            <v>28506.94000000025</v>
          </cell>
        </row>
        <row r="325">
          <cell r="A325">
            <v>5006121</v>
          </cell>
          <cell r="B325" t="str">
            <v>CEPACOL LOZENGES (BENZOC/MENTHOL)</v>
          </cell>
          <cell r="C325">
            <v>441</v>
          </cell>
          <cell r="D325">
            <v>1675.7999999999872</v>
          </cell>
        </row>
        <row r="326">
          <cell r="A326">
            <v>5006124</v>
          </cell>
          <cell r="B326" t="str">
            <v>CHAPSTICK</v>
          </cell>
          <cell r="C326">
            <v>7</v>
          </cell>
          <cell r="D326">
            <v>88.199999999999989</v>
          </cell>
        </row>
        <row r="327">
          <cell r="A327">
            <v>5006127</v>
          </cell>
          <cell r="B327" t="str">
            <v>CIPRO   250 MG TAB (CIPROFLOXACIN)</v>
          </cell>
          <cell r="C327">
            <v>5</v>
          </cell>
          <cell r="D327">
            <v>177.60000000000002</v>
          </cell>
        </row>
        <row r="328">
          <cell r="A328">
            <v>5006128</v>
          </cell>
          <cell r="B328" t="str">
            <v>CIPRO   500 MG TAB (CIPROFLOXACIN)</v>
          </cell>
          <cell r="C328">
            <v>177</v>
          </cell>
          <cell r="D328">
            <v>7349.0400000000327</v>
          </cell>
        </row>
        <row r="329">
          <cell r="A329">
            <v>5006130</v>
          </cell>
          <cell r="B329" t="str">
            <v>CITRATE OF MAGNESIA SOLN 300 ML</v>
          </cell>
          <cell r="C329">
            <v>63</v>
          </cell>
          <cell r="D329">
            <v>1179.3600000000013</v>
          </cell>
        </row>
        <row r="330">
          <cell r="A330">
            <v>5006131</v>
          </cell>
          <cell r="B330" t="str">
            <v>CLARITIN   10 MG TAB (LORATADINE)</v>
          </cell>
          <cell r="C330">
            <v>644</v>
          </cell>
          <cell r="D330">
            <v>2447.2000000000021</v>
          </cell>
        </row>
        <row r="331">
          <cell r="A331">
            <v>5006133</v>
          </cell>
          <cell r="B331" t="str">
            <v>CLEOCIN 150 MG CAP (CLINDAMYCIN)</v>
          </cell>
          <cell r="C331">
            <v>877</v>
          </cell>
          <cell r="D331">
            <v>9392.6700000000146</v>
          </cell>
        </row>
        <row r="332">
          <cell r="A332">
            <v>5006136</v>
          </cell>
          <cell r="B332" t="str">
            <v>CLOZARIL   100 MG TAB (CLOZAPINE)</v>
          </cell>
          <cell r="C332">
            <v>1618</v>
          </cell>
          <cell r="D332">
            <v>48491.460000001054</v>
          </cell>
        </row>
        <row r="333">
          <cell r="A333">
            <v>5006138</v>
          </cell>
          <cell r="B333" t="str">
            <v>CLOZARIL   200 MG TAB  (CLOZAPINE)</v>
          </cell>
          <cell r="C333">
            <v>3076</v>
          </cell>
          <cell r="D333">
            <v>155522.55999999572</v>
          </cell>
        </row>
        <row r="334">
          <cell r="A334">
            <v>5006139</v>
          </cell>
          <cell r="B334" t="str">
            <v>CLOZARIL   25 MG TAB (CLOZAPINE)</v>
          </cell>
          <cell r="C334">
            <v>418</v>
          </cell>
          <cell r="D334">
            <v>4965.8400000000156</v>
          </cell>
        </row>
        <row r="335">
          <cell r="A335">
            <v>5006140</v>
          </cell>
          <cell r="B335" t="str">
            <v>COGENTIN   0.5 MG TAB (BENZTROPINE)</v>
          </cell>
          <cell r="C335">
            <v>698</v>
          </cell>
          <cell r="D335">
            <v>2652.4000000000119</v>
          </cell>
        </row>
        <row r="336">
          <cell r="A336">
            <v>5006141</v>
          </cell>
          <cell r="B336" t="str">
            <v>COGENTIN   1 MG TAB (BENZTROPINE)</v>
          </cell>
          <cell r="C336">
            <v>6214</v>
          </cell>
          <cell r="D336">
            <v>23613.199999997323</v>
          </cell>
        </row>
        <row r="337">
          <cell r="A337">
            <v>5006142</v>
          </cell>
          <cell r="B337" t="str">
            <v>COGENTIN   2 MG TAB (BENZTROPINE)</v>
          </cell>
          <cell r="C337">
            <v>3840</v>
          </cell>
          <cell r="D337">
            <v>14591.99999999905</v>
          </cell>
        </row>
        <row r="338">
          <cell r="A338">
            <v>5006143</v>
          </cell>
          <cell r="B338" t="str">
            <v>COLACE   100 MG CAP (DOCUSATE SOD)</v>
          </cell>
          <cell r="C338">
            <v>3272</v>
          </cell>
          <cell r="D338">
            <v>12433.599999999582</v>
          </cell>
        </row>
        <row r="339">
          <cell r="A339">
            <v>5006144</v>
          </cell>
          <cell r="B339" t="str">
            <v>COLACE   250 MG CAP (DOCUSATE SOD)</v>
          </cell>
          <cell r="C339">
            <v>6273</v>
          </cell>
          <cell r="D339">
            <v>23837.39999999728</v>
          </cell>
        </row>
        <row r="340">
          <cell r="A340">
            <v>5006151</v>
          </cell>
          <cell r="B340" t="str">
            <v>CORDARONE 200 MG TAB (AMIODARONE)</v>
          </cell>
          <cell r="C340">
            <v>38</v>
          </cell>
          <cell r="D340">
            <v>1128.6000000000008</v>
          </cell>
        </row>
        <row r="341">
          <cell r="A341">
            <v>5006152</v>
          </cell>
          <cell r="B341" t="str">
            <v>COREG   12.5 MG TAB (CARVEDILOL)</v>
          </cell>
          <cell r="C341">
            <v>136</v>
          </cell>
          <cell r="D341">
            <v>2386.7999999999984</v>
          </cell>
        </row>
        <row r="342">
          <cell r="A342">
            <v>5006153</v>
          </cell>
          <cell r="B342" t="str">
            <v>COREG   3.125 MG TAB (CARVEDILOL)</v>
          </cell>
          <cell r="C342">
            <v>198</v>
          </cell>
          <cell r="D342">
            <v>3474.8999999999955</v>
          </cell>
        </row>
        <row r="343">
          <cell r="A343">
            <v>5006154</v>
          </cell>
          <cell r="B343" t="str">
            <v>CORTISPORIN EAR DRP(NEOM/POLYM/HC)</v>
          </cell>
          <cell r="C343">
            <v>16</v>
          </cell>
          <cell r="D343">
            <v>2957.7600000000011</v>
          </cell>
        </row>
        <row r="344">
          <cell r="A344">
            <v>5006155</v>
          </cell>
          <cell r="B344" t="str">
            <v>COUMADIN   1 MG TAB (WARFARIN)</v>
          </cell>
          <cell r="C344">
            <v>3</v>
          </cell>
          <cell r="D344">
            <v>16.47</v>
          </cell>
        </row>
        <row r="345">
          <cell r="A345">
            <v>5006157</v>
          </cell>
          <cell r="B345" t="str">
            <v>COUMADIN   2.5 MG TAB (WARFARIN)</v>
          </cell>
          <cell r="C345">
            <v>5</v>
          </cell>
          <cell r="D345">
            <v>29.700000000000003</v>
          </cell>
        </row>
        <row r="346">
          <cell r="A346">
            <v>5006158</v>
          </cell>
          <cell r="B346" t="str">
            <v>COUMADIN   5 MG TAB (WARFARIN)</v>
          </cell>
          <cell r="C346">
            <v>5</v>
          </cell>
          <cell r="D346">
            <v>30.150000000000002</v>
          </cell>
        </row>
        <row r="347">
          <cell r="A347">
            <v>5006161</v>
          </cell>
          <cell r="B347" t="str">
            <v>COZAAR   50 MG TAB (LOSARTAN)</v>
          </cell>
          <cell r="C347">
            <v>969</v>
          </cell>
          <cell r="D347">
            <v>19709.460000000108</v>
          </cell>
        </row>
        <row r="348">
          <cell r="A348">
            <v>5006164</v>
          </cell>
          <cell r="B348" t="str">
            <v>CYMBALTA   30 MG CAP (DULOXETINE)</v>
          </cell>
          <cell r="C348">
            <v>469</v>
          </cell>
          <cell r="D348">
            <v>25771.550000000199</v>
          </cell>
        </row>
        <row r="349">
          <cell r="A349">
            <v>5006165</v>
          </cell>
          <cell r="B349" t="str">
            <v>CYMBALTA   60 MG CAP (DULOXETINE)</v>
          </cell>
          <cell r="C349">
            <v>741</v>
          </cell>
          <cell r="D349">
            <v>12789.660000000133</v>
          </cell>
        </row>
        <row r="350">
          <cell r="A350">
            <v>5006166</v>
          </cell>
          <cell r="B350" t="str">
            <v>VITAMIN B 12  TAB   1000 MCG</v>
          </cell>
          <cell r="C350">
            <v>72</v>
          </cell>
          <cell r="D350">
            <v>273.60000000000031</v>
          </cell>
        </row>
        <row r="351">
          <cell r="A351">
            <v>5006168</v>
          </cell>
          <cell r="B351" t="str">
            <v>CYTOMEL 25 MCG TAB (LIOTHYRONINE)</v>
          </cell>
          <cell r="C351">
            <v>0</v>
          </cell>
          <cell r="D351">
            <v>0</v>
          </cell>
        </row>
        <row r="352">
          <cell r="A352">
            <v>5006170</v>
          </cell>
          <cell r="B352" t="str">
            <v>DEXTROSE 5% NS 0.9% 1000 ML  IV SOLN</v>
          </cell>
          <cell r="C352">
            <v>1</v>
          </cell>
          <cell r="D352">
            <v>18.18</v>
          </cell>
        </row>
        <row r="353">
          <cell r="A353">
            <v>5006174</v>
          </cell>
          <cell r="B353" t="str">
            <v>DEXTROSE 5%-WATER 250 ML IV SOLN</v>
          </cell>
          <cell r="C353">
            <v>110</v>
          </cell>
          <cell r="D353">
            <v>1673.1000000000024</v>
          </cell>
        </row>
        <row r="354">
          <cell r="A354">
            <v>5006179</v>
          </cell>
          <cell r="B354" t="str">
            <v>DANDRUFF SHAMPOO 1%  (SELSUN BLUE)</v>
          </cell>
          <cell r="C354">
            <v>544</v>
          </cell>
          <cell r="D354">
            <v>2067.1999999999839</v>
          </cell>
        </row>
        <row r="355">
          <cell r="A355">
            <v>5006182</v>
          </cell>
          <cell r="B355" t="str">
            <v>DDAVP  0.1 MG TAB (DESMOPRESSIN)</v>
          </cell>
          <cell r="C355">
            <v>56</v>
          </cell>
          <cell r="D355">
            <v>2369.9200000000005</v>
          </cell>
        </row>
        <row r="356">
          <cell r="A356">
            <v>5006183</v>
          </cell>
          <cell r="B356" t="str">
            <v>DEBROX EAR DROPS 15 ML (CARBAMIDE)</v>
          </cell>
          <cell r="C356">
            <v>23</v>
          </cell>
          <cell r="D356">
            <v>982.5600000000004</v>
          </cell>
        </row>
        <row r="357">
          <cell r="A357">
            <v>5006184</v>
          </cell>
          <cell r="B357" t="str">
            <v>DECADRON INJ 4MG/ML (DEXAMETHASONE)</v>
          </cell>
          <cell r="C357">
            <v>102</v>
          </cell>
          <cell r="D357">
            <v>2423.5200000000023</v>
          </cell>
        </row>
        <row r="358">
          <cell r="A358">
            <v>5006186</v>
          </cell>
          <cell r="B358" t="str">
            <v>DEMEROL INJ 50 MG/ML 1 ML (MEPERIDINE)</v>
          </cell>
          <cell r="C358">
            <v>274</v>
          </cell>
          <cell r="D358">
            <v>3699</v>
          </cell>
        </row>
        <row r="359">
          <cell r="A359">
            <v>5006188</v>
          </cell>
          <cell r="B359" t="str">
            <v>DEPAKENE SYRP 250MG/5ML(VALPROATE )</v>
          </cell>
          <cell r="C359">
            <v>7072</v>
          </cell>
          <cell r="D359">
            <v>48089.60000000013</v>
          </cell>
        </row>
        <row r="360">
          <cell r="A360">
            <v>5006190</v>
          </cell>
          <cell r="B360" t="str">
            <v>DEPAKOTE DR 250 MG TAB (DIVALPROEX)</v>
          </cell>
          <cell r="C360">
            <v>2481</v>
          </cell>
          <cell r="D360">
            <v>38852.460000000923</v>
          </cell>
        </row>
        <row r="361">
          <cell r="A361">
            <v>5006191</v>
          </cell>
          <cell r="B361" t="str">
            <v>DEPAKOTE DR 500 MG TAB (DIVALPROEX)</v>
          </cell>
          <cell r="C361">
            <v>13972</v>
          </cell>
          <cell r="D361">
            <v>97804</v>
          </cell>
        </row>
        <row r="362">
          <cell r="A362">
            <v>5006195</v>
          </cell>
          <cell r="B362" t="str">
            <v>DESITIN OINT 57 GM</v>
          </cell>
          <cell r="C362">
            <v>6</v>
          </cell>
          <cell r="D362">
            <v>229.44</v>
          </cell>
        </row>
        <row r="363">
          <cell r="A363">
            <v>5006196</v>
          </cell>
          <cell r="B363" t="str">
            <v>DESYREL   100 MG TAB (TRAZODONE)</v>
          </cell>
          <cell r="C363">
            <v>3061</v>
          </cell>
          <cell r="D363">
            <v>167987.68000000593</v>
          </cell>
        </row>
        <row r="364">
          <cell r="A364">
            <v>5006197</v>
          </cell>
          <cell r="B364" t="str">
            <v>DESYREL   50 MG TAB (TRAZODONE)</v>
          </cell>
          <cell r="C364">
            <v>3313</v>
          </cell>
          <cell r="D364">
            <v>115292.40000000531</v>
          </cell>
        </row>
        <row r="365">
          <cell r="A365">
            <v>5006206</v>
          </cell>
          <cell r="B365" t="str">
            <v>DIFLUCAN  150 MG TAB (FLUCONAZOLE)</v>
          </cell>
          <cell r="C365">
            <v>46</v>
          </cell>
          <cell r="D365">
            <v>3844.679999999998</v>
          </cell>
        </row>
        <row r="366">
          <cell r="A366">
            <v>5006207</v>
          </cell>
          <cell r="B366" t="str">
            <v>DIGOXIN   0.125 MG TAB (LANOXIN)</v>
          </cell>
          <cell r="C366">
            <v>13</v>
          </cell>
          <cell r="D366">
            <v>269.10000000000002</v>
          </cell>
        </row>
        <row r="367">
          <cell r="A367">
            <v>5006209</v>
          </cell>
          <cell r="B367" t="str">
            <v>DILANTIN   100 MG CAP (PHENYTOIN)</v>
          </cell>
          <cell r="C367">
            <v>361</v>
          </cell>
          <cell r="D367">
            <v>2079.3599999999979</v>
          </cell>
        </row>
        <row r="368">
          <cell r="A368">
            <v>5006213</v>
          </cell>
          <cell r="B368" t="str">
            <v>DILAUDID INJ   2 MG/ML</v>
          </cell>
          <cell r="C368">
            <v>81</v>
          </cell>
          <cell r="D368">
            <v>1261.170000000001</v>
          </cell>
        </row>
        <row r="369">
          <cell r="A369">
            <v>5006218</v>
          </cell>
          <cell r="B369" t="str">
            <v>DITROPAN   5 MG TAB (OXYBUTYNIN)</v>
          </cell>
          <cell r="C369">
            <v>542</v>
          </cell>
          <cell r="D369">
            <v>3707.2800000000248</v>
          </cell>
        </row>
        <row r="370">
          <cell r="A370">
            <v>5006225</v>
          </cell>
          <cell r="B370" t="str">
            <v>DULCOLAX SUPP   10 MG</v>
          </cell>
          <cell r="C370">
            <v>7</v>
          </cell>
          <cell r="D370">
            <v>27.090000000000003</v>
          </cell>
        </row>
        <row r="371">
          <cell r="A371">
            <v>5006226</v>
          </cell>
          <cell r="B371" t="str">
            <v>DULCOLAX EC  5 MG TAB (BISACODYL)</v>
          </cell>
          <cell r="C371">
            <v>115</v>
          </cell>
          <cell r="D371">
            <v>437.00000000000051</v>
          </cell>
        </row>
        <row r="372">
          <cell r="A372">
            <v>5006228</v>
          </cell>
          <cell r="B372" t="str">
            <v>DUONEB   2.5MG/0.5MG  VIAL 3ML</v>
          </cell>
          <cell r="C372">
            <v>118</v>
          </cell>
          <cell r="D372">
            <v>2347.0200000000027</v>
          </cell>
        </row>
        <row r="373">
          <cell r="A373">
            <v>5006229</v>
          </cell>
          <cell r="B373" t="str">
            <v>DYAZIDE   37.5/25MG CAP(TRIAM/HCTZ)</v>
          </cell>
          <cell r="C373">
            <v>0</v>
          </cell>
          <cell r="D373">
            <v>0</v>
          </cell>
        </row>
        <row r="374">
          <cell r="A374">
            <v>5006233</v>
          </cell>
          <cell r="B374" t="str">
            <v>EFFEXOR  75 MG TAB (VENLAFAXINE)</v>
          </cell>
          <cell r="C374">
            <v>132</v>
          </cell>
          <cell r="D374">
            <v>2601.7200000000034</v>
          </cell>
        </row>
        <row r="375">
          <cell r="A375">
            <v>5006234</v>
          </cell>
          <cell r="B375" t="str">
            <v>EFFEXOR XR 150 MG CAP (VENLAFAXINE)</v>
          </cell>
          <cell r="C375">
            <v>944</v>
          </cell>
          <cell r="D375">
            <v>38364.159999999611</v>
          </cell>
        </row>
        <row r="376">
          <cell r="A376">
            <v>5006235</v>
          </cell>
          <cell r="B376" t="str">
            <v>EFFEXOR XR 37.5 MG CAP(VENLAFAXINE)</v>
          </cell>
          <cell r="C376">
            <v>265</v>
          </cell>
          <cell r="D376">
            <v>8819.1999999999916</v>
          </cell>
        </row>
        <row r="377">
          <cell r="A377">
            <v>5006236</v>
          </cell>
          <cell r="B377" t="str">
            <v>EFFEXOR XR  75 MG CAP (VENLAFAXINE)</v>
          </cell>
          <cell r="C377">
            <v>1087</v>
          </cell>
          <cell r="D377">
            <v>40610.320000000444</v>
          </cell>
        </row>
        <row r="378">
          <cell r="A378">
            <v>5006237</v>
          </cell>
          <cell r="B378" t="str">
            <v>ELAVIL   25 MG TAB (AMITRIPTYLINE)</v>
          </cell>
          <cell r="C378">
            <v>118</v>
          </cell>
          <cell r="D378">
            <v>674.96000000000015</v>
          </cell>
        </row>
        <row r="379">
          <cell r="A379">
            <v>5006249</v>
          </cell>
          <cell r="B379" t="str">
            <v>EPSOM SALT (MAGNESIUM)</v>
          </cell>
          <cell r="C379">
            <v>1</v>
          </cell>
          <cell r="D379">
            <v>11.07</v>
          </cell>
        </row>
        <row r="380">
          <cell r="A380">
            <v>5006251</v>
          </cell>
          <cell r="B380" t="str">
            <v>ESTRACE  1 MG TAB (ESTRADIOL)</v>
          </cell>
          <cell r="C380">
            <v>42</v>
          </cell>
          <cell r="D380">
            <v>257.04000000000008</v>
          </cell>
        </row>
        <row r="381">
          <cell r="A381">
            <v>5006253</v>
          </cell>
          <cell r="B381" t="str">
            <v>EUCERIN CREAM (MINERAL /PETROLATUM)</v>
          </cell>
          <cell r="C381">
            <v>8</v>
          </cell>
          <cell r="D381">
            <v>286.08</v>
          </cell>
        </row>
        <row r="382">
          <cell r="A382">
            <v>5006255</v>
          </cell>
          <cell r="B382" t="str">
            <v>FAZACLO ODT 100 MG TAB (CLOZAPINE)</v>
          </cell>
          <cell r="C382">
            <v>2271</v>
          </cell>
          <cell r="D382">
            <v>130037.45999999954</v>
          </cell>
        </row>
        <row r="383">
          <cell r="A383">
            <v>5006256</v>
          </cell>
          <cell r="B383" t="str">
            <v>FAZACLO ODT  25 MG TAB (CLOZAPINE)</v>
          </cell>
          <cell r="C383">
            <v>371</v>
          </cell>
          <cell r="D383">
            <v>10009.579999999967</v>
          </cell>
        </row>
        <row r="384">
          <cell r="A384">
            <v>5006264</v>
          </cell>
          <cell r="B384" t="str">
            <v>FERROUS SULFATE  325 MG TAB</v>
          </cell>
          <cell r="C384">
            <v>5177</v>
          </cell>
          <cell r="D384">
            <v>19672.599999998078</v>
          </cell>
        </row>
        <row r="385">
          <cell r="A385">
            <v>5006265</v>
          </cell>
          <cell r="B385" t="str">
            <v>FIORICET 325/40/50MG(APAP/CAF/BUTAL</v>
          </cell>
          <cell r="C385">
            <v>38</v>
          </cell>
          <cell r="D385">
            <v>273.98</v>
          </cell>
        </row>
        <row r="386">
          <cell r="A386">
            <v>5006266</v>
          </cell>
          <cell r="B386" t="str">
            <v>FIXODENT DENTURE CREAM</v>
          </cell>
          <cell r="C386">
            <v>21</v>
          </cell>
          <cell r="D386">
            <v>829.91999999999985</v>
          </cell>
        </row>
        <row r="387">
          <cell r="A387">
            <v>5006268</v>
          </cell>
          <cell r="B387" t="str">
            <v>FLAGYL   500 MG TAB (METRONIDAZOLE)</v>
          </cell>
          <cell r="C387">
            <v>188</v>
          </cell>
          <cell r="D387">
            <v>1034</v>
          </cell>
        </row>
        <row r="388">
          <cell r="A388">
            <v>5006270</v>
          </cell>
          <cell r="B388" t="str">
            <v>FLEET ENEMA 118 ML (SOD PHOS)</v>
          </cell>
          <cell r="C388">
            <v>11</v>
          </cell>
          <cell r="D388">
            <v>101.96999999999997</v>
          </cell>
        </row>
        <row r="389">
          <cell r="A389">
            <v>5006271</v>
          </cell>
          <cell r="B389" t="str">
            <v>FLEXERIL 10 MG TAB(CYCLOBENZAPRINE)</v>
          </cell>
          <cell r="C389">
            <v>196</v>
          </cell>
          <cell r="D389">
            <v>1922.7599999999923</v>
          </cell>
        </row>
        <row r="390">
          <cell r="A390">
            <v>5006272</v>
          </cell>
          <cell r="B390" t="str">
            <v>FLOMAX  0.4 MG CAP (TAMSULOSIN)</v>
          </cell>
          <cell r="C390">
            <v>465</v>
          </cell>
          <cell r="D390">
            <v>2511.0000000000214</v>
          </cell>
        </row>
        <row r="391">
          <cell r="A391">
            <v>5006273</v>
          </cell>
          <cell r="B391" t="str">
            <v>FLONASE NAS SPR 50 MCG(FLUTICASONE)</v>
          </cell>
          <cell r="C391">
            <v>28</v>
          </cell>
          <cell r="D391">
            <v>9549.1200000000026</v>
          </cell>
        </row>
        <row r="392">
          <cell r="A392">
            <v>5006274</v>
          </cell>
          <cell r="B392" t="str">
            <v>FLORINEF 0.1 MGTAB(FLUDROCORTISONE)</v>
          </cell>
          <cell r="C392">
            <v>2</v>
          </cell>
          <cell r="D392">
            <v>13.46</v>
          </cell>
        </row>
        <row r="393">
          <cell r="A393">
            <v>5006275</v>
          </cell>
          <cell r="B393" t="str">
            <v>FLU VACCINE INJ 0.5 ML (INFLUENZA)</v>
          </cell>
          <cell r="C393">
            <v>162</v>
          </cell>
          <cell r="D393">
            <v>15733.440000000055</v>
          </cell>
        </row>
        <row r="394">
          <cell r="A394">
            <v>5006277</v>
          </cell>
          <cell r="B394" t="str">
            <v>FOLIC ACID 1 MG  TAB</v>
          </cell>
          <cell r="C394">
            <v>6027</v>
          </cell>
          <cell r="D394">
            <v>22902.599999997459</v>
          </cell>
        </row>
        <row r="395">
          <cell r="A395">
            <v>5006281</v>
          </cell>
          <cell r="B395" t="str">
            <v>GENTAMICIN 0.3% OPH SOL 5 ML</v>
          </cell>
          <cell r="C395">
            <v>1</v>
          </cell>
          <cell r="D395">
            <v>115.08</v>
          </cell>
        </row>
        <row r="396">
          <cell r="A396">
            <v>5006282</v>
          </cell>
          <cell r="B396" t="str">
            <v>GEODON   20 MG CAP (ZIPRASIDONE)</v>
          </cell>
          <cell r="C396">
            <v>173</v>
          </cell>
          <cell r="D396">
            <v>10854.01999999997</v>
          </cell>
        </row>
        <row r="397">
          <cell r="A397">
            <v>5006283</v>
          </cell>
          <cell r="B397" t="str">
            <v>GEODON   40 MG CAP (ZIPRASIDONE)</v>
          </cell>
          <cell r="C397">
            <v>382</v>
          </cell>
          <cell r="D397">
            <v>23966.680000000146</v>
          </cell>
        </row>
        <row r="398">
          <cell r="A398">
            <v>5006285</v>
          </cell>
          <cell r="B398" t="str">
            <v>GEODON   80 MG CAP (ZIPRASIDONE)</v>
          </cell>
          <cell r="C398">
            <v>727</v>
          </cell>
          <cell r="D398">
            <v>47458.559999999532</v>
          </cell>
        </row>
        <row r="399">
          <cell r="A399">
            <v>5006288</v>
          </cell>
          <cell r="B399" t="str">
            <v>GLUCOPHAGE  1000 MG TAB (METFORMIN)</v>
          </cell>
          <cell r="C399">
            <v>2160</v>
          </cell>
          <cell r="D399">
            <v>27993.599999998689</v>
          </cell>
        </row>
        <row r="400">
          <cell r="A400">
            <v>5006289</v>
          </cell>
          <cell r="B400" t="str">
            <v>GLUCOPHAGE   500 MG TAB (METFORMIN)</v>
          </cell>
          <cell r="C400">
            <v>2917</v>
          </cell>
          <cell r="D400">
            <v>18377.099999998991</v>
          </cell>
        </row>
        <row r="401">
          <cell r="A401">
            <v>5006290</v>
          </cell>
          <cell r="B401" t="str">
            <v>GLUCOPHAGE   850 MG TAB (METFORMIN)</v>
          </cell>
          <cell r="C401">
            <v>179</v>
          </cell>
          <cell r="D401">
            <v>1933.1999999999944</v>
          </cell>
        </row>
        <row r="402">
          <cell r="A402">
            <v>5006291</v>
          </cell>
          <cell r="B402" t="str">
            <v>GLUCOTROL   5 MG TAB (GLIPIZIDE)</v>
          </cell>
          <cell r="C402">
            <v>662</v>
          </cell>
          <cell r="D402">
            <v>2515.6000000000031</v>
          </cell>
        </row>
        <row r="403">
          <cell r="A403">
            <v>5006298</v>
          </cell>
          <cell r="B403" t="str">
            <v>HALDOL   5 MG TAB (HALOPERIDOL)</v>
          </cell>
          <cell r="C403">
            <v>16740</v>
          </cell>
          <cell r="D403">
            <v>164219.39999997753</v>
          </cell>
        </row>
        <row r="404">
          <cell r="A404">
            <v>5006299</v>
          </cell>
          <cell r="B404" t="str">
            <v>HALDOL CONC 2 MG/ML PO(HALOPERIDOL)</v>
          </cell>
          <cell r="C404">
            <v>7942</v>
          </cell>
          <cell r="D404">
            <v>35739</v>
          </cell>
        </row>
        <row r="405">
          <cell r="A405">
            <v>5006300</v>
          </cell>
          <cell r="B405" t="str">
            <v>HALDOL INJ   5 MG/ML 1 ML VIAL</v>
          </cell>
          <cell r="C405">
            <v>688</v>
          </cell>
          <cell r="D405">
            <v>19484.159999999894</v>
          </cell>
        </row>
        <row r="406">
          <cell r="A406">
            <v>5006301</v>
          </cell>
          <cell r="B406" t="str">
            <v>HALDOL DEC INJ   100MG/ML  1 ML VIAL</v>
          </cell>
          <cell r="C406">
            <v>90</v>
          </cell>
          <cell r="D406">
            <v>22748.9</v>
          </cell>
        </row>
        <row r="407">
          <cell r="A407">
            <v>5006303</v>
          </cell>
          <cell r="B407" t="str">
            <v>HYDROCHLOROTHIAZIDE   12.5 MG TAB</v>
          </cell>
          <cell r="C407">
            <v>220</v>
          </cell>
          <cell r="D407">
            <v>835.99999999999716</v>
          </cell>
        </row>
        <row r="408">
          <cell r="A408">
            <v>5006304</v>
          </cell>
          <cell r="B408" t="str">
            <v>HYDROCHLOROTHIAZIDE   25 MG TAB</v>
          </cell>
          <cell r="C408">
            <v>210</v>
          </cell>
          <cell r="D408">
            <v>797.99999999999841</v>
          </cell>
        </row>
        <row r="409">
          <cell r="A409">
            <v>5006310</v>
          </cell>
          <cell r="B409" t="str">
            <v>HYDROCORTISONE 1% CREAM   30 GM</v>
          </cell>
          <cell r="C409">
            <v>62</v>
          </cell>
          <cell r="D409">
            <v>1941.8399999999988</v>
          </cell>
        </row>
        <row r="410">
          <cell r="A410">
            <v>5006311</v>
          </cell>
          <cell r="B410" t="str">
            <v>HYDROCORTISONE   2.5% CREAM 30 GM</v>
          </cell>
          <cell r="C410">
            <v>12</v>
          </cell>
          <cell r="D410">
            <v>777.5999999999998</v>
          </cell>
        </row>
        <row r="411">
          <cell r="A411">
            <v>5006314</v>
          </cell>
          <cell r="B411" t="str">
            <v>HYTRIN   1 MG CAP (TERAZOSIN)</v>
          </cell>
          <cell r="C411">
            <v>32</v>
          </cell>
          <cell r="D411">
            <v>462.39999999999981</v>
          </cell>
        </row>
        <row r="412">
          <cell r="A412">
            <v>5006315</v>
          </cell>
          <cell r="B412" t="str">
            <v>HYTRIN   5 MG CAP (TERAZOSIN)</v>
          </cell>
          <cell r="C412">
            <v>8</v>
          </cell>
          <cell r="D412">
            <v>115.60000000000001</v>
          </cell>
        </row>
        <row r="413">
          <cell r="A413">
            <v>5006319</v>
          </cell>
          <cell r="B413" t="str">
            <v>IMITREX   50 MG TAB (SUMATRIPTAN)</v>
          </cell>
          <cell r="C413">
            <v>34</v>
          </cell>
          <cell r="D413">
            <v>5128.5600000000022</v>
          </cell>
        </row>
        <row r="414">
          <cell r="A414">
            <v>5006320</v>
          </cell>
          <cell r="B414" t="str">
            <v>IMODIUM   2 MG CAP (LOPERAMIDE)</v>
          </cell>
          <cell r="C414">
            <v>874</v>
          </cell>
          <cell r="D414">
            <v>6843.4199999999573</v>
          </cell>
        </row>
        <row r="415">
          <cell r="A415">
            <v>5006322</v>
          </cell>
          <cell r="B415" t="str">
            <v>INDERAL   10 MG TAB (PROPRANOLOL)</v>
          </cell>
          <cell r="C415">
            <v>2932</v>
          </cell>
          <cell r="D415">
            <v>11141.599999999706</v>
          </cell>
        </row>
        <row r="416">
          <cell r="A416">
            <v>5006323</v>
          </cell>
          <cell r="B416" t="str">
            <v>INDERAL   20 MG TAB (PROPRANOLOL)</v>
          </cell>
          <cell r="C416">
            <v>779</v>
          </cell>
          <cell r="D416">
            <v>3575.6100000000324</v>
          </cell>
        </row>
        <row r="417">
          <cell r="A417">
            <v>5006325</v>
          </cell>
          <cell r="B417" t="str">
            <v>INDOCIN   25 MG CAP (INDOMETHACIN)</v>
          </cell>
          <cell r="C417">
            <v>18</v>
          </cell>
          <cell r="D417">
            <v>68.400000000000006</v>
          </cell>
        </row>
        <row r="418">
          <cell r="A418">
            <v>5006327</v>
          </cell>
          <cell r="B418" t="str">
            <v>INSULIN HUMULIN N   100 UNITS/mL</v>
          </cell>
          <cell r="C418">
            <v>329</v>
          </cell>
          <cell r="D418">
            <v>1250.2</v>
          </cell>
        </row>
        <row r="419">
          <cell r="A419">
            <v>5006329</v>
          </cell>
          <cell r="B419" t="str">
            <v>INSULIN HUMALOG 100 UNITS/mL</v>
          </cell>
          <cell r="C419">
            <v>4788</v>
          </cell>
          <cell r="D419">
            <v>18194.399999999969</v>
          </cell>
        </row>
        <row r="420">
          <cell r="A420">
            <v>5006330</v>
          </cell>
          <cell r="B420" t="str">
            <v>INSULIN LANTUS   100 UNITS/mL</v>
          </cell>
          <cell r="C420">
            <v>11539</v>
          </cell>
          <cell r="D420">
            <v>43848.200000000048</v>
          </cell>
        </row>
        <row r="421">
          <cell r="A421">
            <v>5006332</v>
          </cell>
          <cell r="B421" t="str">
            <v>INVEGA  ER  3 MG TAB (PALIPERIDONE)</v>
          </cell>
          <cell r="C421">
            <v>336</v>
          </cell>
          <cell r="D421">
            <v>61682.880000000427</v>
          </cell>
        </row>
        <row r="422">
          <cell r="A422">
            <v>5006333</v>
          </cell>
          <cell r="B422" t="str">
            <v>INVEGA  ER  6 MG TAB (PALIPERIDONE)</v>
          </cell>
          <cell r="C422">
            <v>446</v>
          </cell>
          <cell r="D422">
            <v>81876.680000000575</v>
          </cell>
        </row>
        <row r="423">
          <cell r="A423">
            <v>5006335</v>
          </cell>
          <cell r="B423" t="str">
            <v>ISONIAZID   300 MG TAB</v>
          </cell>
          <cell r="C423">
            <v>10</v>
          </cell>
          <cell r="D423">
            <v>38</v>
          </cell>
        </row>
        <row r="424">
          <cell r="A424">
            <v>5006336</v>
          </cell>
          <cell r="B424" t="str">
            <v>ISORDIL   10 MG TAB (ISOSORBIDE)</v>
          </cell>
          <cell r="C424">
            <v>24</v>
          </cell>
          <cell r="D424">
            <v>233.28</v>
          </cell>
        </row>
        <row r="425">
          <cell r="A425">
            <v>5006339</v>
          </cell>
          <cell r="B425" t="str">
            <v>KDUR   20 MEQ TAB (POTASSIUM CHL)</v>
          </cell>
          <cell r="C425">
            <v>1845</v>
          </cell>
          <cell r="D425">
            <v>10461.150000000107</v>
          </cell>
        </row>
        <row r="426">
          <cell r="A426">
            <v>5006341</v>
          </cell>
          <cell r="B426" t="str">
            <v>KEFLEX   500 MG CAP (CEPHALEXIN)</v>
          </cell>
          <cell r="C426">
            <v>2021</v>
          </cell>
          <cell r="D426">
            <v>25100.819999998879</v>
          </cell>
        </row>
        <row r="427">
          <cell r="A427">
            <v>5006344</v>
          </cell>
          <cell r="B427" t="str">
            <v>KENALOG   0.1%  CREAM 15 GM (TRIAM)</v>
          </cell>
          <cell r="C427">
            <v>91</v>
          </cell>
          <cell r="D427">
            <v>4062.2399999999961</v>
          </cell>
        </row>
        <row r="428">
          <cell r="A428">
            <v>5006348</v>
          </cell>
          <cell r="B428" t="str">
            <v>KENALOG ORABASE   0.1% DENTAL PASTE</v>
          </cell>
          <cell r="C428">
            <v>3</v>
          </cell>
          <cell r="D428">
            <v>967.08</v>
          </cell>
        </row>
        <row r="429">
          <cell r="A429">
            <v>5006349</v>
          </cell>
          <cell r="B429" t="str">
            <v>KEPPRA   250 MG TAB (LEVETIRACETAM)</v>
          </cell>
          <cell r="C429">
            <v>499</v>
          </cell>
          <cell r="D429">
            <v>12914.119999999979</v>
          </cell>
        </row>
        <row r="430">
          <cell r="A430">
            <v>5006350</v>
          </cell>
          <cell r="B430" t="str">
            <v>KEPPRA   500 MG TAB (LEVETIRACETAM)</v>
          </cell>
          <cell r="C430">
            <v>2045</v>
          </cell>
          <cell r="D430">
            <v>57484.950000000892</v>
          </cell>
        </row>
        <row r="431">
          <cell r="A431">
            <v>5006351</v>
          </cell>
          <cell r="B431" t="str">
            <v>KLONOPIN   0.5 MG TAB (CLONAZEPAM)</v>
          </cell>
          <cell r="C431">
            <v>708</v>
          </cell>
          <cell r="D431">
            <v>4524.1199999999944</v>
          </cell>
        </row>
        <row r="432">
          <cell r="A432">
            <v>5006352</v>
          </cell>
          <cell r="B432" t="str">
            <v>KLONOPIN   1 MG TAB (CLONAZEPAM)</v>
          </cell>
          <cell r="C432">
            <v>1250</v>
          </cell>
          <cell r="D432">
            <v>10237.499999999951</v>
          </cell>
        </row>
        <row r="433">
          <cell r="A433">
            <v>5006353</v>
          </cell>
          <cell r="B433" t="str">
            <v>KLONOPIN   2 MG TAB (CLONAZEPAM)</v>
          </cell>
          <cell r="C433">
            <v>236</v>
          </cell>
          <cell r="D433">
            <v>2633.7599999999989</v>
          </cell>
        </row>
        <row r="434">
          <cell r="A434">
            <v>5006355</v>
          </cell>
          <cell r="B434" t="str">
            <v>TRANDATE INJ 5MG/ML (100MG/20ML) VL</v>
          </cell>
          <cell r="C434">
            <v>149</v>
          </cell>
          <cell r="D434">
            <v>2534.4900000000043</v>
          </cell>
        </row>
        <row r="435">
          <cell r="A435">
            <v>5006356</v>
          </cell>
          <cell r="B435" t="str">
            <v>LACTOBACILLUS TAB ( FLORANEX)</v>
          </cell>
          <cell r="C435">
            <v>52</v>
          </cell>
          <cell r="D435">
            <v>281.8399999999998</v>
          </cell>
        </row>
        <row r="436">
          <cell r="A436">
            <v>5006357</v>
          </cell>
          <cell r="B436" t="str">
            <v>LACTULOSE  SOLN   10 GM/15 ML</v>
          </cell>
          <cell r="C436">
            <v>2995</v>
          </cell>
          <cell r="D436">
            <v>34502.400000000714</v>
          </cell>
        </row>
        <row r="437">
          <cell r="A437">
            <v>5006358</v>
          </cell>
          <cell r="B437" t="str">
            <v>LAMICTAL   100 MG TAB (LAMOTRIGINE)</v>
          </cell>
          <cell r="C437">
            <v>408</v>
          </cell>
          <cell r="D437">
            <v>16785.119999999923</v>
          </cell>
        </row>
        <row r="438">
          <cell r="A438">
            <v>5006359</v>
          </cell>
          <cell r="B438" t="str">
            <v>LAMICTAL   200 MG TAB (LAMOTRIGINE)</v>
          </cell>
          <cell r="C438">
            <v>155</v>
          </cell>
          <cell r="D438">
            <v>7607.3999999999905</v>
          </cell>
        </row>
        <row r="439">
          <cell r="A439">
            <v>5006360</v>
          </cell>
          <cell r="B439" t="str">
            <v>LAMICTAL   25 MG TAB (LAMOTRIGINE)</v>
          </cell>
          <cell r="C439">
            <v>682</v>
          </cell>
          <cell r="D439">
            <v>22696.960000000025</v>
          </cell>
        </row>
        <row r="440">
          <cell r="A440">
            <v>5006363</v>
          </cell>
          <cell r="B440" t="str">
            <v>LAMISIL  1% CREAM  (TERBINAFINE)</v>
          </cell>
          <cell r="C440">
            <v>0</v>
          </cell>
          <cell r="D440">
            <v>0</v>
          </cell>
        </row>
        <row r="441">
          <cell r="A441">
            <v>5006364</v>
          </cell>
          <cell r="B441" t="str">
            <v>LASIX  INJ 10 MG/ ML VL(FUROSEMIDE)</v>
          </cell>
          <cell r="C441">
            <v>5</v>
          </cell>
          <cell r="D441">
            <v>112.5</v>
          </cell>
        </row>
        <row r="442">
          <cell r="A442">
            <v>5006365</v>
          </cell>
          <cell r="B442" t="str">
            <v>LASIX   20 MG TAB (FUROSEMIDE)</v>
          </cell>
          <cell r="C442">
            <v>173</v>
          </cell>
          <cell r="D442">
            <v>657.3999999999993</v>
          </cell>
        </row>
        <row r="443">
          <cell r="A443">
            <v>5006366</v>
          </cell>
          <cell r="B443" t="str">
            <v>LASIX   40 MG TAB (FUROSEMIDE)</v>
          </cell>
          <cell r="C443">
            <v>151</v>
          </cell>
          <cell r="D443">
            <v>573.80000000000052</v>
          </cell>
        </row>
        <row r="444">
          <cell r="A444">
            <v>5006370</v>
          </cell>
          <cell r="B444" t="str">
            <v>LEXAPRO   10 MG TAB (ESCITALOPRAM)</v>
          </cell>
          <cell r="C444">
            <v>966</v>
          </cell>
          <cell r="D444">
            <v>3670.8000000000507</v>
          </cell>
        </row>
        <row r="445">
          <cell r="A445">
            <v>5006371</v>
          </cell>
          <cell r="B445" t="str">
            <v>LEXAPRO   20 MG TAB (ESCITALOPRAM)</v>
          </cell>
          <cell r="C445">
            <v>913</v>
          </cell>
          <cell r="D445">
            <v>33634.920000000035</v>
          </cell>
        </row>
        <row r="446">
          <cell r="A446">
            <v>5006372</v>
          </cell>
          <cell r="B446" t="str">
            <v>LIBRIUM 25 MG CAP(CHLORDIAZEPOXIDE)</v>
          </cell>
          <cell r="C446">
            <v>9</v>
          </cell>
          <cell r="D446">
            <v>34.830000000000005</v>
          </cell>
        </row>
        <row r="447">
          <cell r="A447">
            <v>5006373</v>
          </cell>
          <cell r="B447" t="str">
            <v>LIDEX 0.05%  CREAM (FLUOCINONIDE)</v>
          </cell>
          <cell r="C447">
            <v>13</v>
          </cell>
          <cell r="D447">
            <v>3756.48</v>
          </cell>
        </row>
        <row r="448">
          <cell r="A448">
            <v>5006378</v>
          </cell>
          <cell r="B448" t="str">
            <v>XYLOCAINE INJ   1%  20 ML  VIAL</v>
          </cell>
          <cell r="C448">
            <v>3</v>
          </cell>
          <cell r="D448">
            <v>49.41</v>
          </cell>
        </row>
        <row r="449">
          <cell r="A449">
            <v>5006383</v>
          </cell>
          <cell r="B449" t="str">
            <v>LITHIUM SOLN   300 MG / 5 ML</v>
          </cell>
          <cell r="C449">
            <v>224</v>
          </cell>
          <cell r="D449">
            <v>2065.2800000000047</v>
          </cell>
        </row>
        <row r="450">
          <cell r="A450">
            <v>5006384</v>
          </cell>
          <cell r="B450" t="str">
            <v>LITHIUM CARBONATE 150 MG CAP</v>
          </cell>
          <cell r="C450">
            <v>785</v>
          </cell>
          <cell r="D450">
            <v>2983.0000000000282</v>
          </cell>
        </row>
        <row r="451">
          <cell r="A451">
            <v>5006385</v>
          </cell>
          <cell r="B451" t="str">
            <v>LITHIUM CARBONATE 300 MG CAP</v>
          </cell>
          <cell r="C451">
            <v>10328</v>
          </cell>
          <cell r="D451">
            <v>39246.399999998524</v>
          </cell>
        </row>
        <row r="452">
          <cell r="A452">
            <v>5006387</v>
          </cell>
          <cell r="B452" t="str">
            <v>LITHOBID CR   300 MG TAB (LITHIUM)</v>
          </cell>
          <cell r="C452">
            <v>25</v>
          </cell>
          <cell r="D452">
            <v>105.75000000000003</v>
          </cell>
        </row>
        <row r="453">
          <cell r="A453">
            <v>5006388</v>
          </cell>
          <cell r="B453" t="str">
            <v>LOMOTIL   TAB (DIPHENOXYLATE/ATROP)</v>
          </cell>
          <cell r="C453">
            <v>66</v>
          </cell>
          <cell r="D453">
            <v>415.80000000000041</v>
          </cell>
        </row>
        <row r="454">
          <cell r="A454">
            <v>5006389</v>
          </cell>
          <cell r="B454" t="str">
            <v>LOPID   600 MG TAB (GEMFIBROZIL)</v>
          </cell>
          <cell r="C454">
            <v>1546</v>
          </cell>
          <cell r="D454">
            <v>33811.019999999626</v>
          </cell>
        </row>
        <row r="455">
          <cell r="A455">
            <v>5006390</v>
          </cell>
          <cell r="B455" t="str">
            <v>LOPRESSOR   25 MG TAB (METOPROLOL)</v>
          </cell>
          <cell r="C455">
            <v>535</v>
          </cell>
          <cell r="D455">
            <v>2032.9999999999836</v>
          </cell>
        </row>
        <row r="456">
          <cell r="A456">
            <v>5006391</v>
          </cell>
          <cell r="B456" t="str">
            <v>LOPRESSOR   50 MG TAB (METOPROLOL)</v>
          </cell>
          <cell r="C456">
            <v>597</v>
          </cell>
          <cell r="D456">
            <v>3008.8799999999846</v>
          </cell>
        </row>
        <row r="457">
          <cell r="A457">
            <v>5006397</v>
          </cell>
          <cell r="B457" t="str">
            <v>LOTRIMIN   1%  CREAM (CLOTRIMAZOLE)</v>
          </cell>
          <cell r="C457">
            <v>182</v>
          </cell>
          <cell r="D457">
            <v>10943.659999999976</v>
          </cell>
        </row>
        <row r="458">
          <cell r="A458">
            <v>5006398</v>
          </cell>
          <cell r="B458" t="str">
            <v>LOTRISONE CREAM (CLOTRIM/BETAMET)</v>
          </cell>
          <cell r="C458">
            <v>97</v>
          </cell>
          <cell r="D458">
            <v>11773.859999999982</v>
          </cell>
        </row>
        <row r="459">
          <cell r="A459">
            <v>5006401</v>
          </cell>
          <cell r="B459" t="str">
            <v>LOVENOX   40 MG SYR (ENOXAPARIN)</v>
          </cell>
          <cell r="C459">
            <v>9</v>
          </cell>
          <cell r="D459">
            <v>2143.3500000000004</v>
          </cell>
        </row>
        <row r="460">
          <cell r="A460">
            <v>5006403</v>
          </cell>
          <cell r="B460" t="str">
            <v>LOXITANE   25 MG  CAP (LOXAPINE)</v>
          </cell>
          <cell r="C460">
            <v>71</v>
          </cell>
          <cell r="D460">
            <v>1226.879999999999</v>
          </cell>
        </row>
        <row r="461">
          <cell r="A461">
            <v>5006404</v>
          </cell>
          <cell r="B461" t="str">
            <v>LUBRIDERM LOTION 177 ML</v>
          </cell>
          <cell r="C461">
            <v>12</v>
          </cell>
          <cell r="D461">
            <v>291.60000000000008</v>
          </cell>
        </row>
        <row r="462">
          <cell r="A462">
            <v>5006405</v>
          </cell>
          <cell r="B462" t="str">
            <v>LUVOX  100 MG TAB (FLUVOXAMINE)</v>
          </cell>
          <cell r="C462">
            <v>78</v>
          </cell>
          <cell r="D462">
            <v>1846.2600000000014</v>
          </cell>
        </row>
        <row r="463">
          <cell r="A463">
            <v>5006407</v>
          </cell>
          <cell r="B463" t="str">
            <v>MAALOX LIQUID</v>
          </cell>
          <cell r="C463">
            <v>340</v>
          </cell>
          <cell r="D463">
            <v>1291.9999999999918</v>
          </cell>
        </row>
        <row r="464">
          <cell r="A464">
            <v>5006408</v>
          </cell>
          <cell r="B464" t="str">
            <v>MACROBID 100 MG CAP(NITROFURANTOIN)</v>
          </cell>
          <cell r="C464">
            <v>1111</v>
          </cell>
          <cell r="D464">
            <v>33863.279999999708</v>
          </cell>
        </row>
        <row r="465">
          <cell r="A465">
            <v>5006412</v>
          </cell>
          <cell r="B465" t="str">
            <v>MAXITROL EYE OINT (NEO/POLY/DEX)</v>
          </cell>
          <cell r="C465">
            <v>1</v>
          </cell>
          <cell r="D465">
            <v>119.88</v>
          </cell>
        </row>
        <row r="466">
          <cell r="A466">
            <v>5006413</v>
          </cell>
          <cell r="B466" t="str">
            <v>MAXITROL EYE SUSP (NEO/POLY/DEX)</v>
          </cell>
          <cell r="C466">
            <v>17</v>
          </cell>
          <cell r="D466">
            <v>4488</v>
          </cell>
        </row>
        <row r="467">
          <cell r="A467">
            <v>5006415</v>
          </cell>
          <cell r="B467" t="str">
            <v>MEDROL 4 MG TAB PAK (METHYLPRED)</v>
          </cell>
          <cell r="C467">
            <v>39</v>
          </cell>
          <cell r="D467">
            <v>501.93000000000012</v>
          </cell>
        </row>
        <row r="468">
          <cell r="A468">
            <v>5006421</v>
          </cell>
          <cell r="B468" t="str">
            <v>METAMUCIL POWDER 6 GM PKT(KONSYL)</v>
          </cell>
          <cell r="C468">
            <v>258</v>
          </cell>
          <cell r="D468">
            <v>1091.3400000000033</v>
          </cell>
        </row>
        <row r="469">
          <cell r="A469">
            <v>5006422</v>
          </cell>
          <cell r="B469" t="str">
            <v>METHADONE HCL 10 MG TAB</v>
          </cell>
          <cell r="C469">
            <v>1735</v>
          </cell>
          <cell r="D469">
            <v>6593.0000000000082</v>
          </cell>
        </row>
        <row r="470">
          <cell r="A470">
            <v>5006423</v>
          </cell>
          <cell r="B470" t="str">
            <v>METHADONE HCL 5 MG TAB</v>
          </cell>
          <cell r="C470">
            <v>103</v>
          </cell>
          <cell r="D470">
            <v>391.40000000000072</v>
          </cell>
        </row>
        <row r="471">
          <cell r="A471">
            <v>5006424</v>
          </cell>
          <cell r="B471" t="str">
            <v>METHOTREXATE SODIUM 2.5 MG TAB</v>
          </cell>
          <cell r="C471">
            <v>7</v>
          </cell>
          <cell r="D471">
            <v>226.8</v>
          </cell>
        </row>
        <row r="472">
          <cell r="A472">
            <v>5006428</v>
          </cell>
          <cell r="B472" t="str">
            <v>VANDAZOLE VAG GEL   0.75%  70 GM</v>
          </cell>
          <cell r="C472">
            <v>1</v>
          </cell>
          <cell r="D472">
            <v>440.13</v>
          </cell>
        </row>
        <row r="473">
          <cell r="A473">
            <v>5006430</v>
          </cell>
          <cell r="B473" t="str">
            <v>MAGNESIUM OXIDE 400 MG TAB</v>
          </cell>
          <cell r="C473">
            <v>3499</v>
          </cell>
          <cell r="D473">
            <v>13296.1999999993</v>
          </cell>
        </row>
        <row r="474">
          <cell r="A474">
            <v>5006433</v>
          </cell>
          <cell r="B474" t="str">
            <v>MONISTAT 7 VAG  SUPP   100 MG</v>
          </cell>
          <cell r="C474">
            <v>6</v>
          </cell>
          <cell r="D474">
            <v>313.44</v>
          </cell>
        </row>
        <row r="475">
          <cell r="A475">
            <v>5006434</v>
          </cell>
          <cell r="B475" t="str">
            <v>MICRO K 10 MEQ TAB (KDUR)(POT CHL)</v>
          </cell>
          <cell r="C475">
            <v>84</v>
          </cell>
          <cell r="D475">
            <v>763.56000000000029</v>
          </cell>
        </row>
        <row r="476">
          <cell r="A476">
            <v>5006437</v>
          </cell>
          <cell r="B476" t="str">
            <v>MINIPRESS   1 MG CAP (PRAZOSIN)</v>
          </cell>
          <cell r="C476">
            <v>1197</v>
          </cell>
          <cell r="D476">
            <v>9647.8200000000252</v>
          </cell>
        </row>
        <row r="477">
          <cell r="A477">
            <v>5006441</v>
          </cell>
          <cell r="B477" t="str">
            <v>MILK OF MAGNESIA SUSP (MAG HY)</v>
          </cell>
          <cell r="C477">
            <v>605</v>
          </cell>
          <cell r="D477">
            <v>2298.999999999995</v>
          </cell>
        </row>
        <row r="478">
          <cell r="A478">
            <v>5006446</v>
          </cell>
          <cell r="B478" t="str">
            <v>MOTRIN   400 MG TAB (IBUPROFEN)</v>
          </cell>
          <cell r="C478">
            <v>1819</v>
          </cell>
          <cell r="D478">
            <v>6912.200000000169</v>
          </cell>
        </row>
        <row r="479">
          <cell r="A479">
            <v>5006447</v>
          </cell>
          <cell r="B479" t="str">
            <v>MOTRIN   600 MG TAB (IBUPROFEN)</v>
          </cell>
          <cell r="C479">
            <v>7255</v>
          </cell>
          <cell r="D479">
            <v>27568.999999996569</v>
          </cell>
        </row>
        <row r="480">
          <cell r="A480">
            <v>5006449</v>
          </cell>
          <cell r="B480" t="str">
            <v>MS CONTIN   15 MG TAB (MORPHINE ER)</v>
          </cell>
          <cell r="C480">
            <v>8</v>
          </cell>
          <cell r="D480">
            <v>120.96000000000001</v>
          </cell>
        </row>
        <row r="481">
          <cell r="A481">
            <v>5006451</v>
          </cell>
          <cell r="B481" t="str">
            <v>MVI TABLET</v>
          </cell>
          <cell r="C481">
            <v>1062</v>
          </cell>
          <cell r="D481">
            <v>4035.6000000000781</v>
          </cell>
        </row>
        <row r="482">
          <cell r="A482">
            <v>5006452</v>
          </cell>
          <cell r="B482" t="str">
            <v>MVI 12  INJECTION (INFUVITE)  10 ML</v>
          </cell>
          <cell r="C482">
            <v>3</v>
          </cell>
          <cell r="D482">
            <v>492.90000000000003</v>
          </cell>
        </row>
        <row r="483">
          <cell r="A483">
            <v>5006453</v>
          </cell>
          <cell r="B483" t="str">
            <v>MVI  W/ MINERALS TAB</v>
          </cell>
          <cell r="C483">
            <v>7833</v>
          </cell>
          <cell r="D483">
            <v>29765.399999996145</v>
          </cell>
        </row>
        <row r="484">
          <cell r="A484">
            <v>5006456</v>
          </cell>
          <cell r="B484" t="str">
            <v>NYSTATIN CREAM 100,000 UNIT/GM 15 GM</v>
          </cell>
          <cell r="C484">
            <v>0</v>
          </cell>
          <cell r="D484">
            <v>0</v>
          </cell>
        </row>
        <row r="485">
          <cell r="A485">
            <v>5006457</v>
          </cell>
          <cell r="B485" t="str">
            <v>MYLANTA   30 ML (MAG/AL/SIMETH)</v>
          </cell>
          <cell r="C485">
            <v>379</v>
          </cell>
          <cell r="D485">
            <v>1637.2799999999963</v>
          </cell>
        </row>
        <row r="486">
          <cell r="A486">
            <v>5006459</v>
          </cell>
          <cell r="B486" t="str">
            <v>SODIUM CHLORIDE 0.9%  100 ML IV SOLN</v>
          </cell>
          <cell r="C486">
            <v>49</v>
          </cell>
          <cell r="D486">
            <v>1120.1400000000001</v>
          </cell>
        </row>
        <row r="487">
          <cell r="A487">
            <v>5006460</v>
          </cell>
          <cell r="B487" t="str">
            <v>SODIUM CHLORIDE 0.9% 1000 ML IV SOLN</v>
          </cell>
          <cell r="C487">
            <v>1112</v>
          </cell>
          <cell r="D487">
            <v>19515.599999999591</v>
          </cell>
        </row>
        <row r="488">
          <cell r="A488">
            <v>5006462</v>
          </cell>
          <cell r="B488" t="str">
            <v>IV NACL 0.9% Mini Plus 250 mL</v>
          </cell>
          <cell r="C488">
            <v>1</v>
          </cell>
          <cell r="D488">
            <v>28.89</v>
          </cell>
        </row>
        <row r="489">
          <cell r="A489">
            <v>5006464</v>
          </cell>
          <cell r="B489" t="str">
            <v>SODIUM CHLORIDE 0.9% 500 ML IV SOLN</v>
          </cell>
          <cell r="C489">
            <v>2</v>
          </cell>
          <cell r="D489">
            <v>29.16</v>
          </cell>
        </row>
        <row r="490">
          <cell r="A490">
            <v>5006471</v>
          </cell>
          <cell r="B490" t="str">
            <v>NAPROSYN   375 MG TAB (NAPROXEN)</v>
          </cell>
          <cell r="C490">
            <v>101</v>
          </cell>
          <cell r="D490">
            <v>963.53999999999871</v>
          </cell>
        </row>
        <row r="491">
          <cell r="A491">
            <v>5006472</v>
          </cell>
          <cell r="B491" t="str">
            <v>NAPROSYN   500 MG TAB (NAPROXEN)</v>
          </cell>
          <cell r="C491">
            <v>192</v>
          </cell>
          <cell r="D491">
            <v>2246.4000000000028</v>
          </cell>
        </row>
        <row r="492">
          <cell r="A492">
            <v>5006475</v>
          </cell>
          <cell r="B492" t="str">
            <v>AFRIN NASAL 0.05% SPR(OXYMETAZOLIN)</v>
          </cell>
          <cell r="C492">
            <v>5</v>
          </cell>
          <cell r="D492">
            <v>92.25</v>
          </cell>
        </row>
        <row r="493">
          <cell r="A493">
            <v>5006480</v>
          </cell>
          <cell r="B493" t="str">
            <v>NEOSPORIN OINT UD PKT(NEO/BAC/POLY)</v>
          </cell>
          <cell r="C493">
            <v>3094</v>
          </cell>
          <cell r="D493">
            <v>11757.199999999593</v>
          </cell>
        </row>
        <row r="494">
          <cell r="A494">
            <v>5006486</v>
          </cell>
          <cell r="B494" t="str">
            <v>NEURONTIN   100 MG CAP (GABAPENTIN)</v>
          </cell>
          <cell r="C494">
            <v>11832</v>
          </cell>
          <cell r="D494">
            <v>57148.560000014251</v>
          </cell>
        </row>
        <row r="495">
          <cell r="A495">
            <v>5006487</v>
          </cell>
          <cell r="B495" t="str">
            <v>NEURONTIN   300 MG CAP (GABAPENTIN)</v>
          </cell>
          <cell r="C495">
            <v>13295</v>
          </cell>
          <cell r="D495">
            <v>160337.69999997717</v>
          </cell>
        </row>
        <row r="496">
          <cell r="A496">
            <v>5006488</v>
          </cell>
          <cell r="B496" t="str">
            <v>NEURONTIN   400 MG CAP (GABAPENTIN)</v>
          </cell>
          <cell r="C496">
            <v>3114</v>
          </cell>
          <cell r="D496">
            <v>11833.199999999841</v>
          </cell>
        </row>
        <row r="497">
          <cell r="A497">
            <v>5006489</v>
          </cell>
          <cell r="B497" t="str">
            <v>NEURONTIN   600 MG TAB (GABAPENTIN)</v>
          </cell>
          <cell r="C497">
            <v>4790</v>
          </cell>
          <cell r="D497">
            <v>109068.30000000303</v>
          </cell>
        </row>
        <row r="498">
          <cell r="A498">
            <v>5006491</v>
          </cell>
          <cell r="B498" t="str">
            <v>NIACIN ER   500 MG CAP (NIASPAN)</v>
          </cell>
          <cell r="C498">
            <v>31</v>
          </cell>
          <cell r="D498">
            <v>117.79999999999994</v>
          </cell>
        </row>
        <row r="499">
          <cell r="A499">
            <v>5006492</v>
          </cell>
          <cell r="B499" t="str">
            <v>NICORETTE GUM   2 MG (NICOTINE)</v>
          </cell>
          <cell r="C499">
            <v>267</v>
          </cell>
          <cell r="D499">
            <v>1826.279999999992</v>
          </cell>
        </row>
        <row r="500">
          <cell r="A500">
            <v>5006493</v>
          </cell>
          <cell r="B500" t="str">
            <v>NICOTINE PATCH   14 MG/24 HR</v>
          </cell>
          <cell r="C500">
            <v>3884</v>
          </cell>
          <cell r="D500">
            <v>74805.839999999735</v>
          </cell>
        </row>
        <row r="501">
          <cell r="A501">
            <v>5006494</v>
          </cell>
          <cell r="B501" t="str">
            <v>NICOTINE PATCH   21 MG/24 HR</v>
          </cell>
          <cell r="C501">
            <v>3831</v>
          </cell>
          <cell r="D501">
            <v>73785.060000000012</v>
          </cell>
        </row>
        <row r="502">
          <cell r="A502">
            <v>5006495</v>
          </cell>
          <cell r="B502" t="str">
            <v>NICOTINE PATCH   7MG/24 HR</v>
          </cell>
          <cell r="C502">
            <v>2005</v>
          </cell>
          <cell r="D502">
            <v>38616.299999999414</v>
          </cell>
        </row>
        <row r="503">
          <cell r="A503">
            <v>5006499</v>
          </cell>
          <cell r="B503" t="str">
            <v>NITROGLYCERIN SUBL 0.4 MG(NITROSTAT</v>
          </cell>
          <cell r="C503">
            <v>1</v>
          </cell>
          <cell r="D503">
            <v>62.72</v>
          </cell>
        </row>
        <row r="504">
          <cell r="A504">
            <v>5006500</v>
          </cell>
          <cell r="B504" t="str">
            <v>NIX CREME 1% RINSE  (PERMETHRIN) 59 ML</v>
          </cell>
          <cell r="C504">
            <v>1</v>
          </cell>
          <cell r="D504">
            <v>60.42</v>
          </cell>
        </row>
        <row r="505">
          <cell r="A505">
            <v>5006501</v>
          </cell>
          <cell r="B505" t="str">
            <v>NIZORAL   2%  CREAM (KETOCONAZOLE)</v>
          </cell>
          <cell r="C505">
            <v>5</v>
          </cell>
          <cell r="D505">
            <v>927</v>
          </cell>
        </row>
        <row r="506">
          <cell r="A506">
            <v>5006502</v>
          </cell>
          <cell r="B506" t="str">
            <v>NIZORAL  2% SHAMPOO  (KETOCONAZOLE)</v>
          </cell>
          <cell r="C506">
            <v>18</v>
          </cell>
          <cell r="D506">
            <v>374.22</v>
          </cell>
        </row>
        <row r="507">
          <cell r="A507">
            <v>5006505</v>
          </cell>
          <cell r="B507" t="str">
            <v>NORCO   10/325 MG TAB (HYDROCODONE)</v>
          </cell>
          <cell r="C507">
            <v>280</v>
          </cell>
          <cell r="D507">
            <v>2419.2000000000053</v>
          </cell>
        </row>
        <row r="508">
          <cell r="A508">
            <v>5006506</v>
          </cell>
          <cell r="B508" t="str">
            <v>NORCO   5/325 MG TAB (HYDROCODONE)</v>
          </cell>
          <cell r="C508">
            <v>415</v>
          </cell>
          <cell r="D508">
            <v>2016.8999999999819</v>
          </cell>
        </row>
        <row r="509">
          <cell r="A509">
            <v>5006511</v>
          </cell>
          <cell r="B509" t="str">
            <v>NORVASC   10 MG TAB (AMLODIPINE)</v>
          </cell>
          <cell r="C509">
            <v>606</v>
          </cell>
          <cell r="D509">
            <v>12944.160000000074</v>
          </cell>
        </row>
        <row r="510">
          <cell r="A510">
            <v>5006512</v>
          </cell>
          <cell r="B510" t="str">
            <v>NORVASC   5 MG TAB (AMLODIPINE)</v>
          </cell>
          <cell r="C510">
            <v>1419</v>
          </cell>
          <cell r="D510">
            <v>24875.069999999701</v>
          </cell>
        </row>
        <row r="511">
          <cell r="A511">
            <v>5006513</v>
          </cell>
          <cell r="B511" t="str">
            <v>NORVIR   100 MG TAB (RITONAVIR)</v>
          </cell>
          <cell r="C511">
            <v>10</v>
          </cell>
          <cell r="D511">
            <v>622.1</v>
          </cell>
        </row>
        <row r="512">
          <cell r="A512">
            <v>5006514</v>
          </cell>
          <cell r="B512" t="str">
            <v>NYSTATIN SUSP 100000 UNIT/ML  60 ML</v>
          </cell>
          <cell r="C512">
            <v>51</v>
          </cell>
          <cell r="D512">
            <v>647.19000000000051</v>
          </cell>
        </row>
        <row r="513">
          <cell r="A513">
            <v>5006515</v>
          </cell>
          <cell r="B513" t="str">
            <v>NYSTATIN POWDER 100,000 UNIT/GM 15 GM</v>
          </cell>
          <cell r="C513">
            <v>35</v>
          </cell>
          <cell r="D513">
            <v>5766.6000000000049</v>
          </cell>
        </row>
        <row r="514">
          <cell r="A514">
            <v>5006516</v>
          </cell>
          <cell r="B514" t="str">
            <v>OCEAN NASAL SPRAY 44  ML (DEEP SEA)</v>
          </cell>
          <cell r="C514">
            <v>4</v>
          </cell>
          <cell r="D514">
            <v>75.599999999999994</v>
          </cell>
        </row>
        <row r="515">
          <cell r="A515">
            <v>5006517</v>
          </cell>
          <cell r="B515" t="str">
            <v>OSCAL   500 MG TAB</v>
          </cell>
          <cell r="C515">
            <v>14</v>
          </cell>
          <cell r="D515">
            <v>53.199999999999989</v>
          </cell>
        </row>
        <row r="516">
          <cell r="A516">
            <v>5006518</v>
          </cell>
          <cell r="B516" t="str">
            <v>OSCAL D   500/200 MG TAB</v>
          </cell>
          <cell r="C516">
            <v>139</v>
          </cell>
          <cell r="D516">
            <v>528.20000000000095</v>
          </cell>
        </row>
        <row r="517">
          <cell r="A517">
            <v>5006521</v>
          </cell>
          <cell r="B517" t="str">
            <v>PAMELOR   25 MG CAP (NORTRIPTYLINE)</v>
          </cell>
          <cell r="C517">
            <v>1</v>
          </cell>
          <cell r="D517">
            <v>13.2</v>
          </cell>
        </row>
        <row r="518">
          <cell r="A518">
            <v>5006522</v>
          </cell>
          <cell r="B518" t="str">
            <v>CREON  DR  (PANCRELIPASE) CAP</v>
          </cell>
          <cell r="C518">
            <v>104</v>
          </cell>
          <cell r="D518">
            <v>3079.4399999999991</v>
          </cell>
        </row>
        <row r="519">
          <cell r="A519">
            <v>5006524</v>
          </cell>
          <cell r="B519" t="str">
            <v>PAXIL   10 MG TAB (PAROXETINE)</v>
          </cell>
          <cell r="C519">
            <v>74</v>
          </cell>
          <cell r="D519">
            <v>1744.1799999999992</v>
          </cell>
        </row>
        <row r="520">
          <cell r="A520">
            <v>5006525</v>
          </cell>
          <cell r="B520" t="str">
            <v>PAXIL   20 MG TAB (PAROXETINE)</v>
          </cell>
          <cell r="C520">
            <v>274</v>
          </cell>
          <cell r="D520">
            <v>6732.1799999999866</v>
          </cell>
        </row>
        <row r="521">
          <cell r="A521">
            <v>5006526</v>
          </cell>
          <cell r="B521" t="str">
            <v>PAXIL   30 MG TAB (PAROXETINE)</v>
          </cell>
          <cell r="C521">
            <v>151</v>
          </cell>
          <cell r="D521">
            <v>3824.8299999999931</v>
          </cell>
        </row>
        <row r="522">
          <cell r="A522">
            <v>5006527</v>
          </cell>
          <cell r="B522" t="str">
            <v>PEN VK   500 MG TAB (PENICILLIN)</v>
          </cell>
          <cell r="C522">
            <v>454</v>
          </cell>
          <cell r="D522">
            <v>3187.0799999999927</v>
          </cell>
        </row>
        <row r="523">
          <cell r="A523">
            <v>5006530</v>
          </cell>
          <cell r="B523" t="str">
            <v>PEPCID   20 MG TAB (FAMOTIDINE)</v>
          </cell>
          <cell r="C523">
            <v>515</v>
          </cell>
          <cell r="D523">
            <v>11226.999999999949</v>
          </cell>
        </row>
        <row r="524">
          <cell r="A524">
            <v>5006531</v>
          </cell>
          <cell r="B524" t="str">
            <v>KAOPECTATE SUSPN  262MG/15ML  240ML</v>
          </cell>
          <cell r="C524">
            <v>16</v>
          </cell>
          <cell r="D524">
            <v>60.799999999999983</v>
          </cell>
        </row>
        <row r="525">
          <cell r="A525">
            <v>5006534</v>
          </cell>
          <cell r="B525" t="str">
            <v>PERIDEX SOLN  473 ML</v>
          </cell>
          <cell r="C525">
            <v>34</v>
          </cell>
          <cell r="D525">
            <v>2121.6000000000013</v>
          </cell>
        </row>
        <row r="526">
          <cell r="A526">
            <v>5006535</v>
          </cell>
          <cell r="B526" t="str">
            <v>ELIMITE CREAM   5%  60 GM</v>
          </cell>
          <cell r="C526">
            <v>9</v>
          </cell>
          <cell r="D526">
            <v>3207.6000000000004</v>
          </cell>
        </row>
        <row r="527">
          <cell r="A527">
            <v>5006539</v>
          </cell>
          <cell r="B527" t="str">
            <v>PHENERGAN 25 MG  TAB (PROMETHAZINE)</v>
          </cell>
          <cell r="C527">
            <v>32</v>
          </cell>
          <cell r="D527">
            <v>146.88000000000005</v>
          </cell>
        </row>
        <row r="528">
          <cell r="A528">
            <v>5006541</v>
          </cell>
          <cell r="B528" t="str">
            <v>PHENOBARBITAL 30 MG TAB</v>
          </cell>
          <cell r="C528">
            <v>6121</v>
          </cell>
          <cell r="D528">
            <v>35256.95999999826</v>
          </cell>
        </row>
        <row r="529">
          <cell r="A529">
            <v>5006547</v>
          </cell>
          <cell r="B529" t="str">
            <v>PLAVIX   75 MG</v>
          </cell>
          <cell r="C529">
            <v>45</v>
          </cell>
          <cell r="D529">
            <v>2502.4499999999994</v>
          </cell>
        </row>
        <row r="530">
          <cell r="A530">
            <v>5006549</v>
          </cell>
          <cell r="B530" t="str">
            <v>PNEUMOVAX 23 VAC 25MCG/0.5ML SDV</v>
          </cell>
          <cell r="C530">
            <v>5</v>
          </cell>
          <cell r="D530">
            <v>1469</v>
          </cell>
        </row>
        <row r="531">
          <cell r="A531">
            <v>5006555</v>
          </cell>
          <cell r="B531" t="str">
            <v>PREDNISONE 10 MG TAB</v>
          </cell>
          <cell r="C531">
            <v>93</v>
          </cell>
          <cell r="D531">
            <v>761.67000000000007</v>
          </cell>
        </row>
        <row r="532">
          <cell r="A532">
            <v>5006556</v>
          </cell>
          <cell r="B532" t="str">
            <v>PREDNISONE 5 MG TAB</v>
          </cell>
          <cell r="C532">
            <v>12</v>
          </cell>
          <cell r="D532">
            <v>45.599999999999994</v>
          </cell>
        </row>
        <row r="533">
          <cell r="A533">
            <v>5006561</v>
          </cell>
          <cell r="B533" t="str">
            <v>PREPARATION  H OINT</v>
          </cell>
          <cell r="C533">
            <v>3</v>
          </cell>
          <cell r="D533">
            <v>150.24</v>
          </cell>
        </row>
        <row r="534">
          <cell r="A534">
            <v>5006568</v>
          </cell>
          <cell r="B534" t="str">
            <v>PROCARDIA XL  30 MG TAB(NIFEDIPINE)</v>
          </cell>
          <cell r="C534">
            <v>185</v>
          </cell>
          <cell r="D534">
            <v>1835.2000000000041</v>
          </cell>
        </row>
        <row r="535">
          <cell r="A535">
            <v>5006570</v>
          </cell>
          <cell r="B535" t="str">
            <v>PROCTOSOL HC   2.5% CREAM 30 GM</v>
          </cell>
          <cell r="C535">
            <v>9</v>
          </cell>
          <cell r="D535">
            <v>3143.8800000000006</v>
          </cell>
        </row>
        <row r="536">
          <cell r="A536">
            <v>5006571</v>
          </cell>
          <cell r="B536" t="str">
            <v>PROLIXIN   10 MG TAB (FLUPHENAZINE)</v>
          </cell>
          <cell r="C536">
            <v>425</v>
          </cell>
          <cell r="D536">
            <v>29579.999999999793</v>
          </cell>
        </row>
        <row r="537">
          <cell r="A537">
            <v>5006572</v>
          </cell>
          <cell r="B537" t="str">
            <v>PROLIXIN   5 MG TAB (FLUPHENAZINE)</v>
          </cell>
          <cell r="C537">
            <v>338</v>
          </cell>
          <cell r="D537">
            <v>21767.200000000063</v>
          </cell>
        </row>
        <row r="538">
          <cell r="A538">
            <v>5006573</v>
          </cell>
          <cell r="B538" t="str">
            <v>PROLIXIN INJ   2.5  MG/ML 10ML VIAL</v>
          </cell>
          <cell r="C538">
            <v>56</v>
          </cell>
          <cell r="D538">
            <v>17512.32</v>
          </cell>
        </row>
        <row r="539">
          <cell r="A539">
            <v>5006575</v>
          </cell>
          <cell r="B539" t="str">
            <v>PROLIXIN DEC INJ  25MG/ML 5ML MDV VIAL</v>
          </cell>
          <cell r="C539">
            <v>13</v>
          </cell>
          <cell r="D539">
            <v>4821.7000000000007</v>
          </cell>
        </row>
        <row r="540">
          <cell r="A540">
            <v>5006579</v>
          </cell>
          <cell r="B540" t="str">
            <v>PROZAC   10 MG CAP (FLUOXETINE)</v>
          </cell>
          <cell r="C540">
            <v>866</v>
          </cell>
          <cell r="D540">
            <v>20264.40000000006</v>
          </cell>
        </row>
        <row r="541">
          <cell r="A541">
            <v>5006580</v>
          </cell>
          <cell r="B541" t="str">
            <v>PROZAC   20 MG CAP (FLUOXETINE)</v>
          </cell>
          <cell r="C541">
            <v>4349</v>
          </cell>
          <cell r="D541">
            <v>104506.46999999635</v>
          </cell>
        </row>
        <row r="542">
          <cell r="A542">
            <v>5006582</v>
          </cell>
          <cell r="B542" t="str">
            <v>AZO MAX  97.5 MG (PHENAZOPYRIDINE)</v>
          </cell>
          <cell r="C542">
            <v>96</v>
          </cell>
          <cell r="D542">
            <v>364.80000000000047</v>
          </cell>
        </row>
        <row r="543">
          <cell r="A543">
            <v>5006583</v>
          </cell>
          <cell r="B543" t="str">
            <v>QVAR 40 MCG INHALER (BECLOMETH)</v>
          </cell>
          <cell r="C543">
            <v>24</v>
          </cell>
          <cell r="D543">
            <v>7313.04</v>
          </cell>
        </row>
        <row r="544">
          <cell r="A544">
            <v>5006585</v>
          </cell>
          <cell r="B544" t="str">
            <v>REGLAN   5 MG TAB (METOCLOPRAMIDE)</v>
          </cell>
          <cell r="C544">
            <v>23</v>
          </cell>
          <cell r="D544">
            <v>87.399999999999963</v>
          </cell>
        </row>
        <row r="545">
          <cell r="A545">
            <v>5006586</v>
          </cell>
          <cell r="B545" t="str">
            <v>REGLAN INJ   5 MG/ML  2 ML VIAL (METCLO)</v>
          </cell>
          <cell r="C545">
            <v>36</v>
          </cell>
          <cell r="D545">
            <v>181.43999999999994</v>
          </cell>
        </row>
        <row r="546">
          <cell r="A546">
            <v>5006587</v>
          </cell>
          <cell r="B546" t="str">
            <v>REMERON   15 MG TAB (MIRTAZAPINE)</v>
          </cell>
          <cell r="C546">
            <v>681</v>
          </cell>
          <cell r="D546">
            <v>16670.879999999779</v>
          </cell>
        </row>
        <row r="547">
          <cell r="A547">
            <v>5006588</v>
          </cell>
          <cell r="B547" t="str">
            <v>REMERON   30 MG TAB (MIRTAZAPINE)</v>
          </cell>
          <cell r="C547">
            <v>189</v>
          </cell>
          <cell r="D547">
            <v>4762.7999999999829</v>
          </cell>
        </row>
        <row r="548">
          <cell r="A548">
            <v>5006589</v>
          </cell>
          <cell r="B548" t="str">
            <v>REMERON   45 MG TAB (MIRTAZAPINE)</v>
          </cell>
          <cell r="C548">
            <v>46</v>
          </cell>
          <cell r="D548">
            <v>1179.8999999999999</v>
          </cell>
        </row>
        <row r="549">
          <cell r="A549">
            <v>5006590</v>
          </cell>
          <cell r="B549" t="str">
            <v>RESTORIL   15 MG CAP (TEMAZEPAM)</v>
          </cell>
          <cell r="C549">
            <v>4403</v>
          </cell>
          <cell r="D549">
            <v>28927.709999999151</v>
          </cell>
        </row>
        <row r="550">
          <cell r="A550">
            <v>5006591</v>
          </cell>
          <cell r="B550" t="str">
            <v>REVIA   50 MG TAB (NALTREXONE)</v>
          </cell>
          <cell r="C550">
            <v>429</v>
          </cell>
          <cell r="D550">
            <v>13281.839999999866</v>
          </cell>
        </row>
        <row r="551">
          <cell r="A551">
            <v>5006599</v>
          </cell>
          <cell r="B551" t="str">
            <v>RISPERDAL   1 MG TAB (RISPERIDONE)</v>
          </cell>
          <cell r="C551">
            <v>1286</v>
          </cell>
          <cell r="D551">
            <v>46810.4000000011</v>
          </cell>
        </row>
        <row r="552">
          <cell r="A552">
            <v>5006600</v>
          </cell>
          <cell r="B552" t="str">
            <v>RISPERDAL   2 MG TAB (RISPERIDONE)</v>
          </cell>
          <cell r="C552">
            <v>2046</v>
          </cell>
          <cell r="D552">
            <v>108990.42000000157</v>
          </cell>
        </row>
        <row r="553">
          <cell r="A553">
            <v>5006601</v>
          </cell>
          <cell r="B553" t="str">
            <v>RISPERDAL   3 MG TAB (RISPERIDONE)</v>
          </cell>
          <cell r="C553">
            <v>1363</v>
          </cell>
          <cell r="D553">
            <v>85201.129999999117</v>
          </cell>
        </row>
        <row r="554">
          <cell r="A554">
            <v>5006602</v>
          </cell>
          <cell r="B554" t="str">
            <v>RISPERDAL   4 MG TAB (RISPERIDONE)</v>
          </cell>
          <cell r="C554">
            <v>971</v>
          </cell>
          <cell r="D554">
            <v>69912</v>
          </cell>
        </row>
        <row r="555">
          <cell r="A555">
            <v>5006605</v>
          </cell>
          <cell r="B555" t="str">
            <v>RITALIN  5 MG TAB (METHYLPHENIDATE)</v>
          </cell>
          <cell r="C555">
            <v>126</v>
          </cell>
          <cell r="D555">
            <v>839.1600000000002</v>
          </cell>
        </row>
        <row r="556">
          <cell r="A556">
            <v>5006606</v>
          </cell>
          <cell r="B556" t="str">
            <v>ROBAXIN  500 MG TAB (METHOCARBAMOL)</v>
          </cell>
          <cell r="C556">
            <v>10</v>
          </cell>
          <cell r="D556">
            <v>45.9</v>
          </cell>
        </row>
        <row r="557">
          <cell r="A557">
            <v>5006607</v>
          </cell>
          <cell r="B557" t="str">
            <v>ROBITUSSIN SYRUP 100 MG/5 ML 120 ML</v>
          </cell>
          <cell r="C557">
            <v>560</v>
          </cell>
          <cell r="D557">
            <v>2127.9999999999864</v>
          </cell>
        </row>
        <row r="558">
          <cell r="A558">
            <v>5006611</v>
          </cell>
          <cell r="B558" t="str">
            <v>ROCEPHIN I.M. INJ 500 MG</v>
          </cell>
          <cell r="C558">
            <v>9</v>
          </cell>
          <cell r="D558">
            <v>255.96</v>
          </cell>
        </row>
        <row r="559">
          <cell r="A559">
            <v>5006616</v>
          </cell>
          <cell r="B559" t="str">
            <v>SAPHRIS SL   5 MG (ASENAPINE)</v>
          </cell>
          <cell r="C559">
            <v>33</v>
          </cell>
          <cell r="D559">
            <v>4342.7999999999984</v>
          </cell>
        </row>
        <row r="560">
          <cell r="A560">
            <v>5006617</v>
          </cell>
          <cell r="B560" t="str">
            <v>SAPHRIS SL   10 MG (ASENAPINE)</v>
          </cell>
          <cell r="C560">
            <v>62</v>
          </cell>
          <cell r="D560">
            <v>8157.9599999999964</v>
          </cell>
        </row>
        <row r="561">
          <cell r="A561">
            <v>5006618</v>
          </cell>
          <cell r="B561" t="str">
            <v>SENNA PLUS 8.6/50 MG (SENNA/DOCUS)</v>
          </cell>
          <cell r="C561">
            <v>1631</v>
          </cell>
          <cell r="D561">
            <v>6197.8000000001493</v>
          </cell>
        </row>
        <row r="562">
          <cell r="A562">
            <v>5006619</v>
          </cell>
          <cell r="B562" t="str">
            <v>SEPTRA DS (BACTRIM DS)   800/160 MG</v>
          </cell>
          <cell r="C562">
            <v>844</v>
          </cell>
          <cell r="D562">
            <v>10634.400000000167</v>
          </cell>
        </row>
        <row r="563">
          <cell r="A563">
            <v>5006621</v>
          </cell>
          <cell r="B563" t="str">
            <v>SEROQUEL   100 MG TAB (QUETIAPINE)</v>
          </cell>
          <cell r="C563">
            <v>3495</v>
          </cell>
          <cell r="D563">
            <v>176427.600000006</v>
          </cell>
        </row>
        <row r="564">
          <cell r="A564">
            <v>5006623</v>
          </cell>
          <cell r="B564" t="str">
            <v>SEROQUEL   200 MG TAB (QUETIAPINE)</v>
          </cell>
          <cell r="C564">
            <v>2871</v>
          </cell>
          <cell r="D564">
            <v>220377.96000000683</v>
          </cell>
        </row>
        <row r="565">
          <cell r="A565">
            <v>5006624</v>
          </cell>
          <cell r="B565" t="str">
            <v>SEROQUEL   25 MG TAB (QUETIAPINE)</v>
          </cell>
          <cell r="C565">
            <v>1458</v>
          </cell>
          <cell r="D565">
            <v>46087.380000000652</v>
          </cell>
        </row>
        <row r="566">
          <cell r="A566">
            <v>5006625</v>
          </cell>
          <cell r="B566" t="str">
            <v>SEROQUEL   300 MG TAB (QUETIAPINE)</v>
          </cell>
          <cell r="C566">
            <v>2865</v>
          </cell>
          <cell r="D566">
            <v>291542.40000000782</v>
          </cell>
        </row>
        <row r="567">
          <cell r="A567">
            <v>5006626</v>
          </cell>
          <cell r="B567" t="str">
            <v>SEROQUEL   400 MG TAB (QUETIAPINE)</v>
          </cell>
          <cell r="C567">
            <v>1852</v>
          </cell>
          <cell r="D567">
            <v>219017.52000000156</v>
          </cell>
        </row>
        <row r="568">
          <cell r="A568">
            <v>5006627</v>
          </cell>
          <cell r="B568" t="str">
            <v>SEROQUEL   50 MG TAB (QUETIAPINE)</v>
          </cell>
          <cell r="C568">
            <v>1796</v>
          </cell>
          <cell r="D568">
            <v>94397.759999997652</v>
          </cell>
        </row>
        <row r="569">
          <cell r="A569">
            <v>5006628</v>
          </cell>
          <cell r="B569" t="str">
            <v>SEROQUEL  XR   300 MG  (QUETIAPINE)</v>
          </cell>
          <cell r="C569">
            <v>130</v>
          </cell>
          <cell r="D569">
            <v>7966.4000000000087</v>
          </cell>
        </row>
        <row r="570">
          <cell r="A570">
            <v>5006629</v>
          </cell>
          <cell r="B570" t="str">
            <v>SEROQUEL  XR   400 MG (QUETIAPINE)</v>
          </cell>
          <cell r="C570">
            <v>76</v>
          </cell>
          <cell r="D570">
            <v>11831.680000000013</v>
          </cell>
        </row>
        <row r="571">
          <cell r="A571">
            <v>5006631</v>
          </cell>
          <cell r="B571" t="str">
            <v>MYLICON CHEW   80 MG (SIMETHICONE)</v>
          </cell>
          <cell r="C571">
            <v>114</v>
          </cell>
          <cell r="D571">
            <v>433.20000000000084</v>
          </cell>
        </row>
        <row r="572">
          <cell r="A572">
            <v>5006632</v>
          </cell>
          <cell r="B572" t="str">
            <v>SINEMET 25/100 MG TAB (CARBI/LEVO)</v>
          </cell>
          <cell r="C572">
            <v>67</v>
          </cell>
          <cell r="D572">
            <v>524.61</v>
          </cell>
        </row>
        <row r="573">
          <cell r="A573">
            <v>5006635</v>
          </cell>
          <cell r="B573" t="str">
            <v>SINEQUAN   25 MG CAP (DOXEPIN)</v>
          </cell>
          <cell r="C573">
            <v>304</v>
          </cell>
          <cell r="D573">
            <v>2243.52</v>
          </cell>
        </row>
        <row r="574">
          <cell r="A574">
            <v>5006637</v>
          </cell>
          <cell r="B574" t="str">
            <v>SINGULAIR   10 MG TAB (MONTELUKAST)</v>
          </cell>
          <cell r="C574">
            <v>178</v>
          </cell>
          <cell r="D574">
            <v>8047.3800000000056</v>
          </cell>
        </row>
        <row r="575">
          <cell r="A575">
            <v>5006640</v>
          </cell>
          <cell r="B575" t="str">
            <v>SODIUM CHLORIDE   1 GM TAB</v>
          </cell>
          <cell r="C575">
            <v>638</v>
          </cell>
          <cell r="D575">
            <v>2424.3999999999992</v>
          </cell>
        </row>
        <row r="576">
          <cell r="A576">
            <v>5006645</v>
          </cell>
          <cell r="B576" t="str">
            <v>SOLU-MEDROL INJ   40 MG ACT-O-VIAL</v>
          </cell>
          <cell r="C576">
            <v>8</v>
          </cell>
          <cell r="D576">
            <v>407.12</v>
          </cell>
        </row>
        <row r="577">
          <cell r="A577">
            <v>5006646</v>
          </cell>
          <cell r="B577" t="str">
            <v>SOMA   350 MG TAB (CARISOPRODOL)</v>
          </cell>
          <cell r="C577">
            <v>53</v>
          </cell>
          <cell r="D577">
            <v>338.66999999999956</v>
          </cell>
        </row>
        <row r="578">
          <cell r="A578">
            <v>5006647</v>
          </cell>
          <cell r="B578" t="str">
            <v>SILVADENE 1%  CREAM 25 GM (SSD)</v>
          </cell>
          <cell r="C578">
            <v>8</v>
          </cell>
          <cell r="D578">
            <v>507.92</v>
          </cell>
        </row>
        <row r="579">
          <cell r="A579">
            <v>5006651</v>
          </cell>
          <cell r="B579" t="str">
            <v>STRATTERA   10 MG CAP (ATOMOXETINE)</v>
          </cell>
          <cell r="C579">
            <v>2</v>
          </cell>
          <cell r="D579">
            <v>170.82</v>
          </cell>
        </row>
        <row r="580">
          <cell r="A580">
            <v>5006652</v>
          </cell>
          <cell r="B580" t="str">
            <v>STRATTERA   40 MG CAP (ATOMOXETINE)</v>
          </cell>
          <cell r="C580">
            <v>1</v>
          </cell>
          <cell r="D580">
            <v>92.79</v>
          </cell>
        </row>
        <row r="581">
          <cell r="A581">
            <v>5006657</v>
          </cell>
          <cell r="B581" t="str">
            <v>SUDAFED   30 MG TAB (PSEUDOEPHED)</v>
          </cell>
          <cell r="C581">
            <v>17</v>
          </cell>
          <cell r="D581">
            <v>64.59999999999998</v>
          </cell>
        </row>
        <row r="582">
          <cell r="A582">
            <v>5006660</v>
          </cell>
          <cell r="B582" t="str">
            <v>SUNBLOCK 50 SPF SUNSCREEN</v>
          </cell>
          <cell r="C582">
            <v>1</v>
          </cell>
          <cell r="D582">
            <v>44.24</v>
          </cell>
        </row>
        <row r="583">
          <cell r="A583">
            <v>5006662</v>
          </cell>
          <cell r="B583" t="str">
            <v>SYNTHROID 100 MCG TB(LEVOTHYROXINE)</v>
          </cell>
          <cell r="C583">
            <v>728</v>
          </cell>
          <cell r="D583">
            <v>3683.679999999968</v>
          </cell>
        </row>
        <row r="584">
          <cell r="A584">
            <v>5006663</v>
          </cell>
          <cell r="B584" t="str">
            <v>SYNTHROID  25 MCG TB(LEVOTHYROXINE)</v>
          </cell>
          <cell r="C584">
            <v>434</v>
          </cell>
          <cell r="D584">
            <v>1705.6200000000051</v>
          </cell>
        </row>
        <row r="585">
          <cell r="A585">
            <v>5006664</v>
          </cell>
          <cell r="B585" t="str">
            <v>SYNTHROID  50 MCG TB(LEVOTHYROXINE)</v>
          </cell>
          <cell r="C585">
            <v>653</v>
          </cell>
          <cell r="D585">
            <v>3036.4500000000357</v>
          </cell>
        </row>
        <row r="586">
          <cell r="A586">
            <v>5006665</v>
          </cell>
          <cell r="B586" t="str">
            <v>SYNTHROID  75 MCG TB(LEVOTHYROXINE)</v>
          </cell>
          <cell r="C586">
            <v>512</v>
          </cell>
          <cell r="D586">
            <v>2524.1599999999939</v>
          </cell>
        </row>
        <row r="587">
          <cell r="A587">
            <v>5006669</v>
          </cell>
          <cell r="B587" t="str">
            <v>TAPAZOLE 10 MG TAB (METHIMAZOLE)</v>
          </cell>
          <cell r="C587">
            <v>5</v>
          </cell>
          <cell r="D587">
            <v>34.65</v>
          </cell>
        </row>
        <row r="588">
          <cell r="A588">
            <v>5006673</v>
          </cell>
          <cell r="B588" t="str">
            <v>TEGRETOL 200 MG TAB(CARBAMAZEPINE)</v>
          </cell>
          <cell r="C588">
            <v>333</v>
          </cell>
          <cell r="D588">
            <v>4795.2000000000025</v>
          </cell>
        </row>
        <row r="589">
          <cell r="A589">
            <v>5006675</v>
          </cell>
          <cell r="B589" t="str">
            <v>TENEX   1 MG TAB (GUANFACINE)</v>
          </cell>
          <cell r="C589">
            <v>194</v>
          </cell>
          <cell r="D589">
            <v>1522.8999999999974</v>
          </cell>
        </row>
        <row r="590">
          <cell r="A590">
            <v>5006676</v>
          </cell>
          <cell r="B590" t="str">
            <v>TENORMIN   25 MG TAB (ATENOLOL)</v>
          </cell>
          <cell r="C590">
            <v>269</v>
          </cell>
          <cell r="D590">
            <v>1985.2200000000132</v>
          </cell>
        </row>
        <row r="591">
          <cell r="A591">
            <v>5006677</v>
          </cell>
          <cell r="B591" t="str">
            <v>TENORMIN   50 MG TAB (ATENOLOL)</v>
          </cell>
          <cell r="C591">
            <v>270</v>
          </cell>
          <cell r="D591">
            <v>2027.6999999999978</v>
          </cell>
        </row>
        <row r="592">
          <cell r="A592">
            <v>5006678</v>
          </cell>
          <cell r="B592" t="str">
            <v>TESTOSTERONE CYPIONATE INJ 200MG/ML VL</v>
          </cell>
          <cell r="C592">
            <v>4</v>
          </cell>
          <cell r="D592">
            <v>556.32000000000005</v>
          </cell>
        </row>
        <row r="593">
          <cell r="A593">
            <v>5006685</v>
          </cell>
          <cell r="B593" t="str">
            <v>VITAMIN B-1 INJ 100MG/ML 2ML VIAL</v>
          </cell>
          <cell r="C593">
            <v>26</v>
          </cell>
          <cell r="D593">
            <v>2096.6400000000012</v>
          </cell>
        </row>
        <row r="594">
          <cell r="A594">
            <v>5006686</v>
          </cell>
          <cell r="B594" t="str">
            <v>THORAZINE 100 MG TB(CHLORPROMAZINE)</v>
          </cell>
          <cell r="C594">
            <v>2444</v>
          </cell>
          <cell r="D594">
            <v>218346.9599999928</v>
          </cell>
        </row>
        <row r="595">
          <cell r="A595">
            <v>5006687</v>
          </cell>
          <cell r="B595" t="str">
            <v>THORAZINE 200 MG TB(CHLORPROMAZINE)</v>
          </cell>
          <cell r="C595">
            <v>710</v>
          </cell>
          <cell r="D595">
            <v>97298.399999999252</v>
          </cell>
        </row>
        <row r="596">
          <cell r="A596">
            <v>5006688</v>
          </cell>
          <cell r="B596" t="str">
            <v>THORAZINE 25 MG TB(CHLORPROMAZINE)</v>
          </cell>
          <cell r="C596">
            <v>34</v>
          </cell>
          <cell r="D596">
            <v>1818.3200000000004</v>
          </cell>
        </row>
        <row r="597">
          <cell r="A597">
            <v>5006689</v>
          </cell>
          <cell r="B597" t="str">
            <v>THORAZINE 50 MG TB(CHLORPROMAZINE)</v>
          </cell>
          <cell r="C597">
            <v>1416</v>
          </cell>
          <cell r="D597">
            <v>88103.520000001256</v>
          </cell>
        </row>
        <row r="598">
          <cell r="A598">
            <v>5006690</v>
          </cell>
          <cell r="B598" t="str">
            <v>THORAZINE INJ 50 MG / 2 ML AMP</v>
          </cell>
          <cell r="C598">
            <v>549</v>
          </cell>
          <cell r="D598">
            <v>163382.40000000029</v>
          </cell>
        </row>
        <row r="599">
          <cell r="A599">
            <v>5006695</v>
          </cell>
          <cell r="B599" t="str">
            <v>TIMOPTIC OPH   0.5%  SOLN 10 ML</v>
          </cell>
          <cell r="C599">
            <v>4</v>
          </cell>
          <cell r="D599">
            <v>1170</v>
          </cell>
        </row>
        <row r="600">
          <cell r="A600">
            <v>5006699</v>
          </cell>
          <cell r="B600" t="str">
            <v>TINACTIN   1%  POWDER</v>
          </cell>
          <cell r="C600">
            <v>8</v>
          </cell>
          <cell r="D600">
            <v>236.16000000000003</v>
          </cell>
        </row>
        <row r="601">
          <cell r="A601">
            <v>5006700</v>
          </cell>
          <cell r="B601" t="str">
            <v>TOPAMAX   100 MG TAB (TOPIRAMATE)</v>
          </cell>
          <cell r="C601">
            <v>1034</v>
          </cell>
          <cell r="D601">
            <v>49962.879999999735</v>
          </cell>
        </row>
        <row r="602">
          <cell r="A602">
            <v>5006701</v>
          </cell>
          <cell r="B602" t="str">
            <v>TOPAMAX   200 MG TAB (TOPIRAMATE)</v>
          </cell>
          <cell r="C602">
            <v>527</v>
          </cell>
          <cell r="D602">
            <v>29807.120000000265</v>
          </cell>
        </row>
        <row r="603">
          <cell r="A603">
            <v>5006702</v>
          </cell>
          <cell r="B603" t="str">
            <v>TOPAMAX   25 MG TAB (TOPIRAMATE)</v>
          </cell>
          <cell r="C603">
            <v>117</v>
          </cell>
          <cell r="D603">
            <v>1400.4900000000018</v>
          </cell>
        </row>
        <row r="604">
          <cell r="A604">
            <v>5006703</v>
          </cell>
          <cell r="B604" t="str">
            <v>TOPAMAX   50 MG TAB (TOPIRAMATE)</v>
          </cell>
          <cell r="C604">
            <v>360</v>
          </cell>
          <cell r="D604">
            <v>12729.600000000042</v>
          </cell>
        </row>
        <row r="605">
          <cell r="A605">
            <v>5006705</v>
          </cell>
          <cell r="B605" t="str">
            <v>TOPROL XL   50 MG TAB (METOPROLOL)</v>
          </cell>
          <cell r="C605">
            <v>658</v>
          </cell>
          <cell r="D605">
            <v>6218.0999999999567</v>
          </cell>
        </row>
        <row r="606">
          <cell r="A606">
            <v>5006707</v>
          </cell>
          <cell r="B606" t="str">
            <v>TORADOL INJ 30 MG/ML VL (KETOROLAC)</v>
          </cell>
          <cell r="C606">
            <v>1425</v>
          </cell>
          <cell r="D606">
            <v>68400</v>
          </cell>
        </row>
        <row r="607">
          <cell r="A607">
            <v>5006710</v>
          </cell>
          <cell r="B607" t="str">
            <v>TRILAFON   16 MG TAB (PERPHENAZINE)</v>
          </cell>
          <cell r="C607">
            <v>275</v>
          </cell>
          <cell r="D607">
            <v>8579.9999999999764</v>
          </cell>
        </row>
        <row r="608">
          <cell r="A608">
            <v>5006713</v>
          </cell>
          <cell r="B608" t="str">
            <v>TRILAFON   8 MG TAB (PERPHENAZINE)</v>
          </cell>
          <cell r="C608">
            <v>519</v>
          </cell>
          <cell r="D608">
            <v>13545.900000000096</v>
          </cell>
        </row>
        <row r="609">
          <cell r="A609">
            <v>5006715</v>
          </cell>
          <cell r="B609" t="str">
            <v>TRILEPTAL 300 MG TAB(OXCARBAZEPINE)</v>
          </cell>
          <cell r="C609">
            <v>2670</v>
          </cell>
          <cell r="D609">
            <v>63198.899999998648</v>
          </cell>
        </row>
        <row r="610">
          <cell r="A610">
            <v>5006717</v>
          </cell>
          <cell r="B610" t="str">
            <v>TRUVADA   200/300 MG TAB</v>
          </cell>
          <cell r="C610">
            <v>42</v>
          </cell>
          <cell r="D610">
            <v>13167.840000000011</v>
          </cell>
        </row>
        <row r="611">
          <cell r="A611">
            <v>5006720</v>
          </cell>
          <cell r="B611" t="str">
            <v>TYLENOL  325 MG TAB (APAP)</v>
          </cell>
          <cell r="C611">
            <v>7385</v>
          </cell>
          <cell r="D611">
            <v>28062.999999998192</v>
          </cell>
        </row>
        <row r="612">
          <cell r="A612">
            <v>5006722</v>
          </cell>
          <cell r="B612" t="str">
            <v>ULTRAM   50 MG TAB (TRAMADOL)</v>
          </cell>
          <cell r="C612">
            <v>351</v>
          </cell>
          <cell r="D612">
            <v>2527.1999999999971</v>
          </cell>
        </row>
        <row r="613">
          <cell r="A613">
            <v>5006724</v>
          </cell>
          <cell r="B613" t="str">
            <v>UREACIN-20   20% CREAM 3 OZ</v>
          </cell>
          <cell r="C613">
            <v>30</v>
          </cell>
          <cell r="D613">
            <v>2160</v>
          </cell>
        </row>
        <row r="614">
          <cell r="A614">
            <v>5006726</v>
          </cell>
          <cell r="B614" t="str">
            <v>VALIUM   5 MG TAB (DIAZEPAM)</v>
          </cell>
          <cell r="C614">
            <v>18765</v>
          </cell>
          <cell r="D614">
            <v>71306.999999997177</v>
          </cell>
        </row>
        <row r="615">
          <cell r="A615">
            <v>5006728</v>
          </cell>
          <cell r="B615" t="str">
            <v>VANCOMYCIN IV INJ   1 GM VIAL</v>
          </cell>
          <cell r="C615">
            <v>110</v>
          </cell>
          <cell r="D615">
            <v>5931.2000000000062</v>
          </cell>
        </row>
        <row r="616">
          <cell r="A616">
            <v>5006729</v>
          </cell>
          <cell r="B616" t="str">
            <v>VANCOMYCIN IV INJ   500 MG VIAL</v>
          </cell>
          <cell r="C616">
            <v>96</v>
          </cell>
          <cell r="D616">
            <v>2780.1600000000026</v>
          </cell>
        </row>
        <row r="617">
          <cell r="A617">
            <v>5006732</v>
          </cell>
          <cell r="B617" t="str">
            <v>VENTOLIN INH HFA   90 MCG MDI</v>
          </cell>
          <cell r="C617">
            <v>1</v>
          </cell>
          <cell r="D617">
            <v>149.69999999999999</v>
          </cell>
        </row>
        <row r="618">
          <cell r="A618">
            <v>5006733</v>
          </cell>
          <cell r="B618" t="str">
            <v>VERSED INJ  2 MG/2ML 2 ML VIAL</v>
          </cell>
          <cell r="C618">
            <v>878</v>
          </cell>
          <cell r="D618">
            <v>4346.0999999999485</v>
          </cell>
        </row>
        <row r="619">
          <cell r="A619">
            <v>5006734</v>
          </cell>
          <cell r="B619" t="str">
            <v>VIBRAMYCIN 100 MG CAP (DOXYCYCLINE)</v>
          </cell>
          <cell r="C619">
            <v>296</v>
          </cell>
          <cell r="D619">
            <v>14563.200000000073</v>
          </cell>
        </row>
        <row r="620">
          <cell r="A620">
            <v>5006737</v>
          </cell>
          <cell r="B620" t="str">
            <v>VISINE EYE DROPS 15 ML</v>
          </cell>
          <cell r="C620">
            <v>9</v>
          </cell>
          <cell r="D620">
            <v>144.99</v>
          </cell>
        </row>
        <row r="621">
          <cell r="A621">
            <v>5006738</v>
          </cell>
          <cell r="B621" t="str">
            <v>VISTARIL   25 MG CAP (HYDROXYZINE)</v>
          </cell>
          <cell r="C621">
            <v>1670</v>
          </cell>
          <cell r="D621">
            <v>6346.0000000000755</v>
          </cell>
        </row>
        <row r="622">
          <cell r="A622">
            <v>5006739</v>
          </cell>
          <cell r="B622" t="str">
            <v>VISTARIL   50 MG CAP (HYDROXYZINE)</v>
          </cell>
          <cell r="C622">
            <v>19735</v>
          </cell>
          <cell r="D622">
            <v>74993.000000020809</v>
          </cell>
        </row>
        <row r="623">
          <cell r="A623">
            <v>5006747</v>
          </cell>
          <cell r="B623" t="str">
            <v>VITAMIN B 1  TAB 100 MG (THIAMINE)</v>
          </cell>
          <cell r="C623">
            <v>5997</v>
          </cell>
          <cell r="D623">
            <v>22788.599999997481</v>
          </cell>
        </row>
        <row r="624">
          <cell r="A624">
            <v>5006748</v>
          </cell>
          <cell r="B624" t="str">
            <v>VITAMIN B 6  TAB  50 MG(PYRIDOXINE)</v>
          </cell>
          <cell r="C624">
            <v>29</v>
          </cell>
          <cell r="D624">
            <v>110.19999999999996</v>
          </cell>
        </row>
        <row r="625">
          <cell r="A625">
            <v>5006755</v>
          </cell>
          <cell r="B625" t="str">
            <v>WELLBUTRIN SR 100 MG TAB(BUPROPION)</v>
          </cell>
          <cell r="C625">
            <v>397</v>
          </cell>
          <cell r="D625">
            <v>6038.3700000000126</v>
          </cell>
        </row>
        <row r="626">
          <cell r="A626">
            <v>5006756</v>
          </cell>
          <cell r="B626" t="str">
            <v>WELLBUTRIN SR 150 MG TAB(BUPROPION)</v>
          </cell>
          <cell r="C626">
            <v>544</v>
          </cell>
          <cell r="D626">
            <v>9498.2399999999507</v>
          </cell>
        </row>
        <row r="627">
          <cell r="A627">
            <v>5006757</v>
          </cell>
          <cell r="B627" t="str">
            <v>WELLBUTRIN XL 150 MG TAB(BUPROPION)</v>
          </cell>
          <cell r="C627">
            <v>2812</v>
          </cell>
          <cell r="D627">
            <v>107305.92000000438</v>
          </cell>
        </row>
        <row r="628">
          <cell r="A628">
            <v>5006758</v>
          </cell>
          <cell r="B628" t="str">
            <v>XALATAN EYE   0.005% SOLN  2.5 ML</v>
          </cell>
          <cell r="C628">
            <v>4</v>
          </cell>
          <cell r="D628">
            <v>1284.8399999999999</v>
          </cell>
        </row>
        <row r="629">
          <cell r="A629">
            <v>5006760</v>
          </cell>
          <cell r="B629" t="str">
            <v>XANAX   1 MG TAB (ALPRAZOLAM)</v>
          </cell>
          <cell r="C629">
            <v>186</v>
          </cell>
          <cell r="D629">
            <v>1941.8400000000063</v>
          </cell>
        </row>
        <row r="630">
          <cell r="A630">
            <v>5006764</v>
          </cell>
          <cell r="B630" t="str">
            <v>XYLOCAINE   2%  JELLY (LIDOCAINE)</v>
          </cell>
          <cell r="C630">
            <v>1</v>
          </cell>
          <cell r="D630">
            <v>100.01</v>
          </cell>
        </row>
        <row r="631">
          <cell r="A631">
            <v>5006769</v>
          </cell>
          <cell r="B631" t="str">
            <v>ZINC SULFATE   220 MG CAP</v>
          </cell>
          <cell r="C631">
            <v>275</v>
          </cell>
          <cell r="D631">
            <v>1044.9999999999948</v>
          </cell>
        </row>
        <row r="632">
          <cell r="A632">
            <v>5006770</v>
          </cell>
          <cell r="B632" t="str">
            <v>ZITHROMAX 250 MG TAB(AZITHROMYCIN)</v>
          </cell>
          <cell r="C632">
            <v>143</v>
          </cell>
          <cell r="D632">
            <v>7787.7800000000043</v>
          </cell>
        </row>
        <row r="633">
          <cell r="A633">
            <v>5006771</v>
          </cell>
          <cell r="B633" t="str">
            <v>ZOCOR   10 MG TAB (SIMVASTATIN)</v>
          </cell>
          <cell r="C633">
            <v>122</v>
          </cell>
          <cell r="D633">
            <v>3062.1999999999935</v>
          </cell>
        </row>
        <row r="634">
          <cell r="A634">
            <v>5006772</v>
          </cell>
          <cell r="B634" t="str">
            <v>ZOCOR   20 MG TAB (SIMVASTATIN)</v>
          </cell>
          <cell r="C634">
            <v>1206</v>
          </cell>
          <cell r="D634">
            <v>47468.160000000506</v>
          </cell>
        </row>
        <row r="635">
          <cell r="A635">
            <v>5006773</v>
          </cell>
          <cell r="B635" t="str">
            <v>ZOFRAN   4 MG TAB (ONDANSETRON)</v>
          </cell>
          <cell r="C635">
            <v>1095</v>
          </cell>
          <cell r="D635">
            <v>163527.29999999699</v>
          </cell>
        </row>
        <row r="636">
          <cell r="A636">
            <v>5006774</v>
          </cell>
          <cell r="B636" t="str">
            <v>ZOFRAN  INJ   2 MG/ML 2 ML VL</v>
          </cell>
          <cell r="C636">
            <v>1322</v>
          </cell>
          <cell r="D636">
            <v>15467.400000000356</v>
          </cell>
        </row>
        <row r="637">
          <cell r="A637">
            <v>5006775</v>
          </cell>
          <cell r="B637" t="str">
            <v>ZOLOFT   100 MG TAB (SERTRALINE)</v>
          </cell>
          <cell r="C637">
            <v>1011</v>
          </cell>
          <cell r="D637">
            <v>25932.150000000303</v>
          </cell>
        </row>
        <row r="638">
          <cell r="A638">
            <v>5006776</v>
          </cell>
          <cell r="B638" t="str">
            <v>ZOLOFT   25 MG TAB (SERTRALINE)</v>
          </cell>
          <cell r="C638">
            <v>220</v>
          </cell>
          <cell r="D638">
            <v>5642.9999999999891</v>
          </cell>
        </row>
        <row r="639">
          <cell r="A639">
            <v>5006777</v>
          </cell>
          <cell r="B639" t="str">
            <v>ZOLOFT   50 MG TAB (SERTRALINE)</v>
          </cell>
          <cell r="C639">
            <v>1365</v>
          </cell>
          <cell r="D639">
            <v>35012.250000000837</v>
          </cell>
        </row>
        <row r="640">
          <cell r="A640">
            <v>5006781</v>
          </cell>
          <cell r="B640" t="str">
            <v>ZOVIRAX   400 MG TAB (ACYCLOVIR)</v>
          </cell>
          <cell r="C640">
            <v>140</v>
          </cell>
          <cell r="D640">
            <v>532.0000000000008</v>
          </cell>
        </row>
        <row r="641">
          <cell r="A641">
            <v>5006783</v>
          </cell>
          <cell r="B641" t="str">
            <v>ZYPREXA INJ 10 MG VIAL (OLANZAPINE)</v>
          </cell>
          <cell r="C641">
            <v>85</v>
          </cell>
          <cell r="D641">
            <v>23908.799999999981</v>
          </cell>
        </row>
        <row r="642">
          <cell r="A642">
            <v>5006784</v>
          </cell>
          <cell r="B642" t="str">
            <v>ZYPREXA   10 MG TAB (OLANZAPINE)</v>
          </cell>
          <cell r="C642">
            <v>14705</v>
          </cell>
          <cell r="D642">
            <v>1757541.6000001859</v>
          </cell>
        </row>
        <row r="643">
          <cell r="A643">
            <v>5006785</v>
          </cell>
          <cell r="B643" t="str">
            <v>ZYPREXA   15 MG TAB (OLANZAPINE)</v>
          </cell>
          <cell r="C643">
            <v>5521</v>
          </cell>
          <cell r="D643">
            <v>988479.84000004595</v>
          </cell>
        </row>
        <row r="644">
          <cell r="A644">
            <v>5006787</v>
          </cell>
          <cell r="B644" t="str">
            <v>ZYPREXA   5 MG TAB (OLANZAPINE)</v>
          </cell>
          <cell r="C644">
            <v>3011</v>
          </cell>
          <cell r="D644">
            <v>158980.79999999874</v>
          </cell>
        </row>
        <row r="645">
          <cell r="A645">
            <v>5006790</v>
          </cell>
          <cell r="B645" t="str">
            <v>LATUDA   80 MG TAB (LURASIDONE)</v>
          </cell>
          <cell r="C645">
            <v>765</v>
          </cell>
          <cell r="D645">
            <v>212922.44999999745</v>
          </cell>
        </row>
        <row r="646">
          <cell r="A646">
            <v>5006791</v>
          </cell>
          <cell r="B646" t="str">
            <v>LATUDA   40 MG TAB (LURASIDONE)</v>
          </cell>
          <cell r="C646">
            <v>437</v>
          </cell>
          <cell r="D646">
            <v>121630.21000000063</v>
          </cell>
        </row>
        <row r="647">
          <cell r="A647">
            <v>5006792</v>
          </cell>
          <cell r="B647" t="str">
            <v>ISENTRESS  400 MG TAB (RALTEGRAVIR)</v>
          </cell>
          <cell r="C647">
            <v>35</v>
          </cell>
          <cell r="D647">
            <v>5836.25</v>
          </cell>
        </row>
        <row r="648">
          <cell r="A648">
            <v>5006794</v>
          </cell>
          <cell r="B648" t="str">
            <v>VALTREX   1 GM TAB (VALACYCLOVIR)</v>
          </cell>
          <cell r="C648">
            <v>180</v>
          </cell>
          <cell r="D648">
            <v>8755.2000000000171</v>
          </cell>
        </row>
        <row r="649">
          <cell r="A649">
            <v>5006795</v>
          </cell>
          <cell r="B649" t="str">
            <v>PRED FORTE OPH   1%  SUSPN 10 ML</v>
          </cell>
          <cell r="C649">
            <v>2</v>
          </cell>
          <cell r="D649">
            <v>553.20000000000005</v>
          </cell>
        </row>
        <row r="650">
          <cell r="A650">
            <v>5006804</v>
          </cell>
          <cell r="B650" t="str">
            <v>EPIPEN   0.3 MG  AUTO INJECTOR</v>
          </cell>
          <cell r="C650">
            <v>1</v>
          </cell>
          <cell r="D650">
            <v>360</v>
          </cell>
        </row>
        <row r="651">
          <cell r="A651">
            <v>5006811</v>
          </cell>
          <cell r="B651" t="str">
            <v>ARIMIDEX   1 MG TAB (ANASTROZOLE)</v>
          </cell>
          <cell r="C651">
            <v>4</v>
          </cell>
          <cell r="D651">
            <v>323.88</v>
          </cell>
        </row>
        <row r="652">
          <cell r="A652">
            <v>5006813</v>
          </cell>
          <cell r="B652" t="str">
            <v>REQUIP 1 MG TAB (ROPINIROLE)</v>
          </cell>
          <cell r="C652">
            <v>924</v>
          </cell>
          <cell r="D652">
            <v>20873.160000000109</v>
          </cell>
        </row>
        <row r="653">
          <cell r="A653">
            <v>5006822</v>
          </cell>
          <cell r="B653" t="str">
            <v>PROTONIX DR 40 MG TAB(PANTOPRAZOLE)</v>
          </cell>
          <cell r="C653">
            <v>7452</v>
          </cell>
          <cell r="D653">
            <v>28839.239999998215</v>
          </cell>
        </row>
        <row r="654">
          <cell r="A654">
            <v>5006824</v>
          </cell>
          <cell r="B654" t="str">
            <v>OPTI-FREE REPLENISH 120 ML</v>
          </cell>
          <cell r="C654">
            <v>5</v>
          </cell>
          <cell r="D654">
            <v>37.049999999999997</v>
          </cell>
        </row>
        <row r="655">
          <cell r="A655">
            <v>5006826</v>
          </cell>
          <cell r="B655" t="str">
            <v>LEVAQUIN 750 MG TAB (LEVOFLOXACIN)</v>
          </cell>
          <cell r="C655">
            <v>24</v>
          </cell>
          <cell r="D655">
            <v>187.20000000000005</v>
          </cell>
        </row>
        <row r="656">
          <cell r="A656">
            <v>5006835</v>
          </cell>
          <cell r="B656" t="str">
            <v>CYTOTEC   200 MCG TAB (MISOPROSTOL)</v>
          </cell>
          <cell r="C656">
            <v>20</v>
          </cell>
          <cell r="D656">
            <v>216</v>
          </cell>
        </row>
        <row r="657">
          <cell r="A657">
            <v>5006842</v>
          </cell>
          <cell r="B657" t="str">
            <v>LIPITOR   10 MG TAB (ATORVASTATIN)</v>
          </cell>
          <cell r="C657">
            <v>1765</v>
          </cell>
          <cell r="D657">
            <v>81525.350000000966</v>
          </cell>
        </row>
        <row r="658">
          <cell r="A658">
            <v>5006845</v>
          </cell>
          <cell r="B658" t="str">
            <v>CORTEF   5 MG TAB (HYDROCORTISONE)</v>
          </cell>
          <cell r="C658">
            <v>82</v>
          </cell>
          <cell r="D658">
            <v>311.60000000000014</v>
          </cell>
        </row>
        <row r="659">
          <cell r="A659">
            <v>5006846</v>
          </cell>
          <cell r="B659" t="str">
            <v>PROSCAR   5 MG TAB (FINASTERIDE)</v>
          </cell>
          <cell r="C659">
            <v>23</v>
          </cell>
          <cell r="D659">
            <v>647.91000000000008</v>
          </cell>
        </row>
        <row r="660">
          <cell r="A660">
            <v>5006848</v>
          </cell>
          <cell r="B660" t="str">
            <v>SUBUTEX   2 MG TAB (BUPRENORPHINE)</v>
          </cell>
          <cell r="C660">
            <v>3772</v>
          </cell>
          <cell r="D660">
            <v>136697.28000000509</v>
          </cell>
        </row>
        <row r="661">
          <cell r="A661">
            <v>5006851</v>
          </cell>
          <cell r="B661" t="str">
            <v>ZESTRIL   5 MG TAB (LISINOPRIL)</v>
          </cell>
          <cell r="C661">
            <v>422</v>
          </cell>
          <cell r="D661">
            <v>3654.5199999999813</v>
          </cell>
        </row>
        <row r="662">
          <cell r="A662">
            <v>5006852</v>
          </cell>
          <cell r="B662" t="str">
            <v>ZESTRIL  10 MG TAB (LISINOPRIL)</v>
          </cell>
          <cell r="C662">
            <v>573</v>
          </cell>
          <cell r="D662">
            <v>5105.4299999999585</v>
          </cell>
        </row>
        <row r="663">
          <cell r="A663">
            <v>5006853</v>
          </cell>
          <cell r="B663" t="str">
            <v>ZESTRIL   20 MG TAB (LISINOPRIL)</v>
          </cell>
          <cell r="C663">
            <v>921</v>
          </cell>
          <cell r="D663">
            <v>7957.4400000000824</v>
          </cell>
        </row>
        <row r="664">
          <cell r="A664">
            <v>5006854</v>
          </cell>
          <cell r="B664" t="str">
            <v>ROBINUL INJ 0.2 MG/mL (GLYCOPYRROL)</v>
          </cell>
          <cell r="C664">
            <v>24</v>
          </cell>
          <cell r="D664">
            <v>2340</v>
          </cell>
        </row>
        <row r="665">
          <cell r="A665">
            <v>5006859</v>
          </cell>
          <cell r="B665" t="str">
            <v>ZANTAC   150 MG TAB (RANITIDINE )</v>
          </cell>
          <cell r="C665">
            <v>310</v>
          </cell>
          <cell r="D665">
            <v>4882.5</v>
          </cell>
        </row>
        <row r="666">
          <cell r="A666">
            <v>5006867</v>
          </cell>
          <cell r="B666" t="str">
            <v>KETALAR INJ   50 MG/ML MDV VL 10 ML</v>
          </cell>
          <cell r="C666">
            <v>248</v>
          </cell>
          <cell r="D666">
            <v>9880.3200000000215</v>
          </cell>
        </row>
        <row r="667">
          <cell r="A667">
            <v>5006868</v>
          </cell>
          <cell r="B667" t="str">
            <v>PROVENTIL NEB 2.5MG/3ML (VENTOLIN)</v>
          </cell>
          <cell r="C667">
            <v>73</v>
          </cell>
          <cell r="D667">
            <v>808.11000000000104</v>
          </cell>
        </row>
        <row r="668">
          <cell r="A668">
            <v>5006876</v>
          </cell>
          <cell r="B668" t="str">
            <v>CLOZARIL   50 MG TAB (CLOZAPINE)</v>
          </cell>
          <cell r="C668">
            <v>290</v>
          </cell>
          <cell r="D668">
            <v>4306.4999999999873</v>
          </cell>
        </row>
        <row r="669">
          <cell r="A669">
            <v>5006877</v>
          </cell>
          <cell r="B669" t="str">
            <v>ZYPREXA   7.5 MG TAB (OLANZAPINE)</v>
          </cell>
          <cell r="C669">
            <v>357</v>
          </cell>
          <cell r="D669">
            <v>34400.520000000142</v>
          </cell>
        </row>
        <row r="670">
          <cell r="A670">
            <v>5006890</v>
          </cell>
          <cell r="B670" t="str">
            <v>CARDIZEM 30 MG TAB (DILTIAZEM)</v>
          </cell>
          <cell r="C670">
            <v>33</v>
          </cell>
          <cell r="D670">
            <v>296.66999999999996</v>
          </cell>
        </row>
        <row r="671">
          <cell r="A671">
            <v>5006894</v>
          </cell>
          <cell r="B671" t="str">
            <v>ALPHAGAN 0.2 % OPH15ML(BRIMONIDINE)</v>
          </cell>
          <cell r="C671">
            <v>1</v>
          </cell>
          <cell r="D671">
            <v>391.68</v>
          </cell>
        </row>
        <row r="672">
          <cell r="A672">
            <v>5006895</v>
          </cell>
          <cell r="B672" t="str">
            <v>FISH OIL  1000 MG CAP</v>
          </cell>
          <cell r="C672">
            <v>459</v>
          </cell>
          <cell r="D672">
            <v>1744.1999999999864</v>
          </cell>
        </row>
        <row r="673">
          <cell r="A673">
            <v>5006897</v>
          </cell>
          <cell r="B673" t="str">
            <v>MELATONIN   1 MG TAB</v>
          </cell>
          <cell r="C673">
            <v>1001</v>
          </cell>
          <cell r="D673">
            <v>3803.8000000000097</v>
          </cell>
        </row>
        <row r="674">
          <cell r="A674">
            <v>5006901</v>
          </cell>
          <cell r="B674" t="str">
            <v>ROBAXIN  750 MG TAB (METHOCARBAMOL)</v>
          </cell>
          <cell r="C674">
            <v>5755</v>
          </cell>
          <cell r="D674">
            <v>37292.400000000314</v>
          </cell>
        </row>
        <row r="675">
          <cell r="A675">
            <v>5006902</v>
          </cell>
          <cell r="B675" t="str">
            <v>PREZISTA   800 MG TAB (DARUNAVIR)</v>
          </cell>
          <cell r="C675">
            <v>1</v>
          </cell>
          <cell r="D675">
            <v>282</v>
          </cell>
        </row>
        <row r="676">
          <cell r="A676">
            <v>5006903</v>
          </cell>
          <cell r="B676" t="str">
            <v>XARELTO   20 MG TAB (RIVAROXABAN)</v>
          </cell>
          <cell r="C676">
            <v>77</v>
          </cell>
          <cell r="D676">
            <v>7170.2399999999934</v>
          </cell>
        </row>
        <row r="677">
          <cell r="A677">
            <v>5006905</v>
          </cell>
          <cell r="B677" t="str">
            <v>MINOCIN   100 MG CAP (MINOCYCLINE)</v>
          </cell>
          <cell r="C677">
            <v>160</v>
          </cell>
          <cell r="D677">
            <v>4895.9999999999955</v>
          </cell>
        </row>
        <row r="678">
          <cell r="A678">
            <v>5006908</v>
          </cell>
          <cell r="B678" t="str">
            <v>ACTIGALL   300 MG CAP (URSODIOL)</v>
          </cell>
          <cell r="C678">
            <v>3</v>
          </cell>
          <cell r="D678">
            <v>176.43</v>
          </cell>
        </row>
        <row r="679">
          <cell r="A679">
            <v>5006911</v>
          </cell>
          <cell r="B679" t="str">
            <v>ILOTYCIN OPH 0.5 % OINT(ERYTHROCIN)</v>
          </cell>
          <cell r="C679">
            <v>6</v>
          </cell>
          <cell r="D679">
            <v>671.4</v>
          </cell>
        </row>
        <row r="680">
          <cell r="A680">
            <v>5006912</v>
          </cell>
          <cell r="B680" t="str">
            <v>BREVITAL 10MG/ 1ML (METHOHEXITAL)</v>
          </cell>
          <cell r="C680">
            <v>9810</v>
          </cell>
          <cell r="D680">
            <v>588600</v>
          </cell>
        </row>
        <row r="681">
          <cell r="A681">
            <v>5006920</v>
          </cell>
          <cell r="B681" t="str">
            <v>LIPITOR   40 MG TAB (ATORVASTATIN)</v>
          </cell>
          <cell r="C681">
            <v>769</v>
          </cell>
          <cell r="D681">
            <v>24900.220000000081</v>
          </cell>
        </row>
        <row r="682">
          <cell r="A682">
            <v>5006925</v>
          </cell>
          <cell r="B682" t="str">
            <v>ADACEL VACCINE INJ</v>
          </cell>
          <cell r="C682">
            <v>1</v>
          </cell>
          <cell r="D682">
            <v>282</v>
          </cell>
        </row>
        <row r="683">
          <cell r="A683">
            <v>5006926</v>
          </cell>
          <cell r="B683" t="str">
            <v>VITAMIN D   400 UNITS TAB</v>
          </cell>
          <cell r="C683">
            <v>476</v>
          </cell>
          <cell r="D683">
            <v>1808.7999999999897</v>
          </cell>
        </row>
        <row r="684">
          <cell r="A684">
            <v>5006938</v>
          </cell>
          <cell r="B684" t="str">
            <v>ROBINUL  2 MG TAB (GLYCOPYRROLATE)</v>
          </cell>
          <cell r="C684">
            <v>1141</v>
          </cell>
          <cell r="D684">
            <v>22580.390000000556</v>
          </cell>
        </row>
        <row r="685">
          <cell r="A685">
            <v>5006939</v>
          </cell>
          <cell r="B685" t="str">
            <v>SUSTIVA  600 MG TAB (EFAVIRENZ )</v>
          </cell>
          <cell r="C685">
            <v>9</v>
          </cell>
          <cell r="D685">
            <v>2118.1499999999996</v>
          </cell>
        </row>
        <row r="686">
          <cell r="A686">
            <v>5006940</v>
          </cell>
          <cell r="B686" t="str">
            <v>XARELTO   15 MG  TAB (RIVAROXABAN)</v>
          </cell>
          <cell r="C686">
            <v>11</v>
          </cell>
          <cell r="D686">
            <v>1032.2400000000002</v>
          </cell>
        </row>
        <row r="687">
          <cell r="A687">
            <v>5006941</v>
          </cell>
          <cell r="B687" t="str">
            <v>DECADRON   4 MG TAB (DEXAMETHASONE)</v>
          </cell>
          <cell r="C687">
            <v>2</v>
          </cell>
          <cell r="D687">
            <v>32.76</v>
          </cell>
        </row>
        <row r="688">
          <cell r="A688">
            <v>5006944</v>
          </cell>
          <cell r="B688" t="str">
            <v>PROGRAF   1 MG CAP (TACROLIMUS )</v>
          </cell>
          <cell r="C688">
            <v>7</v>
          </cell>
          <cell r="D688">
            <v>249.76</v>
          </cell>
        </row>
        <row r="689">
          <cell r="A689">
            <v>5006945</v>
          </cell>
          <cell r="B689" t="str">
            <v>CELLCEPT 250 MG CAP (MYCOPHENOLATE)</v>
          </cell>
          <cell r="C689">
            <v>13</v>
          </cell>
          <cell r="D689">
            <v>407.68000000000006</v>
          </cell>
        </row>
        <row r="690">
          <cell r="A690">
            <v>5006946</v>
          </cell>
          <cell r="B690" t="str">
            <v>LICE COMB RED</v>
          </cell>
          <cell r="C690">
            <v>36</v>
          </cell>
          <cell r="D690">
            <v>1886.4000000000012</v>
          </cell>
        </row>
        <row r="691">
          <cell r="A691">
            <v>5006947</v>
          </cell>
          <cell r="B691" t="str">
            <v>CLINDAMYCIN PHOSPHATE TOPICAL SOLN 1%</v>
          </cell>
          <cell r="C691">
            <v>10</v>
          </cell>
          <cell r="D691">
            <v>2894.0000000000005</v>
          </cell>
        </row>
        <row r="692">
          <cell r="A692">
            <v>5006948</v>
          </cell>
          <cell r="B692" t="str">
            <v>SODIUM SULFACETAMIDE SULFUR CLEANSER</v>
          </cell>
          <cell r="C692">
            <v>1</v>
          </cell>
          <cell r="D692">
            <v>395.8</v>
          </cell>
        </row>
        <row r="693">
          <cell r="A693">
            <v>5010005</v>
          </cell>
          <cell r="B693" t="str">
            <v>INVEGA SUSTENNA INJ   234 MG</v>
          </cell>
          <cell r="C693">
            <v>56</v>
          </cell>
          <cell r="D693">
            <v>0</v>
          </cell>
        </row>
        <row r="694">
          <cell r="A694">
            <v>5010006</v>
          </cell>
          <cell r="B694" t="str">
            <v>INVEGA SUSTENNA INJ   156 MG</v>
          </cell>
          <cell r="C694">
            <v>21</v>
          </cell>
          <cell r="D694">
            <v>0</v>
          </cell>
        </row>
        <row r="695">
          <cell r="A695">
            <v>5010007</v>
          </cell>
          <cell r="B695" t="str">
            <v>ABILIFY MAINTENA   400 MG  INJ SYR</v>
          </cell>
          <cell r="C695">
            <v>18</v>
          </cell>
          <cell r="D695">
            <v>0</v>
          </cell>
        </row>
        <row r="696">
          <cell r="A696">
            <v>5010009</v>
          </cell>
          <cell r="B696" t="str">
            <v>DEXTROSE 5% NS 0.45% 1000 ML IV SOLN</v>
          </cell>
          <cell r="C696">
            <v>1</v>
          </cell>
          <cell r="D696">
            <v>3.8</v>
          </cell>
        </row>
        <row r="697">
          <cell r="A697">
            <v>5010013</v>
          </cell>
          <cell r="B697" t="str">
            <v>RISPERDAL 0.5 MG TAB (RISPERIDONE)</v>
          </cell>
          <cell r="C697">
            <v>161</v>
          </cell>
          <cell r="D697">
            <v>5512.6399999999785</v>
          </cell>
        </row>
        <row r="698">
          <cell r="A698">
            <v>5016016</v>
          </cell>
          <cell r="B698" t="str">
            <v>DEXTROSE INJ  50%  SYR 50 ML IV</v>
          </cell>
          <cell r="C698">
            <v>1</v>
          </cell>
          <cell r="D698">
            <v>42.12</v>
          </cell>
        </row>
        <row r="699">
          <cell r="A699">
            <v>5016462</v>
          </cell>
          <cell r="B699" t="str">
            <v>SODIUM CHLORIDE 0.9%  250 ML IV SOLN</v>
          </cell>
          <cell r="C699">
            <v>1</v>
          </cell>
          <cell r="D699">
            <v>28.89</v>
          </cell>
        </row>
        <row r="700">
          <cell r="A700">
            <v>5016737</v>
          </cell>
          <cell r="B700" t="str">
            <v>VISINE A EYE DROPS 15 ML</v>
          </cell>
          <cell r="C700">
            <v>3</v>
          </cell>
          <cell r="D700">
            <v>139.44</v>
          </cell>
        </row>
        <row r="701">
          <cell r="A701">
            <v>5016918</v>
          </cell>
          <cell r="B701" t="str">
            <v>PROPOFOL  INJ   10 MG/ML  20ML VIAL</v>
          </cell>
          <cell r="C701">
            <v>106</v>
          </cell>
          <cell r="D701">
            <v>5088</v>
          </cell>
        </row>
        <row r="702">
          <cell r="A702">
            <v>5050023</v>
          </cell>
          <cell r="B702" t="str">
            <v>CHECK PATCH PLACEMENT</v>
          </cell>
          <cell r="C702">
            <v>274</v>
          </cell>
          <cell r="D702">
            <v>0</v>
          </cell>
        </row>
        <row r="703">
          <cell r="A703">
            <v>5050028</v>
          </cell>
          <cell r="B703" t="str">
            <v>PREMARIN  0.625 MG TAB (CONJ. ESTROGEN)</v>
          </cell>
          <cell r="C703">
            <v>2</v>
          </cell>
          <cell r="D703">
            <v>99.84</v>
          </cell>
        </row>
        <row r="704">
          <cell r="A704">
            <v>5050035</v>
          </cell>
          <cell r="B704" t="str">
            <v>EAR PLUGS</v>
          </cell>
          <cell r="C704">
            <v>86</v>
          </cell>
          <cell r="D704">
            <v>580.5</v>
          </cell>
        </row>
        <row r="705">
          <cell r="A705">
            <v>5050052</v>
          </cell>
          <cell r="B705" t="str">
            <v>QUELICIN 20 MG/ML (SUCCL CHOLINE)10 ML</v>
          </cell>
          <cell r="C705">
            <v>1081</v>
          </cell>
          <cell r="D705">
            <v>151772.39999999691</v>
          </cell>
        </row>
        <row r="706">
          <cell r="A706">
            <v>5050067</v>
          </cell>
          <cell r="B706" t="str">
            <v>ATROPINE SUL INJ 1MG/ML VL</v>
          </cell>
          <cell r="C706">
            <v>1</v>
          </cell>
          <cell r="D706">
            <v>55.04</v>
          </cell>
        </row>
        <row r="707">
          <cell r="A707">
            <v>5050287</v>
          </cell>
          <cell r="B707" t="str">
            <v>XYLOCAINE INJ 1% 2 ML VL</v>
          </cell>
          <cell r="C707">
            <v>938</v>
          </cell>
          <cell r="D707">
            <v>20682.899999999638</v>
          </cell>
        </row>
        <row r="708">
          <cell r="A708">
            <v>5050349</v>
          </cell>
          <cell r="B708" t="str">
            <v>NF-VRAYLAR CAP 1.5MG</v>
          </cell>
          <cell r="C708">
            <v>1</v>
          </cell>
          <cell r="D708">
            <v>0</v>
          </cell>
        </row>
        <row r="709">
          <cell r="A709">
            <v>5050396</v>
          </cell>
          <cell r="B709" t="str">
            <v>TRILAFON   4 MG TAB (PERPHENAZINE)</v>
          </cell>
          <cell r="C709">
            <v>211</v>
          </cell>
          <cell r="D709">
            <v>4557.5999999999958</v>
          </cell>
        </row>
        <row r="710">
          <cell r="A710">
            <v>5050468</v>
          </cell>
          <cell r="B710" t="str">
            <v>NAVANE  10 MG CAP (THIOTHIXENE)</v>
          </cell>
          <cell r="C710">
            <v>0</v>
          </cell>
          <cell r="D710">
            <v>0</v>
          </cell>
        </row>
        <row r="711">
          <cell r="A711">
            <v>5050490</v>
          </cell>
          <cell r="B711" t="str">
            <v>SYMMETREL SYP 50 MG/5ML (AMANTADINE)</v>
          </cell>
          <cell r="C711">
            <v>26</v>
          </cell>
          <cell r="D711">
            <v>177.32</v>
          </cell>
        </row>
        <row r="712">
          <cell r="A712">
            <v>5050579</v>
          </cell>
          <cell r="B712" t="str">
            <v>VITAMIN B 12  TAB    100 MCG</v>
          </cell>
          <cell r="C712">
            <v>31</v>
          </cell>
          <cell r="D712">
            <v>117.79999999999994</v>
          </cell>
        </row>
        <row r="713">
          <cell r="A713">
            <v>5050595</v>
          </cell>
          <cell r="B713" t="str">
            <v>REYATAZ   300 MG CAP (ATAZANAVIR)</v>
          </cell>
          <cell r="C713">
            <v>10</v>
          </cell>
          <cell r="D713">
            <v>2609.0000000000005</v>
          </cell>
        </row>
        <row r="714">
          <cell r="A714">
            <v>5050674</v>
          </cell>
          <cell r="B714" t="str">
            <v>OFLOXACIN OPH 0.3 % 5 ML</v>
          </cell>
          <cell r="C714">
            <v>215</v>
          </cell>
          <cell r="D714">
            <v>64500</v>
          </cell>
        </row>
        <row r="715">
          <cell r="A715">
            <v>5050786</v>
          </cell>
          <cell r="B715" t="str">
            <v>NAVANE   2 MG CAP (THIOTHIXENE)</v>
          </cell>
          <cell r="C715">
            <v>125</v>
          </cell>
          <cell r="D715">
            <v>11782.499999999998</v>
          </cell>
        </row>
        <row r="716">
          <cell r="A716">
            <v>5050810</v>
          </cell>
          <cell r="B716" t="str">
            <v>SYMMETREL  100 MG CAP (AMANTADINE)</v>
          </cell>
          <cell r="C716">
            <v>94</v>
          </cell>
          <cell r="D716">
            <v>1640.3000000000027</v>
          </cell>
        </row>
        <row r="717">
          <cell r="A717">
            <v>5050811</v>
          </cell>
          <cell r="B717" t="str">
            <v>NORVASC   2.5 MG TAB (AMLODIPINE)</v>
          </cell>
          <cell r="C717">
            <v>195</v>
          </cell>
          <cell r="D717">
            <v>3061.4999999999945</v>
          </cell>
        </row>
        <row r="718">
          <cell r="A718">
            <v>5050859</v>
          </cell>
          <cell r="B718" t="str">
            <v>IMDUR ER 30 MG TAB (ISOSORBIDE MONONITR)</v>
          </cell>
          <cell r="C718">
            <v>303</v>
          </cell>
          <cell r="D718">
            <v>1151.3999999999937</v>
          </cell>
        </row>
        <row r="719">
          <cell r="A719">
            <v>5050969</v>
          </cell>
          <cell r="B719" t="str">
            <v>NF-Seasonique Oral Tab 30MCG-0.15MG-0.01</v>
          </cell>
          <cell r="C719">
            <v>2</v>
          </cell>
          <cell r="D719">
            <v>0</v>
          </cell>
        </row>
        <row r="720">
          <cell r="A720">
            <v>5051014</v>
          </cell>
          <cell r="B720" t="str">
            <v>ZESTRIL   2.5 MG TAB (LISINOPRIL)</v>
          </cell>
          <cell r="C720">
            <v>165</v>
          </cell>
          <cell r="D720">
            <v>712.80000000000166</v>
          </cell>
        </row>
        <row r="721">
          <cell r="A721">
            <v>5051020</v>
          </cell>
          <cell r="B721" t="str">
            <v>BIOTIN 1000 MCG TAB</v>
          </cell>
          <cell r="C721">
            <v>9</v>
          </cell>
          <cell r="D721">
            <v>34.200000000000003</v>
          </cell>
        </row>
        <row r="722">
          <cell r="A722">
            <v>5051021</v>
          </cell>
          <cell r="B722" t="str">
            <v>SINEQUAN   100 MG CAP (DOXEPIN)</v>
          </cell>
          <cell r="C722">
            <v>62</v>
          </cell>
          <cell r="D722">
            <v>1099.2600000000007</v>
          </cell>
        </row>
        <row r="723">
          <cell r="A723">
            <v>5051022</v>
          </cell>
          <cell r="B723" t="str">
            <v>PROSCAR 1 MG TAB (FINASTERIDE)</v>
          </cell>
          <cell r="C723">
            <v>10</v>
          </cell>
          <cell r="D723">
            <v>39.699999999999996</v>
          </cell>
        </row>
        <row r="724">
          <cell r="A724">
            <v>5051057</v>
          </cell>
          <cell r="B724" t="str">
            <v>DEMEROL INJ 25 MG/ML 1 ML (MEPERIDINE)</v>
          </cell>
          <cell r="C724">
            <v>4</v>
          </cell>
          <cell r="D724">
            <v>122.56</v>
          </cell>
        </row>
        <row r="725">
          <cell r="A725">
            <v>5051083</v>
          </cell>
          <cell r="B725" t="str">
            <v>NF-Elmiron Capsule 100MG</v>
          </cell>
          <cell r="C725">
            <v>1</v>
          </cell>
          <cell r="D725">
            <v>0</v>
          </cell>
        </row>
        <row r="726">
          <cell r="A726">
            <v>5051085</v>
          </cell>
          <cell r="B726" t="str">
            <v>NF-Elmiron Capsule 100MG</v>
          </cell>
          <cell r="C726">
            <v>1</v>
          </cell>
          <cell r="D726">
            <v>0</v>
          </cell>
        </row>
        <row r="727">
          <cell r="A727">
            <v>5051087</v>
          </cell>
          <cell r="B727" t="str">
            <v>NF-Amitiza Liquid Capsule 24MCG</v>
          </cell>
          <cell r="C727">
            <v>1</v>
          </cell>
          <cell r="D727">
            <v>0</v>
          </cell>
        </row>
        <row r="728">
          <cell r="A728">
            <v>5051095</v>
          </cell>
          <cell r="B728" t="str">
            <v>NF-Vitamin K Tablet 0.1MG</v>
          </cell>
          <cell r="C728">
            <v>1</v>
          </cell>
          <cell r="D728">
            <v>0</v>
          </cell>
        </row>
        <row r="729">
          <cell r="A729">
            <v>5051106</v>
          </cell>
          <cell r="B729" t="str">
            <v>MELATONIN   5 MG TAB</v>
          </cell>
          <cell r="C729">
            <v>227</v>
          </cell>
          <cell r="D729">
            <v>862.59999999999968</v>
          </cell>
        </row>
        <row r="730">
          <cell r="A730">
            <v>5051120</v>
          </cell>
          <cell r="B730" t="str">
            <v>NF-Pradaxa Oral Capsule 150MG</v>
          </cell>
          <cell r="C730">
            <v>1</v>
          </cell>
          <cell r="D730">
            <v>0</v>
          </cell>
        </row>
        <row r="731">
          <cell r="A731">
            <v>5051125</v>
          </cell>
          <cell r="B731" t="str">
            <v>NF-Vraylar Oral Capsule 3MG</v>
          </cell>
          <cell r="C731">
            <v>1</v>
          </cell>
          <cell r="D731">
            <v>0</v>
          </cell>
        </row>
        <row r="732">
          <cell r="A732">
            <v>5051132</v>
          </cell>
          <cell r="B732" t="str">
            <v>NF-MiraLAX Oral Pwd for Soln 17GM/1Dose</v>
          </cell>
          <cell r="C732">
            <v>1</v>
          </cell>
          <cell r="D732">
            <v>0</v>
          </cell>
        </row>
        <row r="733">
          <cell r="A733">
            <v>5051159</v>
          </cell>
          <cell r="B733" t="str">
            <v>MIRALAX POWDER  17 GM PKT UD</v>
          </cell>
          <cell r="C733">
            <v>14</v>
          </cell>
          <cell r="D733">
            <v>210.42</v>
          </cell>
        </row>
        <row r="734">
          <cell r="A734">
            <v>5051199</v>
          </cell>
          <cell r="B734" t="str">
            <v>NF-Poli-Grip Cream</v>
          </cell>
          <cell r="C734">
            <v>1</v>
          </cell>
          <cell r="D734">
            <v>0</v>
          </cell>
        </row>
        <row r="735">
          <cell r="A735">
            <v>5051235</v>
          </cell>
          <cell r="B735" t="str">
            <v>NF-Biktarvy Oral Tab 50MG-200MG-25MG</v>
          </cell>
          <cell r="C735">
            <v>1</v>
          </cell>
          <cell r="D735">
            <v>0</v>
          </cell>
        </row>
        <row r="736">
          <cell r="A736">
            <v>5051239</v>
          </cell>
          <cell r="B736" t="str">
            <v>NF-Necon 0.5/35 Oral Tablet</v>
          </cell>
          <cell r="C736">
            <v>1</v>
          </cell>
          <cell r="D736">
            <v>0</v>
          </cell>
        </row>
        <row r="737">
          <cell r="A737">
            <v>5051253</v>
          </cell>
          <cell r="B737" t="str">
            <v>VIGAMOX 0.5 % EYE DRP 3ML (MOXIFLOXACIN)</v>
          </cell>
          <cell r="C737">
            <v>2</v>
          </cell>
          <cell r="D737">
            <v>680.8</v>
          </cell>
        </row>
        <row r="738">
          <cell r="A738">
            <v>5051254</v>
          </cell>
          <cell r="B738" t="str">
            <v>BACITRACIN OPH OINT 3.5 GM</v>
          </cell>
          <cell r="C738">
            <v>1</v>
          </cell>
          <cell r="D738">
            <v>355.32</v>
          </cell>
        </row>
        <row r="739">
          <cell r="A739">
            <v>5051300</v>
          </cell>
          <cell r="B739" t="str">
            <v>NF-Intuniv Oral Extended Release Tablet</v>
          </cell>
          <cell r="C739">
            <v>1</v>
          </cell>
          <cell r="D739">
            <v>0</v>
          </cell>
        </row>
        <row r="740">
          <cell r="A740">
            <v>5051313</v>
          </cell>
          <cell r="B740" t="str">
            <v>NF-Descovy Oral Tablet 200MG-25MG</v>
          </cell>
          <cell r="C740">
            <v>1</v>
          </cell>
          <cell r="D740">
            <v>0</v>
          </cell>
        </row>
        <row r="741">
          <cell r="A741">
            <v>5051315</v>
          </cell>
          <cell r="B741" t="str">
            <v>ADVAIR DISKUS 250/50 MCG 60 DOSES</v>
          </cell>
          <cell r="C741">
            <v>5</v>
          </cell>
          <cell r="D741">
            <v>3332.55</v>
          </cell>
        </row>
        <row r="742">
          <cell r="A742">
            <v>5051342</v>
          </cell>
          <cell r="B742" t="str">
            <v>NF-cycloSPORINE Oral Capsule 100MG</v>
          </cell>
          <cell r="C742">
            <v>1</v>
          </cell>
          <cell r="D742">
            <v>0</v>
          </cell>
        </row>
        <row r="743">
          <cell r="A743">
            <v>5051389</v>
          </cell>
          <cell r="B743" t="str">
            <v>NF-HumaLOG Pen Injection 100U/ML</v>
          </cell>
          <cell r="C743">
            <v>1</v>
          </cell>
          <cell r="D743">
            <v>0</v>
          </cell>
        </row>
        <row r="744">
          <cell r="A744">
            <v>5051391</v>
          </cell>
          <cell r="B744" t="str">
            <v>NF-HumaLOG Pen Injection 100U/ML</v>
          </cell>
          <cell r="C744">
            <v>0</v>
          </cell>
          <cell r="D744">
            <v>0</v>
          </cell>
        </row>
        <row r="745">
          <cell r="A745">
            <v>5051392</v>
          </cell>
          <cell r="B745" t="str">
            <v>NF-HumaLOG Pen Injection 100U/ML</v>
          </cell>
          <cell r="C745">
            <v>1</v>
          </cell>
          <cell r="D745">
            <v>0</v>
          </cell>
        </row>
        <row r="746">
          <cell r="A746">
            <v>5051395</v>
          </cell>
          <cell r="B746" t="str">
            <v>NF-HumaLOG KwikPen SubQ Soln 200U/ML</v>
          </cell>
          <cell r="C746">
            <v>1</v>
          </cell>
          <cell r="D746">
            <v>0</v>
          </cell>
        </row>
        <row r="747">
          <cell r="A747">
            <v>5051419</v>
          </cell>
          <cell r="B747" t="str">
            <v>NF-Silver sulfADIAZINE Cream 1%</v>
          </cell>
          <cell r="C747">
            <v>1</v>
          </cell>
          <cell r="D747">
            <v>0</v>
          </cell>
        </row>
        <row r="748">
          <cell r="A748">
            <v>5051432</v>
          </cell>
          <cell r="B748" t="str">
            <v>NF-Noxafil Tablet Delayed Release 100MG</v>
          </cell>
          <cell r="C748">
            <v>3</v>
          </cell>
          <cell r="D748">
            <v>0</v>
          </cell>
        </row>
        <row r="749">
          <cell r="A749">
            <v>5051433</v>
          </cell>
          <cell r="B749" t="str">
            <v>NF-Ursodiol Oral Capsule 300MG</v>
          </cell>
          <cell r="C749">
            <v>2</v>
          </cell>
          <cell r="D749">
            <v>0</v>
          </cell>
        </row>
        <row r="750">
          <cell r="A750">
            <v>5051434</v>
          </cell>
          <cell r="B750" t="str">
            <v>NF-PriLOSEC Capsule 20MG</v>
          </cell>
          <cell r="C750">
            <v>1</v>
          </cell>
          <cell r="D750">
            <v>0</v>
          </cell>
        </row>
        <row r="751">
          <cell r="A751">
            <v>6000022</v>
          </cell>
          <cell r="B751" t="str">
            <v>AIRWAY GUEDEL 80 MM</v>
          </cell>
          <cell r="C751">
            <v>1083</v>
          </cell>
          <cell r="D751">
            <v>4223.7000000000553</v>
          </cell>
        </row>
        <row r="752">
          <cell r="A752">
            <v>6000028</v>
          </cell>
          <cell r="B752" t="str">
            <v>BACTERIAL FILTER</v>
          </cell>
          <cell r="C752">
            <v>1083</v>
          </cell>
          <cell r="D752">
            <v>9941.9400000001533</v>
          </cell>
        </row>
        <row r="753">
          <cell r="A753">
            <v>6000038</v>
          </cell>
          <cell r="B753" t="str">
            <v>IV CATHETER EXTENSION SET</v>
          </cell>
          <cell r="C753">
            <v>44</v>
          </cell>
          <cell r="D753">
            <v>286</v>
          </cell>
        </row>
        <row r="754">
          <cell r="A754">
            <v>6000050</v>
          </cell>
          <cell r="B754" t="str">
            <v>CHUX</v>
          </cell>
          <cell r="C754">
            <v>1083</v>
          </cell>
          <cell r="D754">
            <v>16136.699999999724</v>
          </cell>
        </row>
        <row r="755">
          <cell r="A755">
            <v>6000062</v>
          </cell>
          <cell r="B755" t="str">
            <v>CURITY GZ SPNG 4X4 12PL 10S ST</v>
          </cell>
          <cell r="C755">
            <v>1083</v>
          </cell>
          <cell r="D755">
            <v>12346.199999999761</v>
          </cell>
        </row>
        <row r="756">
          <cell r="A756">
            <v>6000073</v>
          </cell>
          <cell r="B756" t="str">
            <v>IV START KIT</v>
          </cell>
          <cell r="C756">
            <v>1129</v>
          </cell>
          <cell r="D756">
            <v>4120.8500000000695</v>
          </cell>
        </row>
        <row r="757">
          <cell r="A757">
            <v>6000077</v>
          </cell>
          <cell r="B757" t="str">
            <v>MALE URINAL W/COVER</v>
          </cell>
          <cell r="C757">
            <v>3</v>
          </cell>
          <cell r="D757">
            <v>18</v>
          </cell>
        </row>
        <row r="758">
          <cell r="A758">
            <v>6000086</v>
          </cell>
          <cell r="B758" t="str">
            <v>NEEDLE ONLY 18G X 1 #5195</v>
          </cell>
          <cell r="C758">
            <v>2260</v>
          </cell>
          <cell r="D758">
            <v>4859.0000000001028</v>
          </cell>
        </row>
        <row r="759">
          <cell r="A759">
            <v>6000094</v>
          </cell>
          <cell r="B759" t="str">
            <v>PRETAC SOLUTION</v>
          </cell>
          <cell r="C759">
            <v>1083</v>
          </cell>
          <cell r="D759">
            <v>30324</v>
          </cell>
        </row>
        <row r="760">
          <cell r="A760">
            <v>6000105</v>
          </cell>
          <cell r="B760" t="str">
            <v>ELECTRODES 2360 RESPIRATORY</v>
          </cell>
          <cell r="C760">
            <v>3249</v>
          </cell>
          <cell r="D760">
            <v>12346.199999999761</v>
          </cell>
        </row>
        <row r="761">
          <cell r="A761">
            <v>6000106</v>
          </cell>
          <cell r="B761" t="str">
            <v>RED DOT ELECTRODE #2560</v>
          </cell>
          <cell r="C761">
            <v>3381</v>
          </cell>
          <cell r="D761">
            <v>12847.799999999745</v>
          </cell>
        </row>
        <row r="762">
          <cell r="A762">
            <v>6000107</v>
          </cell>
          <cell r="B762" t="str">
            <v>SALINE FLUSH 10 ML</v>
          </cell>
          <cell r="C762">
            <v>190</v>
          </cell>
          <cell r="D762">
            <v>940.49999999999989</v>
          </cell>
        </row>
        <row r="763">
          <cell r="A763">
            <v>6000108</v>
          </cell>
          <cell r="B763" t="str">
            <v>SALINE WIPES  STERILE</v>
          </cell>
          <cell r="C763">
            <v>1083</v>
          </cell>
          <cell r="D763">
            <v>4115.4000000000815</v>
          </cell>
        </row>
        <row r="764">
          <cell r="A764">
            <v>6000110</v>
          </cell>
          <cell r="B764" t="str">
            <v>BEIGE SLIPPER SOCKS</v>
          </cell>
          <cell r="C764">
            <v>1127</v>
          </cell>
          <cell r="D764">
            <v>19159</v>
          </cell>
        </row>
        <row r="765">
          <cell r="A765">
            <v>6000132</v>
          </cell>
          <cell r="B765" t="str">
            <v>SUCTION TUBING 1/4' X 10'</v>
          </cell>
          <cell r="C765">
            <v>1083</v>
          </cell>
          <cell r="D765">
            <v>8068.3499999998621</v>
          </cell>
        </row>
        <row r="766">
          <cell r="A766">
            <v>6000142</v>
          </cell>
          <cell r="B766" t="str">
            <v>THYMAPAD</v>
          </cell>
          <cell r="C766">
            <v>1083</v>
          </cell>
          <cell r="D766">
            <v>15595.19999999973</v>
          </cell>
        </row>
        <row r="767">
          <cell r="A767">
            <v>6000148</v>
          </cell>
          <cell r="B767" t="str">
            <v>TSK STERIJECT NEEDLE 32G X 1/2</v>
          </cell>
          <cell r="C767">
            <v>99</v>
          </cell>
          <cell r="D767">
            <v>212.84999999999988</v>
          </cell>
        </row>
        <row r="768">
          <cell r="A768">
            <v>6000161</v>
          </cell>
          <cell r="B768" t="str">
            <v>YANKAUER SUCTION</v>
          </cell>
          <cell r="C768">
            <v>1083</v>
          </cell>
          <cell r="D768">
            <v>9530.4000000000087</v>
          </cell>
        </row>
        <row r="769">
          <cell r="A769">
            <v>6101801</v>
          </cell>
          <cell r="B769" t="str">
            <v>XR ABDOMEN 2V</v>
          </cell>
          <cell r="C769">
            <v>1</v>
          </cell>
          <cell r="D769">
            <v>135.4</v>
          </cell>
        </row>
        <row r="770">
          <cell r="A770">
            <v>6101803</v>
          </cell>
          <cell r="B770" t="str">
            <v>XR ABD/KUB 1 VIEW</v>
          </cell>
          <cell r="C770">
            <v>11</v>
          </cell>
          <cell r="D770">
            <v>1248.5</v>
          </cell>
        </row>
        <row r="771">
          <cell r="A771">
            <v>6101811</v>
          </cell>
          <cell r="B771" t="str">
            <v>XR ANKLE LTD RT</v>
          </cell>
          <cell r="C771">
            <v>1</v>
          </cell>
          <cell r="D771">
            <v>102.5</v>
          </cell>
        </row>
        <row r="772">
          <cell r="A772">
            <v>6101812</v>
          </cell>
          <cell r="B772" t="str">
            <v>XR ANKLE COMP RT</v>
          </cell>
          <cell r="C772">
            <v>2</v>
          </cell>
          <cell r="D772">
            <v>302.60000000000002</v>
          </cell>
        </row>
        <row r="773">
          <cell r="A773">
            <v>6101839</v>
          </cell>
          <cell r="B773" t="str">
            <v>XR CERVICAL SP 1V</v>
          </cell>
          <cell r="C773">
            <v>1</v>
          </cell>
          <cell r="D773">
            <v>102.5</v>
          </cell>
        </row>
        <row r="774">
          <cell r="A774">
            <v>6101840</v>
          </cell>
          <cell r="B774" t="str">
            <v>XR CERVICAL SP 2V</v>
          </cell>
          <cell r="C774">
            <v>1</v>
          </cell>
          <cell r="D774">
            <v>151.30000000000001</v>
          </cell>
        </row>
        <row r="775">
          <cell r="A775">
            <v>6101841</v>
          </cell>
          <cell r="B775" t="str">
            <v>XR CERVICAL SP COMP</v>
          </cell>
          <cell r="C775">
            <v>2</v>
          </cell>
          <cell r="D775">
            <v>505</v>
          </cell>
        </row>
        <row r="776">
          <cell r="A776">
            <v>6101843</v>
          </cell>
          <cell r="B776" t="str">
            <v>XR CHEST 1 VIEW</v>
          </cell>
          <cell r="C776">
            <v>151</v>
          </cell>
          <cell r="D776">
            <v>15658.700000000043</v>
          </cell>
        </row>
        <row r="777">
          <cell r="A777">
            <v>6101845</v>
          </cell>
          <cell r="B777" t="str">
            <v>XR CHEST 2V</v>
          </cell>
          <cell r="C777">
            <v>25</v>
          </cell>
          <cell r="D777">
            <v>3537.5</v>
          </cell>
        </row>
        <row r="778">
          <cell r="A778">
            <v>6101867</v>
          </cell>
          <cell r="B778" t="str">
            <v>XR ELBOW COMP RT</v>
          </cell>
          <cell r="C778">
            <v>3</v>
          </cell>
          <cell r="D778">
            <v>464.70000000000005</v>
          </cell>
        </row>
        <row r="779">
          <cell r="A779">
            <v>6101871</v>
          </cell>
          <cell r="B779" t="str">
            <v>XR FACIAL BONES</v>
          </cell>
          <cell r="C779">
            <v>3</v>
          </cell>
          <cell r="D779">
            <v>622.20000000000005</v>
          </cell>
        </row>
        <row r="780">
          <cell r="A780">
            <v>6101876</v>
          </cell>
          <cell r="B780" t="str">
            <v>XR FOOT COMP RT</v>
          </cell>
          <cell r="C780">
            <v>2</v>
          </cell>
          <cell r="D780">
            <v>270.8</v>
          </cell>
        </row>
        <row r="781">
          <cell r="A781">
            <v>6101877</v>
          </cell>
          <cell r="B781" t="str">
            <v>XR RADIUS/ULNA LEFT</v>
          </cell>
          <cell r="C781">
            <v>2</v>
          </cell>
          <cell r="D781">
            <v>227</v>
          </cell>
        </row>
        <row r="782">
          <cell r="A782">
            <v>6101879</v>
          </cell>
          <cell r="B782" t="str">
            <v>XR HAND RT</v>
          </cell>
          <cell r="C782">
            <v>17</v>
          </cell>
          <cell r="D782">
            <v>2364.6999999999994</v>
          </cell>
        </row>
        <row r="783">
          <cell r="A783">
            <v>6101880</v>
          </cell>
          <cell r="B783" t="str">
            <v>XR RADIUS/ULNA RIGHT</v>
          </cell>
          <cell r="C783">
            <v>1</v>
          </cell>
          <cell r="D783">
            <v>113.5</v>
          </cell>
        </row>
        <row r="784">
          <cell r="A784">
            <v>6101882</v>
          </cell>
          <cell r="B784" t="str">
            <v>XR HIP 1V RT</v>
          </cell>
          <cell r="C784">
            <v>1</v>
          </cell>
          <cell r="D784">
            <v>125.7</v>
          </cell>
        </row>
        <row r="785">
          <cell r="A785">
            <v>6101885</v>
          </cell>
          <cell r="B785" t="str">
            <v>XR HUMERUS RT</v>
          </cell>
          <cell r="C785">
            <v>2</v>
          </cell>
          <cell r="D785">
            <v>251.4</v>
          </cell>
        </row>
        <row r="786">
          <cell r="A786">
            <v>6101888</v>
          </cell>
          <cell r="B786" t="str">
            <v>XR KNEE 2V LIM RT</v>
          </cell>
          <cell r="C786">
            <v>1</v>
          </cell>
          <cell r="D786">
            <v>113.5</v>
          </cell>
        </row>
        <row r="787">
          <cell r="A787">
            <v>6101889</v>
          </cell>
          <cell r="B787" t="str">
            <v>XR KNEE 4V COMP RT</v>
          </cell>
          <cell r="C787">
            <v>1</v>
          </cell>
          <cell r="D787">
            <v>164.7</v>
          </cell>
        </row>
        <row r="788">
          <cell r="A788">
            <v>6101893</v>
          </cell>
          <cell r="B788" t="str">
            <v>XR LUMBAR SP COMP</v>
          </cell>
          <cell r="C788">
            <v>1</v>
          </cell>
          <cell r="D788">
            <v>252.5</v>
          </cell>
        </row>
        <row r="789">
          <cell r="A789">
            <v>6101898</v>
          </cell>
          <cell r="B789" t="str">
            <v>XR MANDIBLE COMP</v>
          </cell>
          <cell r="C789">
            <v>2</v>
          </cell>
          <cell r="D789">
            <v>461.2</v>
          </cell>
        </row>
        <row r="790">
          <cell r="A790">
            <v>6101904</v>
          </cell>
          <cell r="B790" t="str">
            <v>XR NASAL BONE</v>
          </cell>
          <cell r="C790">
            <v>4</v>
          </cell>
          <cell r="D790">
            <v>556.4</v>
          </cell>
        </row>
        <row r="791">
          <cell r="A791">
            <v>6101921</v>
          </cell>
          <cell r="B791" t="str">
            <v>XR SACRUM &amp; COCCYX</v>
          </cell>
          <cell r="C791">
            <v>2</v>
          </cell>
          <cell r="D791">
            <v>341.6</v>
          </cell>
        </row>
        <row r="792">
          <cell r="A792">
            <v>6101925</v>
          </cell>
          <cell r="B792" t="str">
            <v>XR SCAPULA RT</v>
          </cell>
          <cell r="C792">
            <v>1</v>
          </cell>
          <cell r="D792">
            <v>151.30000000000001</v>
          </cell>
        </row>
        <row r="793">
          <cell r="A793">
            <v>6101928</v>
          </cell>
          <cell r="B793" t="str">
            <v>XR SHOULDER COMP RIGHT</v>
          </cell>
          <cell r="C793">
            <v>4</v>
          </cell>
          <cell r="D793">
            <v>727.2</v>
          </cell>
        </row>
        <row r="794">
          <cell r="A794">
            <v>6101930</v>
          </cell>
          <cell r="B794" t="str">
            <v>XR SHOULDER COMP LEFT</v>
          </cell>
          <cell r="C794">
            <v>1</v>
          </cell>
          <cell r="D794">
            <v>181.8</v>
          </cell>
        </row>
        <row r="795">
          <cell r="A795">
            <v>6101939</v>
          </cell>
          <cell r="B795" t="str">
            <v>XR THORACIC SP LTD</v>
          </cell>
          <cell r="C795">
            <v>1</v>
          </cell>
          <cell r="D795">
            <v>125.7</v>
          </cell>
        </row>
        <row r="796">
          <cell r="A796">
            <v>6101940</v>
          </cell>
          <cell r="B796" t="str">
            <v>XR THORACIC SP COMP</v>
          </cell>
          <cell r="C796">
            <v>1</v>
          </cell>
          <cell r="D796">
            <v>167.1</v>
          </cell>
        </row>
        <row r="797">
          <cell r="A797">
            <v>6150005</v>
          </cell>
          <cell r="B797" t="str">
            <v>XR CHEST PA AND LATERAL</v>
          </cell>
          <cell r="C797">
            <v>15</v>
          </cell>
          <cell r="D797">
            <v>2122.5</v>
          </cell>
        </row>
        <row r="798">
          <cell r="A798">
            <v>6150009</v>
          </cell>
          <cell r="B798" t="str">
            <v>XR ANKLE COMP LT</v>
          </cell>
          <cell r="C798">
            <v>2</v>
          </cell>
          <cell r="D798">
            <v>302.60000000000002</v>
          </cell>
        </row>
        <row r="799">
          <cell r="A799">
            <v>6150012</v>
          </cell>
          <cell r="B799" t="str">
            <v>XR FOOT LIMITED RT</v>
          </cell>
          <cell r="C799">
            <v>2</v>
          </cell>
          <cell r="D799">
            <v>205</v>
          </cell>
        </row>
        <row r="800">
          <cell r="A800">
            <v>6150014</v>
          </cell>
          <cell r="B800" t="str">
            <v>XR FINGER RT</v>
          </cell>
          <cell r="C800">
            <v>3</v>
          </cell>
          <cell r="D800">
            <v>307.5</v>
          </cell>
        </row>
        <row r="801">
          <cell r="A801">
            <v>6150016</v>
          </cell>
          <cell r="B801" t="str">
            <v>XR HAND LIMITED RT</v>
          </cell>
          <cell r="C801">
            <v>1</v>
          </cell>
          <cell r="D801">
            <v>102.5</v>
          </cell>
        </row>
        <row r="802">
          <cell r="A802">
            <v>6150017</v>
          </cell>
          <cell r="B802" t="str">
            <v>XR LUMBAR SPINE</v>
          </cell>
          <cell r="C802">
            <v>1</v>
          </cell>
          <cell r="D802">
            <v>252.5</v>
          </cell>
        </row>
        <row r="803">
          <cell r="A803">
            <v>6150019</v>
          </cell>
          <cell r="B803" t="str">
            <v>XR LUMBAR SPINE WITH OBIQUES</v>
          </cell>
          <cell r="C803">
            <v>1</v>
          </cell>
          <cell r="D803">
            <v>252.5</v>
          </cell>
        </row>
        <row r="804">
          <cell r="A804">
            <v>6150021</v>
          </cell>
          <cell r="B804" t="str">
            <v>XR RIBS WITH PA CHEST</v>
          </cell>
          <cell r="C804">
            <v>4</v>
          </cell>
          <cell r="D804">
            <v>854</v>
          </cell>
        </row>
        <row r="805">
          <cell r="A805">
            <v>6150024</v>
          </cell>
          <cell r="B805" t="str">
            <v>XR WRIST COMPLETE RT</v>
          </cell>
          <cell r="C805">
            <v>2</v>
          </cell>
          <cell r="D805">
            <v>309.8</v>
          </cell>
        </row>
        <row r="806">
          <cell r="A806">
            <v>6150027</v>
          </cell>
          <cell r="B806" t="str">
            <v>XR ELBOW COMP LT</v>
          </cell>
          <cell r="C806">
            <v>2</v>
          </cell>
          <cell r="D806">
            <v>309.8</v>
          </cell>
        </row>
        <row r="807">
          <cell r="A807">
            <v>6150031</v>
          </cell>
          <cell r="B807" t="str">
            <v>XR FINGER LIMITED LT</v>
          </cell>
          <cell r="C807">
            <v>1</v>
          </cell>
          <cell r="D807">
            <v>102.5</v>
          </cell>
        </row>
        <row r="808">
          <cell r="A808">
            <v>6150032</v>
          </cell>
          <cell r="B808" t="str">
            <v>XR FOOT COMP LT</v>
          </cell>
          <cell r="C808">
            <v>4</v>
          </cell>
          <cell r="D808">
            <v>541.6</v>
          </cell>
        </row>
        <row r="809">
          <cell r="A809">
            <v>6150034</v>
          </cell>
          <cell r="B809" t="str">
            <v>XR HAND LT</v>
          </cell>
          <cell r="C809">
            <v>4</v>
          </cell>
          <cell r="D809">
            <v>556.4</v>
          </cell>
        </row>
        <row r="810">
          <cell r="A810">
            <v>6150035</v>
          </cell>
          <cell r="B810" t="str">
            <v>XR HAND LIMITED LT</v>
          </cell>
          <cell r="C810">
            <v>1</v>
          </cell>
          <cell r="D810">
            <v>102.5</v>
          </cell>
        </row>
        <row r="811">
          <cell r="A811">
            <v>6150036</v>
          </cell>
          <cell r="B811" t="str">
            <v>XR HIP 1V LT</v>
          </cell>
          <cell r="C811">
            <v>1</v>
          </cell>
          <cell r="D811">
            <v>125.7</v>
          </cell>
        </row>
        <row r="812">
          <cell r="A812">
            <v>6150038</v>
          </cell>
          <cell r="B812" t="str">
            <v>XR HUMERUS LT</v>
          </cell>
          <cell r="C812">
            <v>1</v>
          </cell>
          <cell r="D812">
            <v>125.7</v>
          </cell>
        </row>
        <row r="813">
          <cell r="A813">
            <v>6150039</v>
          </cell>
          <cell r="B813" t="str">
            <v>XR KNEE 2V LIM LT</v>
          </cell>
          <cell r="C813">
            <v>2</v>
          </cell>
          <cell r="D813">
            <v>227</v>
          </cell>
        </row>
        <row r="814">
          <cell r="A814">
            <v>6150042</v>
          </cell>
          <cell r="B814" t="str">
            <v>XR RIBS UNILATERAL LT</v>
          </cell>
          <cell r="C814">
            <v>1</v>
          </cell>
          <cell r="D814">
            <v>213.5</v>
          </cell>
        </row>
        <row r="815">
          <cell r="A815">
            <v>6150043</v>
          </cell>
          <cell r="B815" t="str">
            <v>XR SCAPULA LT</v>
          </cell>
          <cell r="C815">
            <v>1</v>
          </cell>
          <cell r="D815">
            <v>151.30000000000001</v>
          </cell>
        </row>
        <row r="816">
          <cell r="A816">
            <v>6150044</v>
          </cell>
          <cell r="B816" t="str">
            <v>XR TOE LT</v>
          </cell>
          <cell r="C816">
            <v>1</v>
          </cell>
          <cell r="D816">
            <v>102.5</v>
          </cell>
        </row>
        <row r="817">
          <cell r="A817">
            <v>6150045</v>
          </cell>
          <cell r="B817" t="str">
            <v>XR WRIST COMPLETE LT</v>
          </cell>
          <cell r="C817">
            <v>1</v>
          </cell>
          <cell r="D817">
            <v>154.9</v>
          </cell>
        </row>
        <row r="818">
          <cell r="A818">
            <v>6306051</v>
          </cell>
          <cell r="B818" t="str">
            <v>EKG</v>
          </cell>
          <cell r="C818">
            <v>491</v>
          </cell>
          <cell r="D818">
            <v>49100</v>
          </cell>
        </row>
        <row r="819">
          <cell r="A819">
            <v>6506077</v>
          </cell>
          <cell r="B819" t="str">
            <v>BLOOD GAS ANALYSIS</v>
          </cell>
          <cell r="C819">
            <v>1</v>
          </cell>
          <cell r="D819">
            <v>356.2</v>
          </cell>
        </row>
        <row r="820">
          <cell r="A820">
            <v>6506091</v>
          </cell>
          <cell r="B820" t="str">
            <v>PULSE OXIMETRY SPOT CHECK</v>
          </cell>
          <cell r="C820">
            <v>6</v>
          </cell>
          <cell r="D820">
            <v>417</v>
          </cell>
        </row>
        <row r="821">
          <cell r="A821">
            <v>6507981</v>
          </cell>
          <cell r="B821" t="str">
            <v>ARTERIAL BLOOD GAS ABG</v>
          </cell>
          <cell r="C821">
            <v>1</v>
          </cell>
          <cell r="D821">
            <v>113.5</v>
          </cell>
        </row>
        <row r="822">
          <cell r="A822">
            <v>6702101</v>
          </cell>
          <cell r="B822" t="str">
            <v>US ABDOMEN</v>
          </cell>
          <cell r="C822">
            <v>3</v>
          </cell>
          <cell r="D822">
            <v>1043.0999999999999</v>
          </cell>
        </row>
        <row r="823">
          <cell r="A823">
            <v>6702107</v>
          </cell>
          <cell r="B823" t="str">
            <v>US PELVIC</v>
          </cell>
          <cell r="C823">
            <v>3</v>
          </cell>
          <cell r="D823">
            <v>841.80000000000007</v>
          </cell>
        </row>
        <row r="824">
          <cell r="A824">
            <v>6702108</v>
          </cell>
          <cell r="B824" t="str">
            <v>US RENAL</v>
          </cell>
          <cell r="C824">
            <v>3</v>
          </cell>
          <cell r="D824">
            <v>841.80000000000007</v>
          </cell>
        </row>
        <row r="825">
          <cell r="A825">
            <v>6702114</v>
          </cell>
          <cell r="B825" t="str">
            <v>US MISC PROCEDURE</v>
          </cell>
          <cell r="C825">
            <v>2</v>
          </cell>
          <cell r="D825">
            <v>0</v>
          </cell>
        </row>
        <row r="826">
          <cell r="A826">
            <v>6702116</v>
          </cell>
          <cell r="B826" t="str">
            <v>US SOFT TISSUE</v>
          </cell>
          <cell r="C826">
            <v>1</v>
          </cell>
          <cell r="D826">
            <v>280.60000000000002</v>
          </cell>
        </row>
        <row r="827">
          <cell r="A827">
            <v>6702161</v>
          </cell>
          <cell r="B827" t="str">
            <v>US PELVIC TRANSVAGINAL</v>
          </cell>
          <cell r="C827">
            <v>3</v>
          </cell>
          <cell r="D827">
            <v>841.80000000000007</v>
          </cell>
        </row>
        <row r="828">
          <cell r="A828">
            <v>6702163</v>
          </cell>
          <cell r="B828" t="str">
            <v>US VENOUS DOPPLER UNI LOWER EXT RT</v>
          </cell>
          <cell r="C828">
            <v>1</v>
          </cell>
          <cell r="D828">
            <v>395.3</v>
          </cell>
        </row>
        <row r="829">
          <cell r="A829">
            <v>6702164</v>
          </cell>
          <cell r="B829" t="str">
            <v>US VENOUS DOPPLER UNI UPPER EXT RT</v>
          </cell>
          <cell r="C829">
            <v>1</v>
          </cell>
          <cell r="D829">
            <v>395.3</v>
          </cell>
        </row>
        <row r="830">
          <cell r="A830">
            <v>6802152</v>
          </cell>
          <cell r="B830" t="str">
            <v>CT HEAD WITHOUT CONTRAST</v>
          </cell>
          <cell r="C830">
            <v>14</v>
          </cell>
          <cell r="D830">
            <v>12672.800000000003</v>
          </cell>
        </row>
        <row r="831">
          <cell r="A831">
            <v>6802155</v>
          </cell>
          <cell r="B831" t="str">
            <v>CT ABDOMEN WITH CONTRAST</v>
          </cell>
          <cell r="C831">
            <v>1</v>
          </cell>
          <cell r="D831">
            <v>1209</v>
          </cell>
        </row>
        <row r="832">
          <cell r="A832">
            <v>6802156</v>
          </cell>
          <cell r="B832" t="str">
            <v>CT ABDOMEN W/O CONTRAST</v>
          </cell>
          <cell r="C832">
            <v>2</v>
          </cell>
          <cell r="D832">
            <v>1810.4</v>
          </cell>
        </row>
        <row r="833">
          <cell r="A833">
            <v>6802160</v>
          </cell>
          <cell r="B833" t="str">
            <v>CT CHEST W&amp;W/O CONTRAST</v>
          </cell>
          <cell r="C833">
            <v>1</v>
          </cell>
          <cell r="D833">
            <v>1283.4000000000001</v>
          </cell>
        </row>
        <row r="834">
          <cell r="A834">
            <v>6802179</v>
          </cell>
          <cell r="B834" t="str">
            <v>CT PELVIS WITH CONTRAST</v>
          </cell>
          <cell r="C834">
            <v>1</v>
          </cell>
          <cell r="D834">
            <v>1209</v>
          </cell>
        </row>
        <row r="835">
          <cell r="A835">
            <v>6902205</v>
          </cell>
          <cell r="B835" t="str">
            <v>MRI BRAIN 2 SEQ</v>
          </cell>
          <cell r="C835">
            <v>1</v>
          </cell>
          <cell r="D835">
            <v>1548.2</v>
          </cell>
        </row>
        <row r="836">
          <cell r="A836">
            <v>6902234</v>
          </cell>
          <cell r="B836" t="str">
            <v>MRI SPINE LUMBAR 1 SEQ</v>
          </cell>
          <cell r="C836">
            <v>1</v>
          </cell>
          <cell r="D836">
            <v>1281</v>
          </cell>
        </row>
        <row r="837">
          <cell r="A837">
            <v>6902258</v>
          </cell>
          <cell r="B837" t="str">
            <v>MRI BRAIN WITHOUT</v>
          </cell>
          <cell r="C837">
            <v>2</v>
          </cell>
          <cell r="D837">
            <v>2562</v>
          </cell>
        </row>
        <row r="838">
          <cell r="A838">
            <v>7000563</v>
          </cell>
          <cell r="B838" t="str">
            <v>OP SURG OBS 1/4 HR</v>
          </cell>
          <cell r="C838">
            <v>5834</v>
          </cell>
          <cell r="D838">
            <v>91885.5</v>
          </cell>
        </row>
        <row r="839">
          <cell r="A839">
            <v>7000840</v>
          </cell>
          <cell r="B839" t="str">
            <v>SURGERY CANCEL SETUP</v>
          </cell>
          <cell r="C839">
            <v>1</v>
          </cell>
          <cell r="D839">
            <v>276.7</v>
          </cell>
        </row>
        <row r="840">
          <cell r="A840">
            <v>7004095</v>
          </cell>
          <cell r="B840" t="str">
            <v>O2 SETUP</v>
          </cell>
          <cell r="C840">
            <v>1083</v>
          </cell>
          <cell r="D840">
            <v>59456.700000001059</v>
          </cell>
        </row>
        <row r="841">
          <cell r="A841">
            <v>7004096</v>
          </cell>
          <cell r="B841" t="str">
            <v>O2 PER HOUR</v>
          </cell>
          <cell r="C841">
            <v>1083</v>
          </cell>
          <cell r="D841">
            <v>10559.25</v>
          </cell>
        </row>
        <row r="842">
          <cell r="A842">
            <v>7004097</v>
          </cell>
          <cell r="B842" t="str">
            <v>UNIVERSAL PRECAUTIONS</v>
          </cell>
          <cell r="C842">
            <v>1127</v>
          </cell>
          <cell r="D842">
            <v>40572</v>
          </cell>
        </row>
        <row r="843">
          <cell r="A843">
            <v>7100807</v>
          </cell>
          <cell r="B843" t="str">
            <v>E C T PROCEDURES</v>
          </cell>
          <cell r="C843">
            <v>1083</v>
          </cell>
          <cell r="D843">
            <v>1624500</v>
          </cell>
        </row>
        <row r="844">
          <cell r="A844">
            <v>7106365</v>
          </cell>
          <cell r="B844" t="str">
            <v>KETAMINE IV INFUSION</v>
          </cell>
          <cell r="C844">
            <v>53</v>
          </cell>
          <cell r="D844">
            <v>21200</v>
          </cell>
        </row>
        <row r="845">
          <cell r="A845">
            <v>8002112</v>
          </cell>
          <cell r="B845" t="str">
            <v>INDIV THX 38-52 MINS</v>
          </cell>
          <cell r="C845">
            <v>10</v>
          </cell>
          <cell r="D845">
            <v>1500</v>
          </cell>
        </row>
        <row r="846">
          <cell r="A846">
            <v>8002201</v>
          </cell>
          <cell r="B846" t="str">
            <v>PHP ADULT GROUP THERAPY</v>
          </cell>
          <cell r="C846">
            <v>405</v>
          </cell>
          <cell r="D846">
            <v>40500</v>
          </cell>
        </row>
        <row r="847">
          <cell r="A847">
            <v>8002208</v>
          </cell>
          <cell r="B847" t="str">
            <v>FAMILY THERAPY W/PT</v>
          </cell>
          <cell r="C847">
            <v>2</v>
          </cell>
          <cell r="D847">
            <v>200</v>
          </cell>
        </row>
        <row r="848">
          <cell r="A848">
            <v>8002209</v>
          </cell>
          <cell r="B848" t="str">
            <v>ADULT GROUP THERAPY</v>
          </cell>
          <cell r="C848">
            <v>25814</v>
          </cell>
          <cell r="D848">
            <v>2581400</v>
          </cell>
        </row>
        <row r="849">
          <cell r="A849">
            <v>8002217</v>
          </cell>
          <cell r="B849" t="str">
            <v>INDIV THX 16-37 MINS</v>
          </cell>
          <cell r="C849">
            <v>44</v>
          </cell>
          <cell r="D849">
            <v>4400</v>
          </cell>
        </row>
        <row r="850">
          <cell r="A850">
            <v>8002222</v>
          </cell>
          <cell r="B850" t="str">
            <v>PHP INDIV THX 38-52 MINS</v>
          </cell>
          <cell r="C850">
            <v>1</v>
          </cell>
          <cell r="D850">
            <v>150</v>
          </cell>
        </row>
        <row r="851">
          <cell r="A851">
            <v>8002227</v>
          </cell>
          <cell r="B851" t="str">
            <v>PHP INDIV THX 16-37 MINS</v>
          </cell>
          <cell r="C851">
            <v>2</v>
          </cell>
          <cell r="D851">
            <v>200</v>
          </cell>
        </row>
        <row r="852">
          <cell r="A852">
            <v>8002250</v>
          </cell>
          <cell r="B852" t="str">
            <v>PARTIAL HOSPITALIZATION</v>
          </cell>
          <cell r="C852">
            <v>967</v>
          </cell>
          <cell r="D852">
            <v>386800</v>
          </cell>
        </row>
        <row r="853">
          <cell r="A853">
            <v>8002265</v>
          </cell>
          <cell r="B853" t="str">
            <v>MH INTENSIVE OUTPATIENT</v>
          </cell>
          <cell r="C853">
            <v>2378</v>
          </cell>
          <cell r="D853">
            <v>951200</v>
          </cell>
        </row>
        <row r="854">
          <cell r="A854">
            <v>8202000</v>
          </cell>
          <cell r="B854" t="str">
            <v>PHP ADULT GROUP THERAPY</v>
          </cell>
          <cell r="C854">
            <v>18</v>
          </cell>
          <cell r="D854">
            <v>1800</v>
          </cell>
        </row>
        <row r="855">
          <cell r="A855">
            <v>8202050</v>
          </cell>
          <cell r="B855" t="str">
            <v>PARTIAL HOSPITALIZATION</v>
          </cell>
          <cell r="C855">
            <v>650</v>
          </cell>
          <cell r="D855">
            <v>260000</v>
          </cell>
        </row>
        <row r="856">
          <cell r="A856">
            <v>8202065</v>
          </cell>
          <cell r="B856" t="str">
            <v>MH INTENSIVE OUTPATIENT</v>
          </cell>
          <cell r="C856">
            <v>187</v>
          </cell>
          <cell r="D856">
            <v>74800</v>
          </cell>
        </row>
        <row r="857">
          <cell r="A857">
            <v>8203000</v>
          </cell>
          <cell r="B857" t="str">
            <v>ADULT GROUP THERAPY</v>
          </cell>
          <cell r="C857">
            <v>17888</v>
          </cell>
          <cell r="D857">
            <v>1788800</v>
          </cell>
        </row>
        <row r="858">
          <cell r="A858">
            <v>8203022</v>
          </cell>
          <cell r="B858" t="str">
            <v>INDIV THX 38-52 MINS</v>
          </cell>
          <cell r="C858">
            <v>2</v>
          </cell>
          <cell r="D858">
            <v>300</v>
          </cell>
        </row>
        <row r="859">
          <cell r="A859">
            <v>8203027</v>
          </cell>
          <cell r="B859" t="str">
            <v>INDIV THX 16-37 MINS</v>
          </cell>
          <cell r="C859">
            <v>7</v>
          </cell>
          <cell r="D859">
            <v>700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45"/>
  <sheetViews>
    <sheetView tabSelected="1" zoomScale="90" zoomScaleNormal="90" zoomScaleSheetLayoutView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5.75" x14ac:dyDescent="0.25"/>
  <cols>
    <col min="1" max="1" width="14.1640625" style="13" customWidth="1"/>
    <col min="2" max="2" width="37.6640625" customWidth="1"/>
    <col min="3" max="3" width="11.1640625" style="28" bestFit="1" customWidth="1"/>
    <col min="4" max="4" width="14.83203125" style="14" bestFit="1" customWidth="1"/>
    <col min="5" max="5" width="16.5" style="14" customWidth="1"/>
    <col min="6" max="6" width="13.5" style="28" customWidth="1"/>
    <col min="7" max="7" width="18.1640625" style="28" customWidth="1"/>
    <col min="8" max="8" width="14" customWidth="1"/>
    <col min="9" max="9" width="12.6640625" customWidth="1"/>
  </cols>
  <sheetData>
    <row r="1" spans="1:9" x14ac:dyDescent="0.25">
      <c r="A1" s="15" t="s">
        <v>17</v>
      </c>
      <c r="B1" s="1"/>
      <c r="C1" s="21"/>
      <c r="D1" s="2"/>
      <c r="E1" s="2"/>
      <c r="F1" s="3"/>
      <c r="G1" s="20"/>
      <c r="H1" s="4"/>
    </row>
    <row r="2" spans="1:9" ht="19.5" x14ac:dyDescent="0.3">
      <c r="A2" s="5" t="s">
        <v>840</v>
      </c>
      <c r="B2" s="5"/>
      <c r="C2" s="22"/>
      <c r="D2" s="7"/>
      <c r="E2" s="7"/>
      <c r="F2" s="6"/>
      <c r="G2" s="6"/>
      <c r="H2" s="4"/>
    </row>
    <row r="3" spans="1:9" ht="16.5" thickBot="1" x14ac:dyDescent="0.3">
      <c r="A3" s="16" t="s">
        <v>62</v>
      </c>
      <c r="B3" s="8"/>
      <c r="C3" s="23"/>
      <c r="D3" s="9"/>
      <c r="E3" s="9"/>
      <c r="F3" s="8"/>
      <c r="G3" s="8"/>
      <c r="H3" s="8"/>
      <c r="I3" s="8"/>
    </row>
    <row r="4" spans="1:9" ht="16.5" thickTop="1" x14ac:dyDescent="0.25">
      <c r="A4" s="26"/>
      <c r="B4" s="6"/>
      <c r="C4" s="27" t="s">
        <v>29</v>
      </c>
      <c r="D4" s="27" t="s">
        <v>30</v>
      </c>
      <c r="E4" s="27" t="s">
        <v>31</v>
      </c>
      <c r="F4" s="27" t="s">
        <v>32</v>
      </c>
      <c r="G4" s="27" t="s">
        <v>33</v>
      </c>
      <c r="H4" s="27" t="s">
        <v>34</v>
      </c>
      <c r="I4" s="27" t="s">
        <v>63</v>
      </c>
    </row>
    <row r="5" spans="1:9" x14ac:dyDescent="0.25">
      <c r="A5" s="10"/>
      <c r="B5" s="10"/>
      <c r="C5" s="25">
        <v>2019</v>
      </c>
      <c r="D5" s="25">
        <v>2019</v>
      </c>
      <c r="E5" s="18"/>
      <c r="F5" s="18">
        <v>2020</v>
      </c>
      <c r="G5" s="18"/>
      <c r="H5" s="19" t="s">
        <v>51</v>
      </c>
      <c r="I5" s="19" t="s">
        <v>50</v>
      </c>
    </row>
    <row r="6" spans="1:9" x14ac:dyDescent="0.25">
      <c r="A6" s="11" t="s">
        <v>18</v>
      </c>
      <c r="B6" s="11" t="s">
        <v>19</v>
      </c>
      <c r="C6" s="24" t="s">
        <v>28</v>
      </c>
      <c r="D6" s="12" t="s">
        <v>20</v>
      </c>
      <c r="E6" s="19" t="s">
        <v>35</v>
      </c>
      <c r="F6" s="12" t="s">
        <v>20</v>
      </c>
      <c r="G6" s="19" t="s">
        <v>69</v>
      </c>
      <c r="H6" s="19" t="s">
        <v>70</v>
      </c>
      <c r="I6" s="19" t="s">
        <v>36</v>
      </c>
    </row>
    <row r="7" spans="1:9" x14ac:dyDescent="0.25">
      <c r="A7" s="34">
        <v>27</v>
      </c>
      <c r="B7" s="43" t="s">
        <v>758</v>
      </c>
      <c r="C7" s="28">
        <f>18388500/D7</f>
        <v>9430</v>
      </c>
      <c r="D7" s="30">
        <v>1950</v>
      </c>
      <c r="E7" s="14">
        <f>D7*C7</f>
        <v>18388500</v>
      </c>
      <c r="F7" s="30">
        <v>1950</v>
      </c>
      <c r="G7" s="30">
        <f t="shared" ref="G7" si="0">C7*F7</f>
        <v>18388500</v>
      </c>
      <c r="H7" s="17">
        <f t="shared" ref="H7" si="1">G7-E7</f>
        <v>0</v>
      </c>
      <c r="I7" s="29">
        <f t="shared" ref="I7" si="2">IF(E7=0,0,H7/E7)</f>
        <v>0</v>
      </c>
    </row>
    <row r="8" spans="1:9" x14ac:dyDescent="0.25">
      <c r="A8" s="34">
        <v>26</v>
      </c>
      <c r="B8" s="43" t="s">
        <v>759</v>
      </c>
      <c r="C8" s="28">
        <f>(3552900+12803700+11937900+14769300)/D8</f>
        <v>22084</v>
      </c>
      <c r="D8" s="30">
        <v>1950</v>
      </c>
      <c r="E8" s="14">
        <f t="shared" ref="E8:E10" si="3">D8*C8</f>
        <v>43063800</v>
      </c>
      <c r="F8" s="30">
        <v>1950</v>
      </c>
      <c r="G8" s="30">
        <f t="shared" ref="G8:G10" si="4">C8*F8</f>
        <v>43063800</v>
      </c>
      <c r="H8" s="17">
        <f t="shared" ref="H8:H10" si="5">G8-E8</f>
        <v>0</v>
      </c>
      <c r="I8" s="29">
        <f t="shared" ref="I8:I10" si="6">IF(E8=0,0,H8/E8)</f>
        <v>0</v>
      </c>
    </row>
    <row r="9" spans="1:9" x14ac:dyDescent="0.25">
      <c r="A9" s="34">
        <v>25</v>
      </c>
      <c r="B9" s="43" t="s">
        <v>760</v>
      </c>
      <c r="C9" s="28">
        <f>9126000/D9</f>
        <v>4680</v>
      </c>
      <c r="D9" s="30">
        <v>1950</v>
      </c>
      <c r="E9" s="14">
        <f t="shared" si="3"/>
        <v>9126000</v>
      </c>
      <c r="F9" s="30">
        <v>1950</v>
      </c>
      <c r="G9" s="30">
        <f t="shared" si="4"/>
        <v>9126000</v>
      </c>
      <c r="H9" s="17">
        <f t="shared" si="5"/>
        <v>0</v>
      </c>
      <c r="I9" s="29">
        <f t="shared" si="6"/>
        <v>0</v>
      </c>
    </row>
    <row r="10" spans="1:9" x14ac:dyDescent="0.25">
      <c r="A10" s="34">
        <v>9</v>
      </c>
      <c r="B10" s="43" t="s">
        <v>761</v>
      </c>
      <c r="C10" s="28">
        <f>17550/D10</f>
        <v>9</v>
      </c>
      <c r="D10" s="30">
        <v>1950</v>
      </c>
      <c r="E10" s="14">
        <f t="shared" si="3"/>
        <v>17550</v>
      </c>
      <c r="F10" s="30">
        <v>1950</v>
      </c>
      <c r="G10" s="30">
        <f t="shared" si="4"/>
        <v>17550</v>
      </c>
      <c r="H10" s="17">
        <f t="shared" si="5"/>
        <v>0</v>
      </c>
      <c r="I10" s="29">
        <f t="shared" si="6"/>
        <v>0</v>
      </c>
    </row>
    <row r="11" spans="1:9" x14ac:dyDescent="0.25">
      <c r="A11" s="32">
        <v>5006000</v>
      </c>
      <c r="B11" t="s">
        <v>218</v>
      </c>
      <c r="C11" s="28">
        <f>VLOOKUP(A11,[2]Sheet2!$A$1:$D$859,3,FALSE)</f>
        <v>2</v>
      </c>
      <c r="D11" s="30">
        <v>3.8</v>
      </c>
      <c r="E11" s="14">
        <f t="shared" ref="E11:E73" si="7">D11*C11</f>
        <v>7.6</v>
      </c>
      <c r="F11" s="30">
        <f>VLOOKUP(A11,[1]Chargemaster!$A$6:$D$1605,4,FALSE)</f>
        <v>3.8</v>
      </c>
      <c r="G11" s="30">
        <f t="shared" ref="G11:G73" si="8">C11*F11</f>
        <v>7.6</v>
      </c>
      <c r="H11" s="17">
        <f t="shared" ref="H11:H73" si="9">G11-E11</f>
        <v>0</v>
      </c>
      <c r="I11" s="29">
        <f t="shared" ref="I11:I73" si="10">IF(E11=0,0,H11/E11)</f>
        <v>0</v>
      </c>
    </row>
    <row r="12" spans="1:9" x14ac:dyDescent="0.25">
      <c r="A12" s="32">
        <v>5006001</v>
      </c>
      <c r="B12" t="s">
        <v>219</v>
      </c>
      <c r="C12" s="28">
        <f>VLOOKUP(A12,[2]Sheet2!$A$1:$D$859,3,FALSE)</f>
        <v>833</v>
      </c>
      <c r="D12" s="30">
        <v>184.89578034681921</v>
      </c>
      <c r="E12" s="14">
        <f t="shared" si="7"/>
        <v>154018.18502890039</v>
      </c>
      <c r="F12" s="30">
        <f>VLOOKUP(A12,[1]Chargemaster!$A$6:$D$1605,4,FALSE)</f>
        <v>184.95</v>
      </c>
      <c r="G12" s="30">
        <f t="shared" si="8"/>
        <v>154063.34999999998</v>
      </c>
      <c r="H12" s="17">
        <f t="shared" si="9"/>
        <v>45.164971099584363</v>
      </c>
      <c r="I12" s="29">
        <f t="shared" si="10"/>
        <v>2.9324440546490976E-4</v>
      </c>
    </row>
    <row r="13" spans="1:9" x14ac:dyDescent="0.25">
      <c r="A13" s="32">
        <v>5006006</v>
      </c>
      <c r="B13" t="s">
        <v>223</v>
      </c>
      <c r="C13" s="28">
        <f>VLOOKUP(A13,[2]Sheet2!$A$1:$D$859,3,FALSE)</f>
        <v>536</v>
      </c>
      <c r="D13" s="30">
        <v>181.91957928802503</v>
      </c>
      <c r="E13" s="14">
        <f t="shared" si="7"/>
        <v>97508.894498381414</v>
      </c>
      <c r="F13" s="30">
        <f>VLOOKUP(A13,[1]Chargemaster!$A$6:$D$1605,4,FALSE)</f>
        <v>184.95</v>
      </c>
      <c r="G13" s="30">
        <f t="shared" si="8"/>
        <v>99133.2</v>
      </c>
      <c r="H13" s="17">
        <f t="shared" si="9"/>
        <v>1624.3055016185826</v>
      </c>
      <c r="I13" s="29">
        <f t="shared" si="10"/>
        <v>1.6658023967706301E-2</v>
      </c>
    </row>
    <row r="14" spans="1:9" x14ac:dyDescent="0.25">
      <c r="A14" s="32">
        <v>5006003</v>
      </c>
      <c r="B14" t="s">
        <v>220</v>
      </c>
      <c r="C14" s="28">
        <f>VLOOKUP(A14,[2]Sheet2!$A$1:$D$859,3,FALSE)</f>
        <v>242</v>
      </c>
      <c r="D14" s="30">
        <v>260.80403041825144</v>
      </c>
      <c r="E14" s="14">
        <f t="shared" si="7"/>
        <v>63114.575361216848</v>
      </c>
      <c r="F14" s="30">
        <f>VLOOKUP(A14,[1]Chargemaster!$A$6:$D$1605,4,FALSE)</f>
        <v>261.54000000000002</v>
      </c>
      <c r="G14" s="30">
        <f t="shared" si="8"/>
        <v>63292.680000000008</v>
      </c>
      <c r="H14" s="17">
        <f t="shared" si="9"/>
        <v>178.10463878315932</v>
      </c>
      <c r="I14" s="29">
        <f t="shared" si="10"/>
        <v>2.8219256449692046E-3</v>
      </c>
    </row>
    <row r="15" spans="1:9" x14ac:dyDescent="0.25">
      <c r="A15" s="32">
        <v>5006004</v>
      </c>
      <c r="B15" t="s">
        <v>221</v>
      </c>
      <c r="C15" s="28">
        <f>VLOOKUP(A15,[2]Sheet2!$A$1:$D$859,3,FALSE)</f>
        <v>209</v>
      </c>
      <c r="D15" s="30">
        <v>259.31004608295007</v>
      </c>
      <c r="E15" s="14">
        <f t="shared" si="7"/>
        <v>54195.799631336566</v>
      </c>
      <c r="F15" s="30">
        <f>VLOOKUP(A15,[1]Chargemaster!$A$6:$D$1605,4,FALSE)</f>
        <v>261.54000000000002</v>
      </c>
      <c r="G15" s="30">
        <f t="shared" si="8"/>
        <v>54661.860000000008</v>
      </c>
      <c r="H15" s="17">
        <f t="shared" si="9"/>
        <v>466.0603686634422</v>
      </c>
      <c r="I15" s="29">
        <f t="shared" si="10"/>
        <v>8.5995662363834071E-3</v>
      </c>
    </row>
    <row r="16" spans="1:9" x14ac:dyDescent="0.25">
      <c r="A16" s="32">
        <v>5006005</v>
      </c>
      <c r="B16" t="s">
        <v>222</v>
      </c>
      <c r="C16" s="28">
        <f>VLOOKUP(A16,[2]Sheet2!$A$1:$D$859,3,FALSE)</f>
        <v>395</v>
      </c>
      <c r="D16" s="30">
        <v>116.45999999999945</v>
      </c>
      <c r="E16" s="14">
        <f t="shared" si="7"/>
        <v>46001.699999999786</v>
      </c>
      <c r="F16" s="30">
        <f>VLOOKUP(A16,[1]Chargemaster!$A$6:$D$1605,4,FALSE)</f>
        <v>116.46</v>
      </c>
      <c r="G16" s="30">
        <f t="shared" si="8"/>
        <v>46001.7</v>
      </c>
      <c r="H16" s="17">
        <f t="shared" si="9"/>
        <v>2.1100277081131935E-10</v>
      </c>
      <c r="I16" s="29">
        <f t="shared" si="10"/>
        <v>4.5868472428479887E-15</v>
      </c>
    </row>
    <row r="17" spans="1:9" x14ac:dyDescent="0.25">
      <c r="A17" s="32">
        <v>5010007</v>
      </c>
      <c r="B17" t="s">
        <v>639</v>
      </c>
      <c r="C17" s="28">
        <f>VLOOKUP(A17,[2]Sheet2!$A$1:$D$859,3,FALSE)</f>
        <v>18</v>
      </c>
      <c r="D17" s="30">
        <v>0</v>
      </c>
      <c r="E17" s="14">
        <f t="shared" si="7"/>
        <v>0</v>
      </c>
      <c r="F17" s="30">
        <v>0</v>
      </c>
      <c r="G17" s="30">
        <f t="shared" si="8"/>
        <v>0</v>
      </c>
      <c r="H17" s="17">
        <f t="shared" si="9"/>
        <v>0</v>
      </c>
      <c r="I17" s="29">
        <f t="shared" si="10"/>
        <v>0</v>
      </c>
    </row>
    <row r="18" spans="1:9" x14ac:dyDescent="0.25">
      <c r="A18" s="32">
        <v>4501002</v>
      </c>
      <c r="B18" t="s">
        <v>68</v>
      </c>
      <c r="C18" s="28">
        <f>VLOOKUP(A18,[2]Sheet2!$A$1:$D$859,3,FALSE)</f>
        <v>1</v>
      </c>
      <c r="D18" s="30">
        <v>0</v>
      </c>
      <c r="E18" s="14">
        <f t="shared" si="7"/>
        <v>0</v>
      </c>
      <c r="F18" s="30">
        <v>500</v>
      </c>
      <c r="G18" s="30">
        <f t="shared" si="8"/>
        <v>500</v>
      </c>
      <c r="H18" s="17">
        <f t="shared" si="9"/>
        <v>500</v>
      </c>
      <c r="I18" s="29">
        <f t="shared" si="10"/>
        <v>0</v>
      </c>
    </row>
    <row r="19" spans="1:9" x14ac:dyDescent="0.25">
      <c r="A19" s="32">
        <v>5006007</v>
      </c>
      <c r="B19" t="s">
        <v>224</v>
      </c>
      <c r="C19" s="28">
        <f>VLOOKUP(A19,[2]Sheet2!$A$1:$D$859,3,FALSE)</f>
        <v>9</v>
      </c>
      <c r="D19" s="30">
        <v>111.77999999999999</v>
      </c>
      <c r="E19" s="14">
        <f t="shared" si="7"/>
        <v>1006.0199999999999</v>
      </c>
      <c r="F19" s="30">
        <f>VLOOKUP(A19,[1]Chargemaster!$A$6:$D$1605,4,FALSE)</f>
        <v>111.78</v>
      </c>
      <c r="G19" s="30">
        <f t="shared" si="8"/>
        <v>1006.02</v>
      </c>
      <c r="H19" s="17">
        <f t="shared" si="9"/>
        <v>0</v>
      </c>
      <c r="I19" s="29">
        <f t="shared" si="10"/>
        <v>0</v>
      </c>
    </row>
    <row r="20" spans="1:9" x14ac:dyDescent="0.25">
      <c r="A20" s="32">
        <v>4505004</v>
      </c>
      <c r="B20" t="s">
        <v>196</v>
      </c>
      <c r="C20" s="28">
        <f>VLOOKUP(A20,[2]Sheet2!$A$1:$D$859,3,FALSE)</f>
        <v>220</v>
      </c>
      <c r="D20" s="30">
        <v>74.5</v>
      </c>
      <c r="E20" s="14">
        <f t="shared" si="7"/>
        <v>16390</v>
      </c>
      <c r="F20" s="30">
        <f>VLOOKUP(A20,[1]Chargemaster!$A$6:$D$1605,4,FALSE)</f>
        <v>74.5</v>
      </c>
      <c r="G20" s="30">
        <f t="shared" si="8"/>
        <v>16390</v>
      </c>
      <c r="H20" s="17">
        <f t="shared" si="9"/>
        <v>0</v>
      </c>
      <c r="I20" s="29">
        <f t="shared" si="10"/>
        <v>0</v>
      </c>
    </row>
    <row r="21" spans="1:9" x14ac:dyDescent="0.25">
      <c r="A21" s="32">
        <v>4505052</v>
      </c>
      <c r="B21" t="s">
        <v>215</v>
      </c>
      <c r="C21" s="28">
        <f>VLOOKUP(A21,[2]Sheet2!$A$1:$D$859,3,FALSE)</f>
        <v>1637</v>
      </c>
      <c r="D21" s="30">
        <v>6.1200000000001005</v>
      </c>
      <c r="E21" s="14">
        <f t="shared" si="7"/>
        <v>10018.440000000164</v>
      </c>
      <c r="F21" s="30">
        <f>VLOOKUP(A21,[1]Chargemaster!$A$6:$D$1605,4,FALSE)</f>
        <v>6.12</v>
      </c>
      <c r="G21" s="30">
        <f t="shared" si="8"/>
        <v>10018.44</v>
      </c>
      <c r="H21" s="17">
        <f t="shared" si="9"/>
        <v>-1.6370904631912708E-10</v>
      </c>
      <c r="I21" s="29">
        <f t="shared" si="10"/>
        <v>-1.6340772247887337E-14</v>
      </c>
    </row>
    <row r="22" spans="1:9" x14ac:dyDescent="0.25">
      <c r="A22" s="32">
        <v>4501013</v>
      </c>
      <c r="B22" t="s">
        <v>102</v>
      </c>
      <c r="C22" s="28">
        <f>VLOOKUP(A22,[2]Sheet2!$A$1:$D$859,3,FALSE)</f>
        <v>7</v>
      </c>
      <c r="D22" s="30">
        <v>15.680000000000003</v>
      </c>
      <c r="E22" s="14">
        <f t="shared" si="7"/>
        <v>109.76000000000002</v>
      </c>
      <c r="F22" s="30">
        <f>VLOOKUP(A22,[1]Chargemaster!$A$6:$D$1605,4,FALSE)</f>
        <v>15.68</v>
      </c>
      <c r="G22" s="30">
        <f t="shared" si="8"/>
        <v>109.75999999999999</v>
      </c>
      <c r="H22" s="17">
        <f t="shared" si="9"/>
        <v>0</v>
      </c>
      <c r="I22" s="29">
        <f t="shared" si="10"/>
        <v>0</v>
      </c>
    </row>
    <row r="23" spans="1:9" x14ac:dyDescent="0.25">
      <c r="A23" s="32">
        <v>4501490</v>
      </c>
      <c r="B23" t="s">
        <v>161</v>
      </c>
      <c r="C23" s="28">
        <f>VLOOKUP(A23,[2]Sheet2!$A$1:$D$859,3,FALSE)</f>
        <v>0</v>
      </c>
      <c r="D23" s="30">
        <v>24.09</v>
      </c>
      <c r="E23" s="14">
        <f t="shared" si="7"/>
        <v>0</v>
      </c>
      <c r="F23" s="30">
        <f>VLOOKUP(A23,[1]Chargemaster!$A$6:$D$1605,4,FALSE)</f>
        <v>24.09</v>
      </c>
      <c r="G23" s="30">
        <f t="shared" si="8"/>
        <v>0</v>
      </c>
      <c r="H23" s="17">
        <f t="shared" si="9"/>
        <v>0</v>
      </c>
      <c r="I23" s="29">
        <f t="shared" si="10"/>
        <v>0</v>
      </c>
    </row>
    <row r="24" spans="1:9" x14ac:dyDescent="0.25">
      <c r="A24" s="32">
        <v>5006908</v>
      </c>
      <c r="B24" t="s">
        <v>621</v>
      </c>
      <c r="C24" s="28">
        <f>VLOOKUP(A24,[2]Sheet2!$A$1:$D$859,3,FALSE)</f>
        <v>3</v>
      </c>
      <c r="D24" s="30">
        <v>58.809999999999967</v>
      </c>
      <c r="E24" s="14">
        <f t="shared" si="7"/>
        <v>176.42999999999989</v>
      </c>
      <c r="F24" s="30">
        <f>VLOOKUP(A24,[1]Chargemaster!$A$6:$D$1605,4,FALSE)</f>
        <v>58.81</v>
      </c>
      <c r="G24" s="30">
        <f t="shared" si="8"/>
        <v>176.43</v>
      </c>
      <c r="H24" s="17">
        <f t="shared" si="9"/>
        <v>0</v>
      </c>
      <c r="I24" s="29">
        <f t="shared" si="10"/>
        <v>0</v>
      </c>
    </row>
    <row r="25" spans="1:9" x14ac:dyDescent="0.25">
      <c r="A25" s="32">
        <v>5006011</v>
      </c>
      <c r="B25" t="s">
        <v>225</v>
      </c>
      <c r="C25" s="28">
        <f>VLOOKUP(A25,[2]Sheet2!$A$1:$D$859,3,FALSE)</f>
        <v>81</v>
      </c>
      <c r="D25" s="30">
        <v>54.800810810810809</v>
      </c>
      <c r="E25" s="14">
        <f t="shared" si="7"/>
        <v>4438.8656756756754</v>
      </c>
      <c r="F25" s="30">
        <f>VLOOKUP(A25,[1]Chargemaster!$A$6:$D$1605,4,FALSE)</f>
        <v>56.11</v>
      </c>
      <c r="G25" s="30">
        <f t="shared" si="8"/>
        <v>4544.91</v>
      </c>
      <c r="H25" s="17">
        <f t="shared" si="9"/>
        <v>106.04432432432441</v>
      </c>
      <c r="I25" s="29">
        <f t="shared" si="10"/>
        <v>2.3889960199839241E-2</v>
      </c>
    </row>
    <row r="26" spans="1:9" x14ac:dyDescent="0.25">
      <c r="A26" s="32">
        <v>5006925</v>
      </c>
      <c r="B26" t="s">
        <v>628</v>
      </c>
      <c r="C26" s="28">
        <f>VLOOKUP(A26,[2]Sheet2!$A$1:$D$859,3,FALSE)</f>
        <v>1</v>
      </c>
      <c r="D26" s="30">
        <v>282</v>
      </c>
      <c r="E26" s="14">
        <f t="shared" si="7"/>
        <v>282</v>
      </c>
      <c r="F26" s="30">
        <f>VLOOKUP(A26,[1]Chargemaster!$A$6:$D$1605,4,FALSE)</f>
        <v>282</v>
      </c>
      <c r="G26" s="30">
        <f t="shared" si="8"/>
        <v>282</v>
      </c>
      <c r="H26" s="17">
        <f t="shared" si="9"/>
        <v>0</v>
      </c>
      <c r="I26" s="29">
        <f t="shared" si="10"/>
        <v>0</v>
      </c>
    </row>
    <row r="27" spans="1:9" x14ac:dyDescent="0.25">
      <c r="A27" s="32">
        <v>5006016</v>
      </c>
      <c r="B27" t="s">
        <v>226</v>
      </c>
      <c r="C27" s="28">
        <f>VLOOKUP(A27,[2]Sheet2!$A$1:$D$859,3,FALSE)</f>
        <v>165</v>
      </c>
      <c r="D27" s="30">
        <v>18.539999999999981</v>
      </c>
      <c r="E27" s="14">
        <f t="shared" si="7"/>
        <v>3059.0999999999967</v>
      </c>
      <c r="F27" s="30">
        <f>VLOOKUP(A27,[1]Chargemaster!$A$6:$D$1605,4,FALSE)</f>
        <v>18.54</v>
      </c>
      <c r="G27" s="30">
        <f t="shared" si="8"/>
        <v>3059.1</v>
      </c>
      <c r="H27" s="17">
        <f t="shared" si="9"/>
        <v>0</v>
      </c>
      <c r="I27" s="29">
        <f t="shared" si="10"/>
        <v>0</v>
      </c>
    </row>
    <row r="28" spans="1:9" x14ac:dyDescent="0.25">
      <c r="A28" s="32">
        <v>5006017</v>
      </c>
      <c r="B28" t="s">
        <v>227</v>
      </c>
      <c r="C28" s="28">
        <f>VLOOKUP(A28,[2]Sheet2!$A$1:$D$859,3,FALSE)</f>
        <v>79</v>
      </c>
      <c r="D28" s="30">
        <v>56.379733333333299</v>
      </c>
      <c r="E28" s="14">
        <f t="shared" si="7"/>
        <v>4453.9989333333306</v>
      </c>
      <c r="F28" s="30">
        <f>VLOOKUP(A28,[1]Chargemaster!$A$6:$D$1605,4,FALSE)</f>
        <v>56.4</v>
      </c>
      <c r="G28" s="30">
        <f t="shared" si="8"/>
        <v>4455.5999999999995</v>
      </c>
      <c r="H28" s="17">
        <f t="shared" si="9"/>
        <v>1.6010666666688849</v>
      </c>
      <c r="I28" s="29">
        <f t="shared" si="10"/>
        <v>3.5946723172442744E-4</v>
      </c>
    </row>
    <row r="29" spans="1:9" x14ac:dyDescent="0.25">
      <c r="A29" s="32">
        <v>8002209</v>
      </c>
      <c r="B29" t="s">
        <v>7</v>
      </c>
      <c r="C29" s="28">
        <f>VLOOKUP(A29,[2]Sheet2!$A$1:$D$859,3,FALSE)</f>
        <v>25814</v>
      </c>
      <c r="D29" s="30">
        <v>100</v>
      </c>
      <c r="E29" s="14">
        <f t="shared" si="7"/>
        <v>2581400</v>
      </c>
      <c r="F29" s="30">
        <f>VLOOKUP(A29,[1]Chargemaster!$A$6:$D$1605,4,FALSE)</f>
        <v>100</v>
      </c>
      <c r="G29" s="30">
        <f t="shared" si="8"/>
        <v>2581400</v>
      </c>
      <c r="H29" s="17">
        <f t="shared" si="9"/>
        <v>0</v>
      </c>
      <c r="I29" s="29">
        <f t="shared" si="10"/>
        <v>0</v>
      </c>
    </row>
    <row r="30" spans="1:9" x14ac:dyDescent="0.25">
      <c r="A30" s="32">
        <v>8203000</v>
      </c>
      <c r="B30" t="s">
        <v>7</v>
      </c>
      <c r="C30" s="28">
        <f>VLOOKUP(A30,[2]Sheet2!$A$1:$D$859,3,FALSE)</f>
        <v>17888</v>
      </c>
      <c r="D30" s="42">
        <v>100</v>
      </c>
      <c r="E30" s="14">
        <f t="shared" si="7"/>
        <v>1788800</v>
      </c>
      <c r="F30" s="30">
        <f>VLOOKUP(A30,[1]Chargemaster!$A$6:$D$1605,4,FALSE)</f>
        <v>100</v>
      </c>
      <c r="G30" s="30">
        <f t="shared" si="8"/>
        <v>1788800</v>
      </c>
      <c r="H30" s="17">
        <f t="shared" si="9"/>
        <v>0</v>
      </c>
      <c r="I30" s="29">
        <f t="shared" si="10"/>
        <v>0</v>
      </c>
    </row>
    <row r="31" spans="1:9" x14ac:dyDescent="0.25">
      <c r="A31" s="32">
        <v>5006020</v>
      </c>
      <c r="B31" t="s">
        <v>228</v>
      </c>
      <c r="C31" s="28">
        <f>VLOOKUP(A31,[2]Sheet2!$A$1:$D$859,3,FALSE)</f>
        <v>34</v>
      </c>
      <c r="D31" s="30">
        <v>391.75999999999965</v>
      </c>
      <c r="E31" s="14">
        <f t="shared" si="7"/>
        <v>13319.839999999987</v>
      </c>
      <c r="F31" s="30">
        <f>VLOOKUP(A31,[1]Chargemaster!$A$6:$D$1605,4,FALSE)</f>
        <v>391.76</v>
      </c>
      <c r="G31" s="30">
        <f t="shared" si="8"/>
        <v>13319.84</v>
      </c>
      <c r="H31" s="17">
        <f t="shared" si="9"/>
        <v>0</v>
      </c>
      <c r="I31" s="29">
        <f t="shared" si="10"/>
        <v>0</v>
      </c>
    </row>
    <row r="32" spans="1:9" x14ac:dyDescent="0.25">
      <c r="A32" s="32">
        <v>5006475</v>
      </c>
      <c r="B32" t="s">
        <v>821</v>
      </c>
      <c r="C32" s="28">
        <f>VLOOKUP(A32,[2]Sheet2!$A$1:$D$859,3,FALSE)</f>
        <v>5</v>
      </c>
      <c r="D32" s="30">
        <v>18.45</v>
      </c>
      <c r="E32" s="14">
        <f t="shared" si="7"/>
        <v>92.25</v>
      </c>
      <c r="F32" s="30">
        <f>VLOOKUP(A32,[1]Chargemaster!$A$6:$D$1605,4,FALSE)</f>
        <v>18.45</v>
      </c>
      <c r="G32" s="30">
        <f t="shared" si="8"/>
        <v>92.25</v>
      </c>
      <c r="H32" s="17">
        <f t="shared" si="9"/>
        <v>0</v>
      </c>
      <c r="I32" s="29">
        <f t="shared" si="10"/>
        <v>0</v>
      </c>
    </row>
    <row r="33" spans="1:9" x14ac:dyDescent="0.25">
      <c r="A33" s="32">
        <v>6000022</v>
      </c>
      <c r="B33" t="s">
        <v>667</v>
      </c>
      <c r="C33" s="28">
        <f>VLOOKUP(A33,[2]Sheet2!$A$1:$D$859,3,FALSE)</f>
        <v>1083</v>
      </c>
      <c r="D33" s="30">
        <v>3.9000000000000474</v>
      </c>
      <c r="E33" s="14">
        <f t="shared" si="7"/>
        <v>4223.7000000000517</v>
      </c>
      <c r="F33" s="30">
        <f>VLOOKUP(A33,[1]Chargemaster!$A$6:$D$1605,4,FALSE)</f>
        <v>3.9</v>
      </c>
      <c r="G33" s="30">
        <f t="shared" si="8"/>
        <v>4223.7</v>
      </c>
      <c r="H33" s="17">
        <f t="shared" si="9"/>
        <v>-5.184119800105691E-11</v>
      </c>
      <c r="I33" s="29">
        <f t="shared" si="10"/>
        <v>-1.2273882615019124E-14</v>
      </c>
    </row>
    <row r="34" spans="1:9" x14ac:dyDescent="0.25">
      <c r="A34" s="32">
        <v>4501019</v>
      </c>
      <c r="B34" t="s">
        <v>26</v>
      </c>
      <c r="C34" s="28">
        <f>VLOOKUP(A34,[2]Sheet2!$A$1:$D$859,3,FALSE)</f>
        <v>11</v>
      </c>
      <c r="D34" s="30">
        <v>49.199999999999996</v>
      </c>
      <c r="E34" s="14">
        <f t="shared" si="7"/>
        <v>541.19999999999993</v>
      </c>
      <c r="F34" s="30">
        <f>VLOOKUP(A34,[1]Chargemaster!$A$6:$D$1605,4,FALSE)</f>
        <v>49.2</v>
      </c>
      <c r="G34" s="30">
        <f t="shared" si="8"/>
        <v>541.20000000000005</v>
      </c>
      <c r="H34" s="17">
        <f t="shared" si="9"/>
        <v>0</v>
      </c>
      <c r="I34" s="29">
        <f t="shared" si="10"/>
        <v>0</v>
      </c>
    </row>
    <row r="35" spans="1:9" x14ac:dyDescent="0.25">
      <c r="A35" s="32">
        <v>4504050</v>
      </c>
      <c r="B35" t="s">
        <v>178</v>
      </c>
      <c r="C35" s="28">
        <f>VLOOKUP(A35,[2]Sheet2!$A$1:$D$859,3,FALSE)</f>
        <v>2</v>
      </c>
      <c r="D35" s="30">
        <v>12.19</v>
      </c>
      <c r="E35" s="14">
        <f t="shared" si="7"/>
        <v>24.38</v>
      </c>
      <c r="F35" s="30">
        <f>VLOOKUP(A35,[1]Chargemaster!$A$6:$D$1605,4,FALSE)</f>
        <v>12.19</v>
      </c>
      <c r="G35" s="30">
        <f t="shared" si="8"/>
        <v>24.38</v>
      </c>
      <c r="H35" s="17">
        <f t="shared" si="9"/>
        <v>0</v>
      </c>
      <c r="I35" s="29">
        <f t="shared" si="10"/>
        <v>0</v>
      </c>
    </row>
    <row r="36" spans="1:9" x14ac:dyDescent="0.25">
      <c r="A36" s="32">
        <v>5006021</v>
      </c>
      <c r="B36" t="s">
        <v>229</v>
      </c>
      <c r="C36" s="28">
        <f>VLOOKUP(A36,[2]Sheet2!$A$1:$D$859,3,FALSE)</f>
        <v>387</v>
      </c>
      <c r="D36" s="30">
        <v>5.5221428571428657</v>
      </c>
      <c r="E36" s="14">
        <f t="shared" si="7"/>
        <v>2137.069285714289</v>
      </c>
      <c r="F36" s="30">
        <f>VLOOKUP(A36,[1]Chargemaster!$A$6:$D$1605,4,FALSE)</f>
        <v>4.1399999999999997</v>
      </c>
      <c r="G36" s="30">
        <f t="shared" si="8"/>
        <v>1602.1799999999998</v>
      </c>
      <c r="H36" s="17">
        <f t="shared" si="9"/>
        <v>-534.88928571428914</v>
      </c>
      <c r="I36" s="29">
        <f t="shared" si="10"/>
        <v>-0.25029103608847619</v>
      </c>
    </row>
    <row r="37" spans="1:9" x14ac:dyDescent="0.25">
      <c r="A37" s="32">
        <v>4501024</v>
      </c>
      <c r="B37" t="s">
        <v>27</v>
      </c>
      <c r="C37" s="28">
        <f>VLOOKUP(A37,[2]Sheet2!$A$1:$D$859,3,FALSE)</f>
        <v>21</v>
      </c>
      <c r="D37" s="30">
        <v>54.200000000000031</v>
      </c>
      <c r="E37" s="14">
        <f t="shared" si="7"/>
        <v>1138.2000000000007</v>
      </c>
      <c r="F37" s="30">
        <f>VLOOKUP(A37,[1]Chargemaster!$A$6:$D$1605,4,FALSE)</f>
        <v>54.2</v>
      </c>
      <c r="G37" s="30">
        <f t="shared" si="8"/>
        <v>1138.2</v>
      </c>
      <c r="H37" s="17">
        <f t="shared" si="9"/>
        <v>0</v>
      </c>
      <c r="I37" s="29">
        <f t="shared" si="10"/>
        <v>0</v>
      </c>
    </row>
    <row r="38" spans="1:9" x14ac:dyDescent="0.25">
      <c r="A38" s="32">
        <v>4501233</v>
      </c>
      <c r="B38" t="s">
        <v>40</v>
      </c>
      <c r="C38" s="28">
        <f>VLOOKUP(A38,[2]Sheet2!$A$1:$D$859,3,FALSE)</f>
        <v>26</v>
      </c>
      <c r="D38" s="30">
        <v>61.799999999999969</v>
      </c>
      <c r="E38" s="14">
        <f t="shared" si="7"/>
        <v>1606.7999999999993</v>
      </c>
      <c r="F38" s="30">
        <f>VLOOKUP(A38,[1]Chargemaster!$A$6:$D$1605,4,FALSE)</f>
        <v>61.8</v>
      </c>
      <c r="G38" s="30">
        <f t="shared" si="8"/>
        <v>1606.8</v>
      </c>
      <c r="H38" s="17">
        <f t="shared" si="9"/>
        <v>0</v>
      </c>
      <c r="I38" s="29">
        <f t="shared" si="10"/>
        <v>0</v>
      </c>
    </row>
    <row r="39" spans="1:9" x14ac:dyDescent="0.25">
      <c r="A39" s="32">
        <v>5006028</v>
      </c>
      <c r="B39" t="s">
        <v>231</v>
      </c>
      <c r="C39" s="28">
        <v>15.75</v>
      </c>
      <c r="D39" s="30">
        <v>13.828846153846152</v>
      </c>
      <c r="E39" s="14">
        <f t="shared" si="7"/>
        <v>217.8043269230769</v>
      </c>
      <c r="F39" s="30">
        <v>5.86</v>
      </c>
      <c r="G39" s="30">
        <f t="shared" si="8"/>
        <v>92.295000000000002</v>
      </c>
      <c r="H39" s="17">
        <f t="shared" si="9"/>
        <v>-125.5093269230769</v>
      </c>
      <c r="I39" s="29">
        <f t="shared" si="10"/>
        <v>-0.57624808788763726</v>
      </c>
    </row>
    <row r="40" spans="1:9" x14ac:dyDescent="0.25">
      <c r="A40" s="32">
        <v>5006029</v>
      </c>
      <c r="B40" t="s">
        <v>232</v>
      </c>
      <c r="C40" s="28">
        <f>VLOOKUP(A40,[2]Sheet2!$A$1:$D$859,3,FALSE)</f>
        <v>328</v>
      </c>
      <c r="D40" s="30">
        <v>37.032149532710669</v>
      </c>
      <c r="E40" s="14">
        <f t="shared" si="7"/>
        <v>12146.545046729099</v>
      </c>
      <c r="F40" s="30">
        <f>VLOOKUP(A40,[1]Chargemaster!$A$6:$D$1605,4,FALSE)</f>
        <v>37.04</v>
      </c>
      <c r="G40" s="30">
        <f t="shared" si="8"/>
        <v>12149.119999999999</v>
      </c>
      <c r="H40" s="17">
        <f t="shared" si="9"/>
        <v>2.5749532708996412</v>
      </c>
      <c r="I40" s="29">
        <f t="shared" si="10"/>
        <v>2.1199059164507371E-4</v>
      </c>
    </row>
    <row r="41" spans="1:9" x14ac:dyDescent="0.25">
      <c r="A41" s="32">
        <v>4505034</v>
      </c>
      <c r="B41" t="s">
        <v>209</v>
      </c>
      <c r="C41" s="28">
        <f>VLOOKUP(A41,[2]Sheet2!$A$1:$D$859,3,FALSE)</f>
        <v>50</v>
      </c>
      <c r="D41" s="30">
        <v>35</v>
      </c>
      <c r="E41" s="14">
        <f t="shared" si="7"/>
        <v>1750</v>
      </c>
      <c r="F41" s="30">
        <v>35</v>
      </c>
      <c r="G41" s="30">
        <f t="shared" si="8"/>
        <v>1750</v>
      </c>
      <c r="H41" s="17">
        <f t="shared" si="9"/>
        <v>0</v>
      </c>
      <c r="I41" s="29">
        <f t="shared" si="10"/>
        <v>0</v>
      </c>
    </row>
    <row r="42" spans="1:9" x14ac:dyDescent="0.25">
      <c r="A42" s="32">
        <v>4504052</v>
      </c>
      <c r="B42" t="s">
        <v>180</v>
      </c>
      <c r="C42" s="28">
        <f>VLOOKUP(A42,[2]Sheet2!$A$1:$D$859,3,FALSE)</f>
        <v>163</v>
      </c>
      <c r="D42" s="30">
        <v>14.63999999999999</v>
      </c>
      <c r="E42" s="14">
        <f t="shared" si="7"/>
        <v>2386.3199999999983</v>
      </c>
      <c r="F42" s="30">
        <f>VLOOKUP(A42,[1]Chargemaster!$A$6:$D$1605,4,FALSE)</f>
        <v>14.64</v>
      </c>
      <c r="G42" s="30">
        <f t="shared" si="8"/>
        <v>2386.3200000000002</v>
      </c>
      <c r="H42" s="17">
        <f t="shared" si="9"/>
        <v>0</v>
      </c>
      <c r="I42" s="29">
        <f t="shared" si="10"/>
        <v>0</v>
      </c>
    </row>
    <row r="43" spans="1:9" x14ac:dyDescent="0.25">
      <c r="A43" s="32">
        <v>5006031</v>
      </c>
      <c r="B43" t="s">
        <v>233</v>
      </c>
      <c r="C43" s="28">
        <f>VLOOKUP(A43,[2]Sheet2!$A$1:$D$859,3,FALSE)</f>
        <v>361</v>
      </c>
      <c r="D43" s="30">
        <v>4.1792307692307471</v>
      </c>
      <c r="E43" s="14">
        <f t="shared" si="7"/>
        <v>1508.7023076922997</v>
      </c>
      <c r="F43" s="30">
        <f>VLOOKUP(A43,[1]Chargemaster!$A$6:$D$1605,4,FALSE)</f>
        <v>4.05</v>
      </c>
      <c r="G43" s="30">
        <f t="shared" si="8"/>
        <v>1462.05</v>
      </c>
      <c r="H43" s="17">
        <f t="shared" si="9"/>
        <v>-46.652307692299701</v>
      </c>
      <c r="I43" s="29">
        <f t="shared" si="10"/>
        <v>-3.0922142462722641E-2</v>
      </c>
    </row>
    <row r="44" spans="1:9" x14ac:dyDescent="0.25">
      <c r="A44" s="32">
        <v>4501033</v>
      </c>
      <c r="B44" t="s">
        <v>104</v>
      </c>
      <c r="C44" s="28">
        <f>VLOOKUP(A44,[2]Sheet2!$A$1:$D$859,3,FALSE)</f>
        <v>2</v>
      </c>
      <c r="D44" s="30">
        <v>61.799999999999983</v>
      </c>
      <c r="E44" s="14">
        <f t="shared" si="7"/>
        <v>123.59999999999997</v>
      </c>
      <c r="F44" s="30">
        <v>61.8</v>
      </c>
      <c r="G44" s="30">
        <f t="shared" si="8"/>
        <v>123.6</v>
      </c>
      <c r="H44" s="17">
        <f t="shared" si="9"/>
        <v>0</v>
      </c>
      <c r="I44" s="29">
        <f t="shared" si="10"/>
        <v>0</v>
      </c>
    </row>
    <row r="45" spans="1:9" x14ac:dyDescent="0.25">
      <c r="A45" s="32">
        <v>4504048</v>
      </c>
      <c r="B45" t="s">
        <v>176</v>
      </c>
      <c r="C45" s="28">
        <f>VLOOKUP(A45,[2]Sheet2!$A$1:$D$859,3,FALSE)</f>
        <v>26</v>
      </c>
      <c r="D45" s="30">
        <v>5</v>
      </c>
      <c r="E45" s="14">
        <f t="shared" si="7"/>
        <v>130</v>
      </c>
      <c r="F45" s="30">
        <f>VLOOKUP(A45,[1]Chargemaster!$A$6:$D$1605,4,FALSE)</f>
        <v>5</v>
      </c>
      <c r="G45" s="30">
        <f t="shared" si="8"/>
        <v>130</v>
      </c>
      <c r="H45" s="17">
        <f t="shared" si="9"/>
        <v>0</v>
      </c>
      <c r="I45" s="29">
        <f t="shared" si="10"/>
        <v>0</v>
      </c>
    </row>
    <row r="46" spans="1:9" x14ac:dyDescent="0.25">
      <c r="A46" s="32">
        <v>4501593</v>
      </c>
      <c r="B46" t="s">
        <v>170</v>
      </c>
      <c r="C46" s="28">
        <f>VLOOKUP(A46,[2]Sheet2!$A$1:$D$859,3,FALSE)</f>
        <v>0</v>
      </c>
      <c r="D46" s="30">
        <v>15.730000000000002</v>
      </c>
      <c r="E46" s="14">
        <f t="shared" si="7"/>
        <v>0</v>
      </c>
      <c r="F46" s="30">
        <v>15.73</v>
      </c>
      <c r="G46" s="30">
        <f t="shared" si="8"/>
        <v>0</v>
      </c>
      <c r="H46" s="17">
        <f t="shared" si="9"/>
        <v>0</v>
      </c>
      <c r="I46" s="29">
        <f t="shared" si="10"/>
        <v>0</v>
      </c>
    </row>
    <row r="47" spans="1:9" x14ac:dyDescent="0.25">
      <c r="A47" s="32">
        <v>4501307</v>
      </c>
      <c r="B47" t="s">
        <v>787</v>
      </c>
      <c r="C47" s="28">
        <f>VLOOKUP(A47,[2]Sheet2!$A$1:$D$859,3,FALSE)</f>
        <v>5</v>
      </c>
      <c r="D47" s="30">
        <v>18.2</v>
      </c>
      <c r="E47" s="14">
        <f t="shared" si="7"/>
        <v>91</v>
      </c>
      <c r="F47" s="30">
        <f>VLOOKUP(A47,[1]Chargemaster!$A$6:$D$1605,4,FALSE)</f>
        <v>18.2</v>
      </c>
      <c r="G47" s="30">
        <f t="shared" si="8"/>
        <v>91</v>
      </c>
      <c r="H47" s="17">
        <f t="shared" si="9"/>
        <v>0</v>
      </c>
      <c r="I47" s="29">
        <f t="shared" si="10"/>
        <v>0</v>
      </c>
    </row>
    <row r="48" spans="1:9" x14ac:dyDescent="0.25">
      <c r="A48" s="32">
        <v>5006036</v>
      </c>
      <c r="B48" t="s">
        <v>234</v>
      </c>
      <c r="C48" s="28">
        <f>VLOOKUP(A48,[2]Sheet2!$A$1:$D$859,3,FALSE)</f>
        <v>69</v>
      </c>
      <c r="D48" s="30">
        <v>31.131176470588201</v>
      </c>
      <c r="E48" s="14">
        <f t="shared" si="7"/>
        <v>2148.0511764705857</v>
      </c>
      <c r="F48" s="30">
        <f>VLOOKUP(A48,[1]Chargemaster!$A$6:$D$1605,4,FALSE)</f>
        <v>31.6</v>
      </c>
      <c r="G48" s="30">
        <f t="shared" si="8"/>
        <v>2180.4</v>
      </c>
      <c r="H48" s="17">
        <f t="shared" si="9"/>
        <v>32.348823529414403</v>
      </c>
      <c r="I48" s="29">
        <f t="shared" si="10"/>
        <v>1.5059614912232223E-2</v>
      </c>
    </row>
    <row r="49" spans="1:9" x14ac:dyDescent="0.25">
      <c r="A49" s="32">
        <v>5006037</v>
      </c>
      <c r="B49" t="s">
        <v>235</v>
      </c>
      <c r="C49" s="28">
        <f>VLOOKUP(A49,[2]Sheet2!$A$1:$D$859,3,FALSE)</f>
        <v>55</v>
      </c>
      <c r="D49" s="30">
        <v>46.519999999999946</v>
      </c>
      <c r="E49" s="14">
        <f t="shared" si="7"/>
        <v>2558.5999999999972</v>
      </c>
      <c r="F49" s="30">
        <f>VLOOKUP(A49,[1]Chargemaster!$A$6:$D$1605,4,FALSE)</f>
        <v>47.6</v>
      </c>
      <c r="G49" s="30">
        <f t="shared" si="8"/>
        <v>2618</v>
      </c>
      <c r="H49" s="17">
        <f t="shared" si="9"/>
        <v>59.400000000002819</v>
      </c>
      <c r="I49" s="29">
        <f t="shared" si="10"/>
        <v>2.3215821152193734E-2</v>
      </c>
    </row>
    <row r="50" spans="1:9" x14ac:dyDescent="0.25">
      <c r="A50" s="32">
        <v>5006040</v>
      </c>
      <c r="B50" t="s">
        <v>236</v>
      </c>
      <c r="C50" s="28">
        <f>VLOOKUP(A50,[2]Sheet2!$A$1:$D$859,3,FALSE)</f>
        <v>48</v>
      </c>
      <c r="D50" s="30">
        <v>32.345142857142854</v>
      </c>
      <c r="E50" s="14">
        <f t="shared" si="7"/>
        <v>1552.5668571428569</v>
      </c>
      <c r="F50" s="30">
        <f>VLOOKUP(A50,[1]Chargemaster!$A$6:$D$1605,4,FALSE)</f>
        <v>32.32</v>
      </c>
      <c r="G50" s="30">
        <f t="shared" si="8"/>
        <v>1551.3600000000001</v>
      </c>
      <c r="H50" s="17">
        <f t="shared" si="9"/>
        <v>-1.2068571428567338</v>
      </c>
      <c r="I50" s="29">
        <f t="shared" si="10"/>
        <v>-7.7733022401217395E-4</v>
      </c>
    </row>
    <row r="51" spans="1:9" x14ac:dyDescent="0.25">
      <c r="A51" s="32">
        <v>4501036</v>
      </c>
      <c r="B51" t="s">
        <v>105</v>
      </c>
      <c r="C51" s="28">
        <f>VLOOKUP(A51,[2]Sheet2!$A$1:$D$859,3,FALSE)</f>
        <v>2</v>
      </c>
      <c r="D51" s="30">
        <v>13.46</v>
      </c>
      <c r="E51" s="14">
        <f t="shared" si="7"/>
        <v>26.92</v>
      </c>
      <c r="F51" s="30">
        <f>VLOOKUP(A51,[1]Chargemaster!$A$6:$D$1605,4,FALSE)</f>
        <v>13.46</v>
      </c>
      <c r="G51" s="30">
        <f t="shared" si="8"/>
        <v>26.92</v>
      </c>
      <c r="H51" s="17">
        <f t="shared" si="9"/>
        <v>0</v>
      </c>
      <c r="I51" s="29">
        <f t="shared" si="10"/>
        <v>0</v>
      </c>
    </row>
    <row r="52" spans="1:9" x14ac:dyDescent="0.25">
      <c r="A52" s="32">
        <v>4501001</v>
      </c>
      <c r="B52" t="s">
        <v>101</v>
      </c>
      <c r="C52" s="28">
        <f>VLOOKUP(A52,[2]Sheet2!$A$1:$D$859,3,FALSE)</f>
        <v>1</v>
      </c>
      <c r="D52" s="30">
        <v>0</v>
      </c>
      <c r="E52" s="14">
        <f t="shared" si="7"/>
        <v>0</v>
      </c>
      <c r="F52" s="30">
        <f>VLOOKUP(A52,[1]Chargemaster!$A$6:$D$1605,4,FALSE)</f>
        <v>166.3</v>
      </c>
      <c r="G52" s="30">
        <f t="shared" si="8"/>
        <v>166.3</v>
      </c>
      <c r="H52" s="17">
        <f t="shared" si="9"/>
        <v>166.3</v>
      </c>
      <c r="I52" s="29">
        <f t="shared" si="10"/>
        <v>0</v>
      </c>
    </row>
    <row r="53" spans="1:9" x14ac:dyDescent="0.25">
      <c r="A53" s="32">
        <v>5006042</v>
      </c>
      <c r="B53" t="s">
        <v>237</v>
      </c>
      <c r="C53" s="28">
        <f>VLOOKUP(A53,[2]Sheet2!$A$1:$D$859,3,FALSE)</f>
        <v>12</v>
      </c>
      <c r="D53" s="30">
        <v>3.7999999999999985</v>
      </c>
      <c r="E53" s="14">
        <f t="shared" si="7"/>
        <v>45.59999999999998</v>
      </c>
      <c r="F53" s="30">
        <f>VLOOKUP(A53,[1]Chargemaster!$A$6:$D$1605,4,FALSE)</f>
        <v>3.8</v>
      </c>
      <c r="G53" s="30">
        <f t="shared" si="8"/>
        <v>45.599999999999994</v>
      </c>
      <c r="H53" s="17">
        <f t="shared" si="9"/>
        <v>0</v>
      </c>
      <c r="I53" s="29">
        <f t="shared" si="10"/>
        <v>0</v>
      </c>
    </row>
    <row r="54" spans="1:9" x14ac:dyDescent="0.25">
      <c r="A54" s="32">
        <v>5006046</v>
      </c>
      <c r="B54" t="s">
        <v>238</v>
      </c>
      <c r="C54" s="28">
        <f>VLOOKUP(A54,[2]Sheet2!$A$1:$D$859,3,FALSE)</f>
        <v>1799</v>
      </c>
      <c r="D54" s="30">
        <v>4.5900000000000016</v>
      </c>
      <c r="E54" s="14">
        <f t="shared" si="7"/>
        <v>8257.4100000000035</v>
      </c>
      <c r="F54" s="30">
        <f>VLOOKUP(A54,[1]Chargemaster!$A$6:$D$1605,4,FALSE)</f>
        <v>4.59</v>
      </c>
      <c r="G54" s="30">
        <f t="shared" si="8"/>
        <v>8257.41</v>
      </c>
      <c r="H54" s="17">
        <f t="shared" si="9"/>
        <v>0</v>
      </c>
      <c r="I54" s="29">
        <f t="shared" si="10"/>
        <v>0</v>
      </c>
    </row>
    <row r="55" spans="1:9" x14ac:dyDescent="0.25">
      <c r="A55" s="32">
        <v>5006047</v>
      </c>
      <c r="B55" t="s">
        <v>239</v>
      </c>
      <c r="C55" s="28">
        <f>VLOOKUP(A55,[2]Sheet2!$A$1:$D$859,3,FALSE)</f>
        <v>31</v>
      </c>
      <c r="D55" s="30">
        <v>108</v>
      </c>
      <c r="E55" s="14">
        <f t="shared" si="7"/>
        <v>3348</v>
      </c>
      <c r="F55" s="30">
        <f>VLOOKUP(A55,[1]Chargemaster!$A$6:$D$1605,4,FALSE)</f>
        <v>108</v>
      </c>
      <c r="G55" s="30">
        <f t="shared" si="8"/>
        <v>3348</v>
      </c>
      <c r="H55" s="17">
        <f t="shared" si="9"/>
        <v>0</v>
      </c>
      <c r="I55" s="29">
        <f t="shared" si="10"/>
        <v>0</v>
      </c>
    </row>
    <row r="56" spans="1:9" x14ac:dyDescent="0.25">
      <c r="A56" s="32">
        <v>5050302</v>
      </c>
      <c r="B56" t="s">
        <v>657</v>
      </c>
      <c r="C56" s="28">
        <v>0</v>
      </c>
      <c r="D56" s="30">
        <v>200.39999999999995</v>
      </c>
      <c r="E56" s="14">
        <f t="shared" si="7"/>
        <v>0</v>
      </c>
      <c r="F56" s="30">
        <f>VLOOKUP(A56,[1]Chargemaster!$A$6:$D$1605,4,FALSE)</f>
        <v>200.4</v>
      </c>
      <c r="G56" s="30">
        <f t="shared" si="8"/>
        <v>0</v>
      </c>
      <c r="H56" s="17">
        <f t="shared" si="9"/>
        <v>0</v>
      </c>
      <c r="I56" s="29">
        <f t="shared" si="10"/>
        <v>0</v>
      </c>
    </row>
    <row r="57" spans="1:9" x14ac:dyDescent="0.25">
      <c r="A57" s="32">
        <v>5006048</v>
      </c>
      <c r="B57" t="s">
        <v>240</v>
      </c>
      <c r="C57" s="28">
        <f>VLOOKUP(A57,[2]Sheet2!$A$1:$D$859,3,FALSE)</f>
        <v>16</v>
      </c>
      <c r="D57" s="30">
        <v>51.44</v>
      </c>
      <c r="E57" s="14">
        <f t="shared" si="7"/>
        <v>823.04</v>
      </c>
      <c r="F57" s="30">
        <f>VLOOKUP(A57,[1]Chargemaster!$A$6:$D$1605,4,FALSE)</f>
        <v>51.44</v>
      </c>
      <c r="G57" s="30">
        <f t="shared" si="8"/>
        <v>823.04</v>
      </c>
      <c r="H57" s="17">
        <f t="shared" si="9"/>
        <v>0</v>
      </c>
      <c r="I57" s="29">
        <f t="shared" si="10"/>
        <v>0</v>
      </c>
    </row>
    <row r="58" spans="1:9" x14ac:dyDescent="0.25">
      <c r="A58" s="32">
        <v>5006811</v>
      </c>
      <c r="B58" t="s">
        <v>595</v>
      </c>
      <c r="C58" s="28">
        <f>VLOOKUP(A58,[2]Sheet2!$A$1:$D$859,3,FALSE)</f>
        <v>4</v>
      </c>
      <c r="D58" s="30">
        <v>80.97</v>
      </c>
      <c r="E58" s="14">
        <f t="shared" si="7"/>
        <v>323.88</v>
      </c>
      <c r="F58" s="30">
        <f>VLOOKUP(A58,[1]Chargemaster!$A$6:$D$1605,4,FALSE)</f>
        <v>80.97</v>
      </c>
      <c r="G58" s="30">
        <f t="shared" si="8"/>
        <v>323.88</v>
      </c>
      <c r="H58" s="17">
        <f t="shared" si="9"/>
        <v>0</v>
      </c>
      <c r="I58" s="29">
        <f t="shared" si="10"/>
        <v>0</v>
      </c>
    </row>
    <row r="59" spans="1:9" x14ac:dyDescent="0.25">
      <c r="A59" s="32">
        <v>5006051</v>
      </c>
      <c r="B59" t="s">
        <v>241</v>
      </c>
      <c r="C59" s="28">
        <f>VLOOKUP(A59,[2]Sheet2!$A$1:$D$859,3,FALSE)</f>
        <v>29</v>
      </c>
      <c r="D59" s="30">
        <v>3.8000000000000069</v>
      </c>
      <c r="E59" s="14">
        <f t="shared" si="7"/>
        <v>110.2000000000002</v>
      </c>
      <c r="F59" s="30">
        <f>VLOOKUP(A59,[1]Chargemaster!$A$6:$D$1605,4,FALSE)</f>
        <v>3.8</v>
      </c>
      <c r="G59" s="30">
        <f t="shared" si="8"/>
        <v>110.19999999999999</v>
      </c>
      <c r="H59" s="17">
        <f t="shared" si="9"/>
        <v>-2.1316282072803006E-13</v>
      </c>
      <c r="I59" s="29">
        <f t="shared" si="10"/>
        <v>-1.9343268668605231E-15</v>
      </c>
    </row>
    <row r="60" spans="1:9" x14ac:dyDescent="0.25">
      <c r="A60" s="32">
        <v>5006052</v>
      </c>
      <c r="B60" t="s">
        <v>242</v>
      </c>
      <c r="C60" s="28">
        <f>VLOOKUP(A60,[2]Sheet2!$A$1:$D$859,3,FALSE)</f>
        <v>16</v>
      </c>
      <c r="D60" s="30">
        <v>9.9000000000000181</v>
      </c>
      <c r="E60" s="14">
        <f t="shared" si="7"/>
        <v>158.40000000000029</v>
      </c>
      <c r="F60" s="30">
        <f>VLOOKUP(A60,[1]Chargemaster!$A$6:$D$1605,4,FALSE)</f>
        <v>9.9</v>
      </c>
      <c r="G60" s="30">
        <f t="shared" si="8"/>
        <v>158.4</v>
      </c>
      <c r="H60" s="17">
        <f t="shared" si="9"/>
        <v>-2.8421709430404007E-13</v>
      </c>
      <c r="I60" s="29">
        <f t="shared" si="10"/>
        <v>-1.7942998377780273E-15</v>
      </c>
    </row>
    <row r="61" spans="1:9" x14ac:dyDescent="0.25">
      <c r="A61" s="32">
        <v>6507981</v>
      </c>
      <c r="B61" t="s">
        <v>732</v>
      </c>
      <c r="C61" s="28">
        <f>VLOOKUP(A61,[2]Sheet2!$A$1:$D$859,3,FALSE)</f>
        <v>1</v>
      </c>
      <c r="D61" s="42">
        <v>113.5</v>
      </c>
      <c r="E61" s="14">
        <f t="shared" si="7"/>
        <v>113.5</v>
      </c>
      <c r="F61" s="30">
        <f>VLOOKUP(A61,[1]Chargemaster!$A$6:$D$1605,4,FALSE)</f>
        <v>113.5</v>
      </c>
      <c r="G61" s="30">
        <f t="shared" si="8"/>
        <v>113.5</v>
      </c>
      <c r="H61" s="17">
        <f t="shared" si="9"/>
        <v>0</v>
      </c>
      <c r="I61" s="29">
        <f t="shared" si="10"/>
        <v>0</v>
      </c>
    </row>
    <row r="62" spans="1:9" x14ac:dyDescent="0.25">
      <c r="A62" s="32">
        <v>5006053</v>
      </c>
      <c r="B62" t="s">
        <v>243</v>
      </c>
      <c r="C62" s="28">
        <f>VLOOKUP(A62,[2]Sheet2!$A$1:$D$859,3,FALSE)</f>
        <v>30</v>
      </c>
      <c r="D62" s="30">
        <v>18.267906976744186</v>
      </c>
      <c r="E62" s="14">
        <f t="shared" si="7"/>
        <v>548.03720930232555</v>
      </c>
      <c r="F62" s="30">
        <f>VLOOKUP(A62,[1]Chargemaster!$A$6:$D$1605,4,FALSE)</f>
        <v>18</v>
      </c>
      <c r="G62" s="30">
        <f t="shared" si="8"/>
        <v>540</v>
      </c>
      <c r="H62" s="17">
        <f t="shared" si="9"/>
        <v>-8.0372093023255502</v>
      </c>
      <c r="I62" s="29">
        <f t="shared" si="10"/>
        <v>-1.4665444546287753E-2</v>
      </c>
    </row>
    <row r="63" spans="1:9" x14ac:dyDescent="0.25">
      <c r="A63" s="32">
        <v>5006057</v>
      </c>
      <c r="B63" t="s">
        <v>245</v>
      </c>
      <c r="C63" s="28">
        <f>VLOOKUP(A63,[2]Sheet2!$A$1:$D$859,3,FALSE)</f>
        <v>17</v>
      </c>
      <c r="D63" s="30">
        <v>3.8000000000000016</v>
      </c>
      <c r="E63" s="14">
        <f t="shared" si="7"/>
        <v>64.600000000000023</v>
      </c>
      <c r="F63" s="30">
        <f>VLOOKUP(A63,[1]Chargemaster!$A$6:$D$1605,4,FALSE)</f>
        <v>3.8</v>
      </c>
      <c r="G63" s="30">
        <f t="shared" si="8"/>
        <v>64.599999999999994</v>
      </c>
      <c r="H63" s="17">
        <f t="shared" si="9"/>
        <v>0</v>
      </c>
      <c r="I63" s="29">
        <f t="shared" si="10"/>
        <v>0</v>
      </c>
    </row>
    <row r="64" spans="1:9" x14ac:dyDescent="0.25">
      <c r="A64" s="32">
        <v>5006058</v>
      </c>
      <c r="B64" t="s">
        <v>246</v>
      </c>
      <c r="C64" s="28">
        <f>VLOOKUP(A64,[2]Sheet2!$A$1:$D$859,3,FALSE)</f>
        <v>972</v>
      </c>
      <c r="D64" s="30">
        <v>3.7999999999999781</v>
      </c>
      <c r="E64" s="14">
        <f t="shared" si="7"/>
        <v>3693.5999999999785</v>
      </c>
      <c r="F64" s="30">
        <f>VLOOKUP(A64,[1]Chargemaster!$A$6:$D$1605,4,FALSE)</f>
        <v>3.8</v>
      </c>
      <c r="G64" s="30">
        <f t="shared" si="8"/>
        <v>3693.6</v>
      </c>
      <c r="H64" s="17">
        <f t="shared" si="9"/>
        <v>2.1373125491663814E-11</v>
      </c>
      <c r="I64" s="29">
        <f t="shared" si="10"/>
        <v>5.7865295353216208E-15</v>
      </c>
    </row>
    <row r="65" spans="1:9" x14ac:dyDescent="0.25">
      <c r="A65" s="32">
        <v>4501231</v>
      </c>
      <c r="B65" t="s">
        <v>39</v>
      </c>
      <c r="C65" s="28">
        <f>VLOOKUP(A65,[2]Sheet2!$A$1:$D$859,3,FALSE)</f>
        <v>28</v>
      </c>
      <c r="D65" s="30">
        <v>61.799999999999976</v>
      </c>
      <c r="E65" s="14">
        <f t="shared" si="7"/>
        <v>1730.3999999999994</v>
      </c>
      <c r="F65" s="30">
        <f>VLOOKUP(A65,[1]Chargemaster!$A$6:$D$1605,4,FALSE)</f>
        <v>61.8</v>
      </c>
      <c r="G65" s="30">
        <f t="shared" si="8"/>
        <v>1730.3999999999999</v>
      </c>
      <c r="H65" s="17">
        <f t="shared" si="9"/>
        <v>0</v>
      </c>
      <c r="I65" s="29">
        <f t="shared" si="10"/>
        <v>0</v>
      </c>
    </row>
    <row r="66" spans="1:9" x14ac:dyDescent="0.25">
      <c r="A66" s="32">
        <v>5006060</v>
      </c>
      <c r="B66" t="s">
        <v>247</v>
      </c>
      <c r="C66" s="28">
        <f>VLOOKUP(A66,[2]Sheet2!$A$1:$D$859,3,FALSE)</f>
        <v>22</v>
      </c>
      <c r="D66" s="30">
        <v>8.1999999999999993</v>
      </c>
      <c r="E66" s="14">
        <f t="shared" si="7"/>
        <v>180.39999999999998</v>
      </c>
      <c r="F66" s="30">
        <f>VLOOKUP(A66,[1]Chargemaster!$A$6:$D$1605,4,FALSE)</f>
        <v>8.19</v>
      </c>
      <c r="G66" s="30">
        <f t="shared" si="8"/>
        <v>180.17999999999998</v>
      </c>
      <c r="H66" s="17">
        <f t="shared" si="9"/>
        <v>-0.21999999999999886</v>
      </c>
      <c r="I66" s="29">
        <f t="shared" si="10"/>
        <v>-1.2195121951219451E-3</v>
      </c>
    </row>
    <row r="67" spans="1:9" x14ac:dyDescent="0.25">
      <c r="A67" s="32">
        <v>5006062</v>
      </c>
      <c r="B67" t="s">
        <v>249</v>
      </c>
      <c r="C67" s="28">
        <f>VLOOKUP(A67,[2]Sheet2!$A$1:$D$859,3,FALSE)</f>
        <v>1860</v>
      </c>
      <c r="D67" s="30">
        <v>6.2967567567566638</v>
      </c>
      <c r="E67" s="14">
        <f t="shared" si="7"/>
        <v>11711.967567567395</v>
      </c>
      <c r="F67" s="30">
        <f>VLOOKUP(A67,[1]Chargemaster!$A$6:$D$1605,4,FALSE)</f>
        <v>6.3</v>
      </c>
      <c r="G67" s="30">
        <f t="shared" si="8"/>
        <v>11718</v>
      </c>
      <c r="H67" s="17">
        <f t="shared" si="9"/>
        <v>6.0324324326047645</v>
      </c>
      <c r="I67" s="29">
        <f t="shared" si="10"/>
        <v>5.150656708877581E-4</v>
      </c>
    </row>
    <row r="68" spans="1:9" x14ac:dyDescent="0.25">
      <c r="A68" s="32">
        <v>5006063</v>
      </c>
      <c r="B68" t="s">
        <v>250</v>
      </c>
      <c r="C68" s="28">
        <f>VLOOKUP(A68,[2]Sheet2!$A$1:$D$859,3,FALSE)</f>
        <v>10705</v>
      </c>
      <c r="D68" s="30">
        <v>8.1766729500481699</v>
      </c>
      <c r="E68" s="14">
        <f t="shared" si="7"/>
        <v>87531.283930265665</v>
      </c>
      <c r="F68" s="30">
        <f>VLOOKUP(A68,[1]Chargemaster!$A$6:$D$1605,4,FALSE)</f>
        <v>8.19</v>
      </c>
      <c r="G68" s="30">
        <f t="shared" si="8"/>
        <v>87673.95</v>
      </c>
      <c r="H68" s="17">
        <f t="shared" si="9"/>
        <v>142.66606973433227</v>
      </c>
      <c r="I68" s="29">
        <f t="shared" si="10"/>
        <v>1.6298866339946678E-3</v>
      </c>
    </row>
    <row r="69" spans="1:9" x14ac:dyDescent="0.25">
      <c r="A69" s="32">
        <v>5006064</v>
      </c>
      <c r="B69" t="s">
        <v>251</v>
      </c>
      <c r="C69" s="28">
        <f>VLOOKUP(A69,[2]Sheet2!$A$1:$D$859,3,FALSE)</f>
        <v>14071</v>
      </c>
      <c r="D69" s="30">
        <v>10.350000000003096</v>
      </c>
      <c r="E69" s="14">
        <f t="shared" si="7"/>
        <v>145634.85000004357</v>
      </c>
      <c r="F69" s="30">
        <f>VLOOKUP(A69,[1]Chargemaster!$A$6:$D$1605,4,FALSE)</f>
        <v>10.35</v>
      </c>
      <c r="G69" s="30">
        <f t="shared" si="8"/>
        <v>145634.85</v>
      </c>
      <c r="H69" s="17">
        <f t="shared" si="9"/>
        <v>-4.3568434193730354E-8</v>
      </c>
      <c r="I69" s="29">
        <f t="shared" si="10"/>
        <v>-2.9916214555593883E-13</v>
      </c>
    </row>
    <row r="70" spans="1:9" x14ac:dyDescent="0.25">
      <c r="A70" s="32">
        <v>5006061</v>
      </c>
      <c r="B70" t="s">
        <v>248</v>
      </c>
      <c r="C70" s="28">
        <f>VLOOKUP(A70,[2]Sheet2!$A$1:$D$859,3,FALSE)</f>
        <v>625</v>
      </c>
      <c r="D70" s="30">
        <v>18.72</v>
      </c>
      <c r="E70" s="14">
        <f t="shared" si="7"/>
        <v>11700</v>
      </c>
      <c r="F70" s="30">
        <f>VLOOKUP(A70,[1]Chargemaster!$A$6:$D$1605,4,FALSE)</f>
        <v>18.72</v>
      </c>
      <c r="G70" s="30">
        <f t="shared" si="8"/>
        <v>11700</v>
      </c>
      <c r="H70" s="17">
        <f t="shared" si="9"/>
        <v>0</v>
      </c>
      <c r="I70" s="29">
        <f t="shared" si="10"/>
        <v>0</v>
      </c>
    </row>
    <row r="71" spans="1:9" x14ac:dyDescent="0.25">
      <c r="A71" s="32">
        <v>5050067</v>
      </c>
      <c r="B71" t="s">
        <v>653</v>
      </c>
      <c r="C71" s="28">
        <f>VLOOKUP(A71,[2]Sheet2!$A$1:$D$859,3,FALSE)</f>
        <v>1</v>
      </c>
      <c r="D71" s="30">
        <v>55.903750000000009</v>
      </c>
      <c r="E71" s="14">
        <f t="shared" si="7"/>
        <v>55.903750000000009</v>
      </c>
      <c r="F71" s="30">
        <f>VLOOKUP(A71,[1]Chargemaster!$A$6:$D$1605,4,FALSE)</f>
        <v>55.04</v>
      </c>
      <c r="G71" s="30">
        <f t="shared" si="8"/>
        <v>55.04</v>
      </c>
      <c r="H71" s="17">
        <f t="shared" si="9"/>
        <v>-0.86375000000001023</v>
      </c>
      <c r="I71" s="29">
        <f t="shared" si="10"/>
        <v>-1.545066296983673E-2</v>
      </c>
    </row>
    <row r="72" spans="1:9" x14ac:dyDescent="0.25">
      <c r="A72" s="32">
        <v>5006070</v>
      </c>
      <c r="B72" t="s">
        <v>252</v>
      </c>
      <c r="C72" s="28">
        <f>VLOOKUP(A72,[2]Sheet2!$A$1:$D$859,3,FALSE)</f>
        <v>155</v>
      </c>
      <c r="D72" s="30">
        <v>40.399999999999864</v>
      </c>
      <c r="E72" s="14">
        <f t="shared" si="7"/>
        <v>6261.9999999999791</v>
      </c>
      <c r="F72" s="30">
        <f>VLOOKUP(A72,[1]Chargemaster!$A$6:$D$1605,4,FALSE)</f>
        <v>40.4</v>
      </c>
      <c r="G72" s="30">
        <f t="shared" si="8"/>
        <v>6262</v>
      </c>
      <c r="H72" s="17">
        <f t="shared" si="9"/>
        <v>2.0918378140777349E-11</v>
      </c>
      <c r="I72" s="29">
        <f t="shared" si="10"/>
        <v>3.3405266912771351E-15</v>
      </c>
    </row>
    <row r="73" spans="1:9" x14ac:dyDescent="0.25">
      <c r="A73" s="32">
        <v>5006582</v>
      </c>
      <c r="B73" t="s">
        <v>491</v>
      </c>
      <c r="C73" s="28">
        <f>VLOOKUP(A73,[2]Sheet2!$A$1:$D$859,3,FALSE)</f>
        <v>96</v>
      </c>
      <c r="D73" s="30">
        <v>3.8000000000000038</v>
      </c>
      <c r="E73" s="14">
        <f t="shared" si="7"/>
        <v>364.80000000000035</v>
      </c>
      <c r="F73" s="30">
        <f>VLOOKUP(A73,[1]Chargemaster!$A$6:$D$1605,4,FALSE)</f>
        <v>3.8</v>
      </c>
      <c r="G73" s="30">
        <f t="shared" si="8"/>
        <v>364.79999999999995</v>
      </c>
      <c r="H73" s="17">
        <f t="shared" si="9"/>
        <v>0</v>
      </c>
      <c r="I73" s="29">
        <f t="shared" si="10"/>
        <v>0</v>
      </c>
    </row>
    <row r="74" spans="1:9" x14ac:dyDescent="0.25">
      <c r="A74" s="32">
        <v>5006074</v>
      </c>
      <c r="B74" t="s">
        <v>253</v>
      </c>
      <c r="C74" s="28">
        <f>VLOOKUP(A74,[2]Sheet2!$A$1:$D$859,3,FALSE)</f>
        <v>42</v>
      </c>
      <c r="D74" s="30">
        <v>5.9903030303030294</v>
      </c>
      <c r="E74" s="14">
        <f t="shared" ref="E74:E135" si="11">D74*C74</f>
        <v>251.59272727272725</v>
      </c>
      <c r="F74" s="30">
        <f>VLOOKUP(A74,[1]Chargemaster!$A$6:$D$1605,4,FALSE)</f>
        <v>3.8</v>
      </c>
      <c r="G74" s="30">
        <f t="shared" ref="G74:G135" si="12">C74*F74</f>
        <v>159.6</v>
      </c>
      <c r="H74" s="17">
        <f t="shared" ref="H74:H135" si="13">G74-E74</f>
        <v>-91.992727272727251</v>
      </c>
      <c r="I74" s="29">
        <f t="shared" ref="I74:I135" si="14">IF(E74=0,0,H74/E74)</f>
        <v>-0.36564144071226218</v>
      </c>
    </row>
    <row r="75" spans="1:9" x14ac:dyDescent="0.25">
      <c r="A75" s="32">
        <v>4505027</v>
      </c>
      <c r="B75" t="s">
        <v>808</v>
      </c>
      <c r="C75" s="28">
        <f>VLOOKUP(A75,[2]Sheet2!$A$1:$D$859,3,FALSE)</f>
        <v>6</v>
      </c>
      <c r="D75" s="30">
        <v>52</v>
      </c>
      <c r="E75" s="14">
        <f t="shared" si="11"/>
        <v>312</v>
      </c>
      <c r="F75" s="30">
        <f>VLOOKUP(A75,[1]Chargemaster!$A$6:$D$1605,4,FALSE)</f>
        <v>52</v>
      </c>
      <c r="G75" s="30">
        <f t="shared" si="12"/>
        <v>312</v>
      </c>
      <c r="H75" s="17">
        <f t="shared" si="13"/>
        <v>0</v>
      </c>
      <c r="I75" s="29">
        <f t="shared" si="14"/>
        <v>0</v>
      </c>
    </row>
    <row r="76" spans="1:9" x14ac:dyDescent="0.25">
      <c r="A76" s="32">
        <v>4550033</v>
      </c>
      <c r="B76" t="s">
        <v>216</v>
      </c>
      <c r="C76" s="28">
        <v>0</v>
      </c>
      <c r="D76" s="30">
        <v>0</v>
      </c>
      <c r="E76" s="14">
        <f t="shared" si="11"/>
        <v>0</v>
      </c>
      <c r="F76" s="30">
        <f>VLOOKUP(A76,[1]Chargemaster!$A$6:$D$1605,4,FALSE)</f>
        <v>17.399999999999999</v>
      </c>
      <c r="G76" s="30">
        <f t="shared" si="12"/>
        <v>0</v>
      </c>
      <c r="H76" s="17">
        <f t="shared" si="13"/>
        <v>0</v>
      </c>
      <c r="I76" s="29">
        <f t="shared" si="14"/>
        <v>0</v>
      </c>
    </row>
    <row r="77" spans="1:9" x14ac:dyDescent="0.25">
      <c r="A77" s="32">
        <v>4505024</v>
      </c>
      <c r="B77" t="s">
        <v>205</v>
      </c>
      <c r="C77" s="28">
        <v>0</v>
      </c>
      <c r="D77" s="30">
        <v>0</v>
      </c>
      <c r="E77" s="14">
        <f t="shared" si="11"/>
        <v>0</v>
      </c>
      <c r="F77" s="30">
        <f>VLOOKUP(A77,[1]Chargemaster!$A$6:$D$1605,4,FALSE)</f>
        <v>17.399999999999999</v>
      </c>
      <c r="G77" s="30">
        <f t="shared" si="12"/>
        <v>0</v>
      </c>
      <c r="H77" s="17">
        <f t="shared" si="13"/>
        <v>0</v>
      </c>
      <c r="I77" s="29">
        <f t="shared" si="14"/>
        <v>0</v>
      </c>
    </row>
    <row r="78" spans="1:9" x14ac:dyDescent="0.25">
      <c r="A78" s="32">
        <v>6000028</v>
      </c>
      <c r="B78" t="s">
        <v>668</v>
      </c>
      <c r="C78" s="28">
        <f>VLOOKUP(A78,[2]Sheet2!$A$1:$D$859,3,FALSE)</f>
        <v>1083</v>
      </c>
      <c r="D78" s="30">
        <v>9.1800000000001436</v>
      </c>
      <c r="E78" s="14">
        <f t="shared" si="11"/>
        <v>9941.9400000001551</v>
      </c>
      <c r="F78" s="30">
        <f>VLOOKUP(A78,[1]Chargemaster!$A$6:$D$1605,4,FALSE)</f>
        <v>9.18</v>
      </c>
      <c r="G78" s="30">
        <f t="shared" si="12"/>
        <v>9941.94</v>
      </c>
      <c r="H78" s="17">
        <f t="shared" si="13"/>
        <v>-1.546140993013978E-10</v>
      </c>
      <c r="I78" s="29">
        <f t="shared" si="14"/>
        <v>-1.5551703118445231E-14</v>
      </c>
    </row>
    <row r="79" spans="1:9" x14ac:dyDescent="0.25">
      <c r="A79" s="32">
        <v>5006077</v>
      </c>
      <c r="B79" t="s">
        <v>254</v>
      </c>
      <c r="C79" s="28">
        <f>VLOOKUP(A79,[2]Sheet2!$A$1:$D$859,3,FALSE)</f>
        <v>20</v>
      </c>
      <c r="D79" s="30">
        <v>321.89314285714289</v>
      </c>
      <c r="E79" s="14">
        <f t="shared" si="11"/>
        <v>6437.862857142858</v>
      </c>
      <c r="F79" s="30">
        <f>VLOOKUP(A79,[1]Chargemaster!$A$6:$D$1605,4,FALSE)</f>
        <v>328.86</v>
      </c>
      <c r="G79" s="30">
        <f t="shared" si="12"/>
        <v>6577.2000000000007</v>
      </c>
      <c r="H79" s="17">
        <f t="shared" si="13"/>
        <v>139.33714285714268</v>
      </c>
      <c r="I79" s="29">
        <f t="shared" si="14"/>
        <v>2.1643384761225078E-2</v>
      </c>
    </row>
    <row r="80" spans="1:9" x14ac:dyDescent="0.25">
      <c r="A80" s="32">
        <v>4501275</v>
      </c>
      <c r="B80" t="s">
        <v>57</v>
      </c>
      <c r="C80" s="28">
        <f>VLOOKUP(A80,[2]Sheet2!$A$1:$D$859,3,FALSE)</f>
        <v>1909</v>
      </c>
      <c r="D80" s="30">
        <v>138.60000000000403</v>
      </c>
      <c r="E80" s="14">
        <f t="shared" si="11"/>
        <v>264587.40000000771</v>
      </c>
      <c r="F80" s="30">
        <f>VLOOKUP(A80,[1]Chargemaster!$A$6:$D$1605,4,FALSE)</f>
        <v>138.6</v>
      </c>
      <c r="G80" s="30">
        <f t="shared" si="12"/>
        <v>264587.39999999997</v>
      </c>
      <c r="H80" s="17">
        <f t="shared" si="13"/>
        <v>-7.7416189014911652E-9</v>
      </c>
      <c r="I80" s="29">
        <f t="shared" si="14"/>
        <v>-2.9259212273490499E-14</v>
      </c>
    </row>
    <row r="81" spans="1:9" x14ac:dyDescent="0.25">
      <c r="A81" s="32">
        <v>4504042</v>
      </c>
      <c r="B81" t="s">
        <v>172</v>
      </c>
      <c r="C81" s="28">
        <f>VLOOKUP(A81,[2]Sheet2!$A$1:$D$859,3,FALSE)</f>
        <v>12</v>
      </c>
      <c r="D81" s="30">
        <v>10.4</v>
      </c>
      <c r="E81" s="14">
        <f t="shared" si="11"/>
        <v>124.80000000000001</v>
      </c>
      <c r="F81" s="30">
        <f>VLOOKUP(A81,[1]Chargemaster!$A$6:$D$1605,4,FALSE)</f>
        <v>10.4</v>
      </c>
      <c r="G81" s="30">
        <f t="shared" si="12"/>
        <v>124.80000000000001</v>
      </c>
      <c r="H81" s="17">
        <f t="shared" si="13"/>
        <v>0</v>
      </c>
      <c r="I81" s="29">
        <f t="shared" si="14"/>
        <v>0</v>
      </c>
    </row>
    <row r="82" spans="1:9" x14ac:dyDescent="0.25">
      <c r="A82" s="32">
        <v>6000110</v>
      </c>
      <c r="B82" t="s">
        <v>676</v>
      </c>
      <c r="C82" s="28">
        <f>VLOOKUP(A82,[2]Sheet2!$A$1:$D$859,3,FALSE)</f>
        <v>1127</v>
      </c>
      <c r="D82" s="30">
        <v>17</v>
      </c>
      <c r="E82" s="14">
        <f t="shared" si="11"/>
        <v>19159</v>
      </c>
      <c r="F82" s="30">
        <f>VLOOKUP(A82,[1]Chargemaster!$A$6:$D$1605,4,FALSE)</f>
        <v>17</v>
      </c>
      <c r="G82" s="30">
        <f t="shared" si="12"/>
        <v>19159</v>
      </c>
      <c r="H82" s="17">
        <f t="shared" si="13"/>
        <v>0</v>
      </c>
      <c r="I82" s="29">
        <f t="shared" si="14"/>
        <v>0</v>
      </c>
    </row>
    <row r="83" spans="1:9" x14ac:dyDescent="0.25">
      <c r="A83" s="32">
        <v>5006078</v>
      </c>
      <c r="B83" t="s">
        <v>255</v>
      </c>
      <c r="C83" s="28">
        <f>VLOOKUP(A83,[2]Sheet2!$A$1:$D$859,3,FALSE)</f>
        <v>272</v>
      </c>
      <c r="D83" s="30">
        <v>3.7999999999999692</v>
      </c>
      <c r="E83" s="14">
        <f t="shared" si="11"/>
        <v>1033.5999999999917</v>
      </c>
      <c r="F83" s="30">
        <f>VLOOKUP(A83,[1]Chargemaster!$A$6:$D$1605,4,FALSE)</f>
        <v>3.8</v>
      </c>
      <c r="G83" s="30">
        <f t="shared" si="12"/>
        <v>1033.5999999999999</v>
      </c>
      <c r="H83" s="17">
        <f t="shared" si="13"/>
        <v>8.1854523159563541E-12</v>
      </c>
      <c r="I83" s="29">
        <f t="shared" si="14"/>
        <v>7.9193617607937493E-15</v>
      </c>
    </row>
    <row r="84" spans="1:9" x14ac:dyDescent="0.25">
      <c r="A84" s="32">
        <v>5006079</v>
      </c>
      <c r="B84" t="s">
        <v>256</v>
      </c>
      <c r="C84" s="28">
        <f>VLOOKUP(A84,[2]Sheet2!$A$1:$D$859,3,FALSE)</f>
        <v>14483</v>
      </c>
      <c r="D84" s="30">
        <v>3.7999999999996334</v>
      </c>
      <c r="E84" s="14">
        <f t="shared" si="11"/>
        <v>55035.39999999469</v>
      </c>
      <c r="F84" s="30">
        <f>VLOOKUP(A84,[1]Chargemaster!$A$6:$D$1605,4,FALSE)</f>
        <v>3.8</v>
      </c>
      <c r="G84" s="30">
        <f t="shared" si="12"/>
        <v>55035.399999999994</v>
      </c>
      <c r="H84" s="17">
        <f t="shared" si="13"/>
        <v>5.3041731007397175E-9</v>
      </c>
      <c r="I84" s="29">
        <f t="shared" si="14"/>
        <v>9.6377478872511679E-14</v>
      </c>
    </row>
    <row r="85" spans="1:9" x14ac:dyDescent="0.25">
      <c r="A85" s="32">
        <v>5006080</v>
      </c>
      <c r="B85" t="s">
        <v>257</v>
      </c>
      <c r="C85" s="28">
        <f>VLOOKUP(A85,[2]Sheet2!$A$1:$D$859,3,FALSE)</f>
        <v>1016</v>
      </c>
      <c r="D85" s="30">
        <v>8.8199999999999701</v>
      </c>
      <c r="E85" s="14">
        <f t="shared" si="11"/>
        <v>8961.1199999999699</v>
      </c>
      <c r="F85" s="30">
        <f>VLOOKUP(A85,[1]Chargemaster!$A$6:$D$1605,4,FALSE)</f>
        <v>8.82</v>
      </c>
      <c r="G85" s="30">
        <f t="shared" si="12"/>
        <v>8961.1200000000008</v>
      </c>
      <c r="H85" s="17">
        <f t="shared" si="13"/>
        <v>3.092281986027956E-11</v>
      </c>
      <c r="I85" s="29">
        <f t="shared" si="14"/>
        <v>3.450776226663594E-15</v>
      </c>
    </row>
    <row r="86" spans="1:9" x14ac:dyDescent="0.25">
      <c r="A86" s="32">
        <v>5006081</v>
      </c>
      <c r="B86" t="s">
        <v>258</v>
      </c>
      <c r="C86" s="28">
        <f>VLOOKUP(A86,[2]Sheet2!$A$1:$D$859,3,FALSE)</f>
        <v>250</v>
      </c>
      <c r="D86" s="30">
        <v>6.7715189873417794</v>
      </c>
      <c r="E86" s="14">
        <f t="shared" si="11"/>
        <v>1692.8797468354448</v>
      </c>
      <c r="F86" s="30">
        <f>VLOOKUP(A86,[1]Chargemaster!$A$6:$D$1605,4,FALSE)</f>
        <v>6.93</v>
      </c>
      <c r="G86" s="30">
        <f t="shared" si="12"/>
        <v>1732.5</v>
      </c>
      <c r="H86" s="17">
        <f t="shared" si="13"/>
        <v>39.620253164555152</v>
      </c>
      <c r="I86" s="29">
        <f t="shared" si="14"/>
        <v>2.3404056453873098E-2</v>
      </c>
    </row>
    <row r="87" spans="1:9" x14ac:dyDescent="0.25">
      <c r="A87" s="32">
        <v>5006082</v>
      </c>
      <c r="B87" t="s">
        <v>259</v>
      </c>
      <c r="C87" s="28">
        <f>VLOOKUP(A87,[2]Sheet2!$A$1:$D$859,3,FALSE)</f>
        <v>65</v>
      </c>
      <c r="D87" s="30">
        <v>56.418979591836788</v>
      </c>
      <c r="E87" s="14">
        <f t="shared" si="11"/>
        <v>3667.2336734693913</v>
      </c>
      <c r="F87" s="30">
        <f>VLOOKUP(A87,[1]Chargemaster!$A$6:$D$1605,4,FALSE)</f>
        <v>52.92</v>
      </c>
      <c r="G87" s="30">
        <f t="shared" si="12"/>
        <v>3439.8</v>
      </c>
      <c r="H87" s="17">
        <f t="shared" si="13"/>
        <v>-227.43367346939112</v>
      </c>
      <c r="I87" s="29">
        <f t="shared" si="14"/>
        <v>-6.2017775173357631E-2</v>
      </c>
    </row>
    <row r="88" spans="1:9" x14ac:dyDescent="0.25">
      <c r="A88" s="32">
        <v>5006086</v>
      </c>
      <c r="B88" t="s">
        <v>260</v>
      </c>
      <c r="C88" s="28">
        <f>VLOOKUP(A88,[2]Sheet2!$A$1:$D$859,3,FALSE)</f>
        <v>10</v>
      </c>
      <c r="D88" s="30">
        <v>359.07142857142856</v>
      </c>
      <c r="E88" s="14">
        <f t="shared" si="11"/>
        <v>3590.7142857142853</v>
      </c>
      <c r="F88" s="30">
        <f>VLOOKUP(A88,[1]Chargemaster!$A$6:$D$1605,4,FALSE)</f>
        <v>377.7</v>
      </c>
      <c r="G88" s="30">
        <f t="shared" si="12"/>
        <v>3777</v>
      </c>
      <c r="H88" s="17">
        <f t="shared" si="13"/>
        <v>186.28571428571468</v>
      </c>
      <c r="I88" s="29">
        <f t="shared" si="14"/>
        <v>5.1879848816391599E-2</v>
      </c>
    </row>
    <row r="89" spans="1:9" x14ac:dyDescent="0.25">
      <c r="A89" s="32">
        <v>4501052</v>
      </c>
      <c r="B89" t="s">
        <v>8</v>
      </c>
      <c r="C89" s="28">
        <f>VLOOKUP(A89,[2]Sheet2!$A$1:$D$859,3,FALSE)</f>
        <v>48</v>
      </c>
      <c r="D89" s="30">
        <v>56.799999999999976</v>
      </c>
      <c r="E89" s="14">
        <f t="shared" si="11"/>
        <v>2726.3999999999987</v>
      </c>
      <c r="F89" s="30">
        <f>VLOOKUP(A89,[1]Chargemaster!$A$6:$D$1605,4,FALSE)</f>
        <v>56.8</v>
      </c>
      <c r="G89" s="30">
        <f t="shared" si="12"/>
        <v>2726.3999999999996</v>
      </c>
      <c r="H89" s="17">
        <f t="shared" si="13"/>
        <v>0</v>
      </c>
      <c r="I89" s="29">
        <f t="shared" si="14"/>
        <v>0</v>
      </c>
    </row>
    <row r="90" spans="1:9" x14ac:dyDescent="0.25">
      <c r="A90" s="32">
        <v>4501051</v>
      </c>
      <c r="B90" t="s">
        <v>66</v>
      </c>
      <c r="C90" s="28">
        <f>VLOOKUP(A90,[2]Sheet2!$A$1:$D$859,3,FALSE)</f>
        <v>73</v>
      </c>
      <c r="D90" s="30">
        <v>56.800000000000068</v>
      </c>
      <c r="E90" s="14">
        <f t="shared" si="11"/>
        <v>4146.4000000000051</v>
      </c>
      <c r="F90" s="30">
        <f>VLOOKUP(A90,[1]Chargemaster!$A$6:$D$1605,4,FALSE)</f>
        <v>56.8</v>
      </c>
      <c r="G90" s="30">
        <f t="shared" si="12"/>
        <v>4146.3999999999996</v>
      </c>
      <c r="H90" s="17">
        <f t="shared" si="13"/>
        <v>0</v>
      </c>
      <c r="I90" s="29">
        <f t="shared" si="14"/>
        <v>0</v>
      </c>
    </row>
    <row r="91" spans="1:9" x14ac:dyDescent="0.25">
      <c r="A91" s="32">
        <v>5050529</v>
      </c>
      <c r="B91" t="s">
        <v>663</v>
      </c>
      <c r="C91" s="28">
        <v>0</v>
      </c>
      <c r="D91" s="30">
        <v>33.479999999999997</v>
      </c>
      <c r="E91" s="14">
        <f t="shared" si="11"/>
        <v>0</v>
      </c>
      <c r="F91" s="30">
        <f>VLOOKUP(A91,[1]Chargemaster!$A$6:$D$1605,4,FALSE)</f>
        <v>33.479999999999997</v>
      </c>
      <c r="G91" s="30">
        <f t="shared" si="12"/>
        <v>0</v>
      </c>
      <c r="H91" s="17">
        <f t="shared" si="13"/>
        <v>0</v>
      </c>
      <c r="I91" s="29">
        <f t="shared" si="14"/>
        <v>0</v>
      </c>
    </row>
    <row r="92" spans="1:9" x14ac:dyDescent="0.25">
      <c r="A92" s="32">
        <v>80000304</v>
      </c>
      <c r="B92" t="s">
        <v>72</v>
      </c>
      <c r="C92" s="28">
        <f>VLOOKUP(A92,[2]Sheet2!$A$1:$D$859,3,FALSE)</f>
        <v>1083</v>
      </c>
      <c r="D92" s="30">
        <v>36.300000000000082</v>
      </c>
      <c r="E92" s="14">
        <f t="shared" si="11"/>
        <v>39312.900000000089</v>
      </c>
      <c r="F92" s="30">
        <v>36.299999999999997</v>
      </c>
      <c r="G92" s="30">
        <f t="shared" si="12"/>
        <v>39312.899999999994</v>
      </c>
      <c r="H92" s="17">
        <f t="shared" si="13"/>
        <v>-9.4587448984384537E-11</v>
      </c>
      <c r="I92" s="29">
        <f t="shared" si="14"/>
        <v>-2.4060155568371786E-15</v>
      </c>
    </row>
    <row r="93" spans="1:9" x14ac:dyDescent="0.25">
      <c r="A93" s="32">
        <v>4501005</v>
      </c>
      <c r="B93" t="s">
        <v>764</v>
      </c>
      <c r="C93" s="28">
        <f>VLOOKUP(A93,[2]Sheet2!$A$1:$D$859,3,FALSE)</f>
        <v>2</v>
      </c>
      <c r="D93" s="30">
        <v>0</v>
      </c>
      <c r="E93" s="14">
        <f t="shared" si="11"/>
        <v>0</v>
      </c>
      <c r="F93" s="30">
        <f>VLOOKUP(A93,[1]Chargemaster!$A$6:$D$1605,4,FALSE)</f>
        <v>124.8</v>
      </c>
      <c r="G93" s="30">
        <f t="shared" si="12"/>
        <v>249.6</v>
      </c>
      <c r="H93" s="17">
        <f t="shared" si="13"/>
        <v>249.6</v>
      </c>
      <c r="I93" s="29">
        <f t="shared" si="14"/>
        <v>0</v>
      </c>
    </row>
    <row r="94" spans="1:9" x14ac:dyDescent="0.25">
      <c r="A94" s="32">
        <v>6506077</v>
      </c>
      <c r="B94" t="s">
        <v>730</v>
      </c>
      <c r="C94" s="28">
        <f>VLOOKUP(A94,[2]Sheet2!$A$1:$D$859,3,FALSE)</f>
        <v>1</v>
      </c>
      <c r="D94" s="42">
        <v>356.2</v>
      </c>
      <c r="E94" s="14">
        <f t="shared" si="11"/>
        <v>356.2</v>
      </c>
      <c r="F94" s="30">
        <f>VLOOKUP(A94,[1]Chargemaster!$A$6:$D$1605,4,FALSE)</f>
        <v>356.2</v>
      </c>
      <c r="G94" s="30">
        <f t="shared" si="12"/>
        <v>356.2</v>
      </c>
      <c r="H94" s="17">
        <f t="shared" si="13"/>
        <v>0</v>
      </c>
      <c r="I94" s="29">
        <f t="shared" si="14"/>
        <v>0</v>
      </c>
    </row>
    <row r="95" spans="1:9" x14ac:dyDescent="0.25">
      <c r="A95" s="32">
        <v>5006912</v>
      </c>
      <c r="B95" t="s">
        <v>830</v>
      </c>
      <c r="C95" s="28">
        <f>VLOOKUP(A95,[2]Sheet2!$A$1:$D$859,3,FALSE)</f>
        <v>9810</v>
      </c>
      <c r="D95" s="30">
        <v>60</v>
      </c>
      <c r="E95" s="14">
        <f t="shared" si="11"/>
        <v>588600</v>
      </c>
      <c r="F95" s="30">
        <f>VLOOKUP(A95,[1]Chargemaster!$A$6:$D$1605,4,FALSE)</f>
        <v>60</v>
      </c>
      <c r="G95" s="30">
        <f t="shared" si="12"/>
        <v>588600</v>
      </c>
      <c r="H95" s="17">
        <f t="shared" si="13"/>
        <v>0</v>
      </c>
      <c r="I95" s="29">
        <f t="shared" si="14"/>
        <v>0</v>
      </c>
    </row>
    <row r="96" spans="1:9" x14ac:dyDescent="0.25">
      <c r="A96" s="32">
        <v>5006910</v>
      </c>
      <c r="B96" t="s">
        <v>829</v>
      </c>
      <c r="C96" s="28">
        <v>0</v>
      </c>
      <c r="D96" s="30">
        <v>300</v>
      </c>
      <c r="E96" s="14">
        <f t="shared" si="11"/>
        <v>0</v>
      </c>
      <c r="F96" s="30">
        <f>VLOOKUP(A96,[1]Chargemaster!$A$6:$D$1605,4,FALSE)</f>
        <v>300</v>
      </c>
      <c r="G96" s="30">
        <f t="shared" si="12"/>
        <v>0</v>
      </c>
      <c r="H96" s="17">
        <f t="shared" si="13"/>
        <v>0</v>
      </c>
      <c r="I96" s="29">
        <f t="shared" si="14"/>
        <v>0</v>
      </c>
    </row>
    <row r="97" spans="1:9" x14ac:dyDescent="0.25">
      <c r="A97" s="32">
        <v>4501054</v>
      </c>
      <c r="B97" t="s">
        <v>9</v>
      </c>
      <c r="C97" s="28">
        <f>VLOOKUP(A97,[2]Sheet2!$A$1:$D$859,3,FALSE)</f>
        <v>3</v>
      </c>
      <c r="D97" s="30">
        <v>49.20000000000001</v>
      </c>
      <c r="E97" s="14">
        <f t="shared" si="11"/>
        <v>147.60000000000002</v>
      </c>
      <c r="F97" s="30">
        <f>VLOOKUP(A97,[1]Chargemaster!$A$6:$D$1605,4,FALSE)</f>
        <v>49.2</v>
      </c>
      <c r="G97" s="30">
        <f t="shared" si="12"/>
        <v>147.60000000000002</v>
      </c>
      <c r="H97" s="17">
        <f t="shared" si="13"/>
        <v>0</v>
      </c>
      <c r="I97" s="29">
        <f t="shared" si="14"/>
        <v>0</v>
      </c>
    </row>
    <row r="98" spans="1:9" x14ac:dyDescent="0.25">
      <c r="A98" s="32">
        <v>5006091</v>
      </c>
      <c r="B98" t="s">
        <v>261</v>
      </c>
      <c r="C98" s="28">
        <f>VLOOKUP(A98,[2]Sheet2!$A$1:$D$859,3,FALSE)</f>
        <v>1715</v>
      </c>
      <c r="D98" s="30">
        <v>12.143697478991454</v>
      </c>
      <c r="E98" s="14">
        <f t="shared" si="11"/>
        <v>20826.441176470344</v>
      </c>
      <c r="F98" s="30">
        <f>VLOOKUP(A98,[1]Chargemaster!$A$6:$D$1605,4,FALSE)</f>
        <v>12.15</v>
      </c>
      <c r="G98" s="30">
        <f t="shared" si="12"/>
        <v>20837.25</v>
      </c>
      <c r="H98" s="17">
        <f t="shared" si="13"/>
        <v>10.808823529656365</v>
      </c>
      <c r="I98" s="29">
        <f t="shared" si="14"/>
        <v>5.1899522525567854E-4</v>
      </c>
    </row>
    <row r="99" spans="1:9" x14ac:dyDescent="0.25">
      <c r="A99" s="32">
        <v>5006092</v>
      </c>
      <c r="B99" t="s">
        <v>262</v>
      </c>
      <c r="C99" s="28">
        <f>VLOOKUP(A99,[2]Sheet2!$A$1:$D$859,3,FALSE)</f>
        <v>853</v>
      </c>
      <c r="D99" s="30">
        <v>18.186105527638375</v>
      </c>
      <c r="E99" s="14">
        <f t="shared" si="11"/>
        <v>15512.748015075535</v>
      </c>
      <c r="F99" s="30">
        <f>VLOOKUP(A99,[1]Chargemaster!$A$6:$D$1605,4,FALSE)</f>
        <v>18.18</v>
      </c>
      <c r="G99" s="30">
        <f t="shared" si="12"/>
        <v>15507.539999999999</v>
      </c>
      <c r="H99" s="17">
        <f t="shared" si="13"/>
        <v>-5.2080150755355135</v>
      </c>
      <c r="I99" s="29">
        <f t="shared" si="14"/>
        <v>-3.3572485484030821E-4</v>
      </c>
    </row>
    <row r="100" spans="1:9" x14ac:dyDescent="0.25">
      <c r="A100" s="32">
        <v>5006093</v>
      </c>
      <c r="B100" t="s">
        <v>263</v>
      </c>
      <c r="C100" s="28">
        <f>VLOOKUP(A100,[2]Sheet2!$A$1:$D$859,3,FALSE)</f>
        <v>304</v>
      </c>
      <c r="D100" s="30">
        <v>6.9300000000000024</v>
      </c>
      <c r="E100" s="14">
        <f t="shared" si="11"/>
        <v>2106.7200000000007</v>
      </c>
      <c r="F100" s="30">
        <f>VLOOKUP(A100,[1]Chargemaster!$A$6:$D$1605,4,FALSE)</f>
        <v>6.93</v>
      </c>
      <c r="G100" s="30">
        <f t="shared" si="12"/>
        <v>2106.7199999999998</v>
      </c>
      <c r="H100" s="17">
        <f t="shared" si="13"/>
        <v>0</v>
      </c>
      <c r="I100" s="29">
        <f t="shared" si="14"/>
        <v>0</v>
      </c>
    </row>
    <row r="101" spans="1:9" x14ac:dyDescent="0.25">
      <c r="A101" s="32">
        <v>4501055</v>
      </c>
      <c r="B101" t="s">
        <v>106</v>
      </c>
      <c r="C101" s="28">
        <f>VLOOKUP(A101,[2]Sheet2!$A$1:$D$859,3,FALSE)</f>
        <v>0</v>
      </c>
      <c r="D101" s="30">
        <v>11.5</v>
      </c>
      <c r="E101" s="14">
        <f t="shared" si="11"/>
        <v>0</v>
      </c>
      <c r="F101" s="30">
        <f>VLOOKUP(A101,[1]Chargemaster!$A$6:$D$1605,4,FALSE)</f>
        <v>11.5</v>
      </c>
      <c r="G101" s="30">
        <f t="shared" si="12"/>
        <v>0</v>
      </c>
      <c r="H101" s="17">
        <f t="shared" si="13"/>
        <v>0</v>
      </c>
      <c r="I101" s="29">
        <f t="shared" si="14"/>
        <v>0</v>
      </c>
    </row>
    <row r="102" spans="1:9" x14ac:dyDescent="0.25">
      <c r="A102" s="32">
        <v>4501056</v>
      </c>
      <c r="B102" t="s">
        <v>107</v>
      </c>
      <c r="C102" s="28">
        <f>VLOOKUP(A102,[2]Sheet2!$A$1:$D$859,3,FALSE)</f>
        <v>0</v>
      </c>
      <c r="D102" s="30">
        <v>13.65</v>
      </c>
      <c r="E102" s="14">
        <f t="shared" si="11"/>
        <v>0</v>
      </c>
      <c r="F102" s="30">
        <f>VLOOKUP(A102,[1]Chargemaster!$A$6:$D$1605,4,FALSE)</f>
        <v>13.65</v>
      </c>
      <c r="G102" s="30">
        <f t="shared" si="12"/>
        <v>0</v>
      </c>
      <c r="H102" s="17">
        <f t="shared" si="13"/>
        <v>0</v>
      </c>
      <c r="I102" s="29">
        <f t="shared" si="14"/>
        <v>0</v>
      </c>
    </row>
    <row r="103" spans="1:9" x14ac:dyDescent="0.25">
      <c r="A103" s="32">
        <v>4501058</v>
      </c>
      <c r="B103" t="s">
        <v>108</v>
      </c>
      <c r="C103" s="28">
        <f>VLOOKUP(A103,[2]Sheet2!$A$1:$D$859,3,FALSE)</f>
        <v>0</v>
      </c>
      <c r="D103" s="30">
        <v>17.920000000000002</v>
      </c>
      <c r="E103" s="14">
        <f t="shared" si="11"/>
        <v>0</v>
      </c>
      <c r="F103" s="30">
        <f>VLOOKUP(A103,[1]Chargemaster!$A$6:$D$1605,4,FALSE)</f>
        <v>17.920000000000002</v>
      </c>
      <c r="G103" s="30">
        <f t="shared" si="12"/>
        <v>0</v>
      </c>
      <c r="H103" s="17">
        <f t="shared" si="13"/>
        <v>0</v>
      </c>
      <c r="I103" s="29">
        <f t="shared" si="14"/>
        <v>0</v>
      </c>
    </row>
    <row r="104" spans="1:9" x14ac:dyDescent="0.25">
      <c r="A104" s="32">
        <v>5006097</v>
      </c>
      <c r="B104" t="s">
        <v>264</v>
      </c>
      <c r="C104" s="28">
        <f>VLOOKUP(A104,[2]Sheet2!$A$1:$D$859,3,FALSE)</f>
        <v>6</v>
      </c>
      <c r="D104" s="30">
        <v>16.11</v>
      </c>
      <c r="E104" s="14">
        <f t="shared" si="11"/>
        <v>96.66</v>
      </c>
      <c r="F104" s="30">
        <f>VLOOKUP(A104,[1]Chargemaster!$A$6:$D$1605,4,FALSE)</f>
        <v>16.11</v>
      </c>
      <c r="G104" s="30">
        <f t="shared" si="12"/>
        <v>96.66</v>
      </c>
      <c r="H104" s="17">
        <f t="shared" si="13"/>
        <v>0</v>
      </c>
      <c r="I104" s="29">
        <f t="shared" si="14"/>
        <v>0</v>
      </c>
    </row>
    <row r="105" spans="1:9" x14ac:dyDescent="0.25">
      <c r="A105" s="32">
        <v>4501059</v>
      </c>
      <c r="B105" t="s">
        <v>10</v>
      </c>
      <c r="C105" s="28">
        <f>VLOOKUP(A105,[2]Sheet2!$A$1:$D$859,3,FALSE)</f>
        <v>91</v>
      </c>
      <c r="D105" s="30">
        <v>49.2</v>
      </c>
      <c r="E105" s="14">
        <f t="shared" si="11"/>
        <v>4477.2</v>
      </c>
      <c r="F105" s="30">
        <f>VLOOKUP(A105,[1]Chargemaster!$A$6:$D$1605,4,FALSE)</f>
        <v>49.2</v>
      </c>
      <c r="G105" s="30">
        <f t="shared" si="12"/>
        <v>4477.2</v>
      </c>
      <c r="H105" s="17">
        <f t="shared" si="13"/>
        <v>0</v>
      </c>
      <c r="I105" s="29">
        <f t="shared" si="14"/>
        <v>0</v>
      </c>
    </row>
    <row r="106" spans="1:9" x14ac:dyDescent="0.25">
      <c r="A106" s="32">
        <v>4504072</v>
      </c>
      <c r="B106" t="s">
        <v>184</v>
      </c>
      <c r="C106" s="28">
        <f>VLOOKUP(A106,[2]Sheet2!$A$1:$D$859,3,FALSE)</f>
        <v>107</v>
      </c>
      <c r="D106" s="30">
        <v>18.200000000000017</v>
      </c>
      <c r="E106" s="14">
        <f t="shared" si="11"/>
        <v>1947.4000000000019</v>
      </c>
      <c r="F106" s="30">
        <f>VLOOKUP(A106,[1]Chargemaster!$A$6:$D$1605,4,FALSE)</f>
        <v>18.2</v>
      </c>
      <c r="G106" s="30">
        <f t="shared" si="12"/>
        <v>1947.3999999999999</v>
      </c>
      <c r="H106" s="17">
        <f t="shared" si="13"/>
        <v>-2.0463630789890885E-12</v>
      </c>
      <c r="I106" s="29">
        <f t="shared" si="14"/>
        <v>-1.0508180543232446E-15</v>
      </c>
    </row>
    <row r="107" spans="1:9" x14ac:dyDescent="0.25">
      <c r="A107" s="32">
        <v>5006101</v>
      </c>
      <c r="B107" t="s">
        <v>265</v>
      </c>
      <c r="C107" s="28">
        <f>VLOOKUP(A107,[2]Sheet2!$A$1:$D$859,3,FALSE)</f>
        <v>7</v>
      </c>
      <c r="D107" s="30">
        <v>46</v>
      </c>
      <c r="E107" s="14">
        <f t="shared" si="11"/>
        <v>322</v>
      </c>
      <c r="F107" s="30">
        <f>VLOOKUP(A107,[1]Chargemaster!$A$6:$D$1605,4,FALSE)</f>
        <v>46</v>
      </c>
      <c r="G107" s="30">
        <f t="shared" si="12"/>
        <v>322</v>
      </c>
      <c r="H107" s="17">
        <f t="shared" si="13"/>
        <v>0</v>
      </c>
      <c r="I107" s="29">
        <f t="shared" si="14"/>
        <v>0</v>
      </c>
    </row>
    <row r="108" spans="1:9" x14ac:dyDescent="0.25">
      <c r="A108" s="32">
        <v>5006104</v>
      </c>
      <c r="B108" t="s">
        <v>266</v>
      </c>
      <c r="C108" s="28">
        <f>VLOOKUP(A108,[2]Sheet2!$A$1:$D$859,3,FALSE)</f>
        <v>99</v>
      </c>
      <c r="D108" s="30">
        <v>13.98634615384613</v>
      </c>
      <c r="E108" s="14">
        <f t="shared" si="11"/>
        <v>1384.6482692307668</v>
      </c>
      <c r="F108" s="30">
        <f>VLOOKUP(A108,[1]Chargemaster!$A$6:$D$1605,4,FALSE)</f>
        <v>14.04</v>
      </c>
      <c r="G108" s="30">
        <f t="shared" si="12"/>
        <v>1389.9599999999998</v>
      </c>
      <c r="H108" s="17">
        <f t="shared" si="13"/>
        <v>5.3117307692330087</v>
      </c>
      <c r="I108" s="29">
        <f t="shared" si="14"/>
        <v>3.8361588912279574E-3</v>
      </c>
    </row>
    <row r="109" spans="1:9" x14ac:dyDescent="0.25">
      <c r="A109" s="32">
        <v>5006105</v>
      </c>
      <c r="B109" t="s">
        <v>267</v>
      </c>
      <c r="C109" s="28">
        <f>VLOOKUP(A109,[2]Sheet2!$A$1:$D$859,3,FALSE)</f>
        <v>102</v>
      </c>
      <c r="D109" s="30">
        <v>6.3899999999999935</v>
      </c>
      <c r="E109" s="14">
        <f t="shared" si="11"/>
        <v>651.77999999999929</v>
      </c>
      <c r="F109" s="30">
        <f>VLOOKUP(A109,[1]Chargemaster!$A$6:$D$1605,4,FALSE)</f>
        <v>6.39</v>
      </c>
      <c r="G109" s="30">
        <f t="shared" si="12"/>
        <v>651.78</v>
      </c>
      <c r="H109" s="17">
        <f t="shared" si="13"/>
        <v>0</v>
      </c>
      <c r="I109" s="29">
        <f t="shared" si="14"/>
        <v>0</v>
      </c>
    </row>
    <row r="110" spans="1:9" x14ac:dyDescent="0.25">
      <c r="A110" s="32">
        <v>4501062</v>
      </c>
      <c r="B110" t="s">
        <v>109</v>
      </c>
      <c r="C110" s="28">
        <f>VLOOKUP(A110,[2]Sheet2!$A$1:$D$859,3,FALSE)</f>
        <v>75</v>
      </c>
      <c r="D110" s="30">
        <v>68</v>
      </c>
      <c r="E110" s="14">
        <f t="shared" si="11"/>
        <v>5100</v>
      </c>
      <c r="F110" s="30">
        <f>VLOOKUP(A110,[1]Chargemaster!$A$6:$D$1605,4,FALSE)</f>
        <v>68</v>
      </c>
      <c r="G110" s="30">
        <f t="shared" si="12"/>
        <v>5100</v>
      </c>
      <c r="H110" s="17">
        <f t="shared" si="13"/>
        <v>0</v>
      </c>
      <c r="I110" s="29">
        <f t="shared" si="14"/>
        <v>0</v>
      </c>
    </row>
    <row r="111" spans="1:9" x14ac:dyDescent="0.25">
      <c r="A111" s="32">
        <v>4501319</v>
      </c>
      <c r="B111" t="s">
        <v>54</v>
      </c>
      <c r="C111" s="28">
        <f>VLOOKUP(A111,[2]Sheet2!$A$1:$D$859,3,FALSE)</f>
        <v>2</v>
      </c>
      <c r="D111" s="30">
        <v>88</v>
      </c>
      <c r="E111" s="14">
        <f t="shared" si="11"/>
        <v>176</v>
      </c>
      <c r="F111" s="30">
        <v>88</v>
      </c>
      <c r="G111" s="30">
        <f t="shared" si="12"/>
        <v>176</v>
      </c>
      <c r="H111" s="17">
        <f t="shared" si="13"/>
        <v>0</v>
      </c>
      <c r="I111" s="29">
        <f t="shared" si="14"/>
        <v>0</v>
      </c>
    </row>
    <row r="112" spans="1:9" x14ac:dyDescent="0.25">
      <c r="A112" s="32">
        <v>5006890</v>
      </c>
      <c r="B112" t="s">
        <v>616</v>
      </c>
      <c r="C112" s="28">
        <f>VLOOKUP(A112,[2]Sheet2!$A$1:$D$859,3,FALSE)</f>
        <v>33</v>
      </c>
      <c r="D112" s="30">
        <v>8.9900000000000038</v>
      </c>
      <c r="E112" s="14">
        <f t="shared" si="11"/>
        <v>296.67000000000013</v>
      </c>
      <c r="F112" s="30">
        <f>VLOOKUP(A112,[1]Chargemaster!$A$6:$D$1605,4,FALSE)</f>
        <v>8.99</v>
      </c>
      <c r="G112" s="30">
        <f t="shared" si="12"/>
        <v>296.67</v>
      </c>
      <c r="H112" s="17">
        <f t="shared" si="13"/>
        <v>0</v>
      </c>
      <c r="I112" s="29">
        <f t="shared" si="14"/>
        <v>0</v>
      </c>
    </row>
    <row r="113" spans="1:9" x14ac:dyDescent="0.25">
      <c r="A113" s="32">
        <v>5006109</v>
      </c>
      <c r="B113" t="s">
        <v>269</v>
      </c>
      <c r="C113" s="28">
        <f>VLOOKUP(A113,[2]Sheet2!$A$1:$D$859,3,FALSE)</f>
        <v>24</v>
      </c>
      <c r="D113" s="30">
        <v>10.800000000000002</v>
      </c>
      <c r="E113" s="14">
        <f t="shared" si="11"/>
        <v>259.20000000000005</v>
      </c>
      <c r="F113" s="30">
        <f>VLOOKUP(A113,[1]Chargemaster!$A$6:$D$1605,4,FALSE)</f>
        <v>10.8</v>
      </c>
      <c r="G113" s="30">
        <f t="shared" si="12"/>
        <v>259.20000000000005</v>
      </c>
      <c r="H113" s="17">
        <f t="shared" si="13"/>
        <v>0</v>
      </c>
      <c r="I113" s="29">
        <f t="shared" si="14"/>
        <v>0</v>
      </c>
    </row>
    <row r="114" spans="1:9" x14ac:dyDescent="0.25">
      <c r="A114" s="32">
        <v>5006107</v>
      </c>
      <c r="B114" t="s">
        <v>268</v>
      </c>
      <c r="C114" s="28">
        <f>VLOOKUP(A114,[2]Sheet2!$A$1:$D$859,3,FALSE)</f>
        <v>204</v>
      </c>
      <c r="D114" s="30">
        <v>12.059999999999956</v>
      </c>
      <c r="E114" s="14">
        <f t="shared" si="11"/>
        <v>2460.2399999999911</v>
      </c>
      <c r="F114" s="30">
        <f>VLOOKUP(A114,[1]Chargemaster!$A$6:$D$1605,4,FALSE)</f>
        <v>12.06</v>
      </c>
      <c r="G114" s="30">
        <f t="shared" si="12"/>
        <v>2460.2400000000002</v>
      </c>
      <c r="H114" s="17">
        <f t="shared" si="13"/>
        <v>9.0949470177292824E-12</v>
      </c>
      <c r="I114" s="29">
        <f t="shared" si="14"/>
        <v>3.6967722733267139E-15</v>
      </c>
    </row>
    <row r="115" spans="1:9" x14ac:dyDescent="0.25">
      <c r="A115" s="32">
        <v>5006110</v>
      </c>
      <c r="B115" t="s">
        <v>270</v>
      </c>
      <c r="C115" s="28">
        <f>VLOOKUP(A115,[2]Sheet2!$A$1:$D$859,3,FALSE)</f>
        <v>11</v>
      </c>
      <c r="D115" s="30">
        <v>12.15</v>
      </c>
      <c r="E115" s="14">
        <f t="shared" si="11"/>
        <v>133.65</v>
      </c>
      <c r="F115" s="30">
        <f>VLOOKUP(A115,[1]Chargemaster!$A$6:$D$1605,4,FALSE)</f>
        <v>12.15</v>
      </c>
      <c r="G115" s="30">
        <f t="shared" si="12"/>
        <v>133.65</v>
      </c>
      <c r="H115" s="17">
        <f t="shared" si="13"/>
        <v>0</v>
      </c>
      <c r="I115" s="29">
        <f t="shared" si="14"/>
        <v>0</v>
      </c>
    </row>
    <row r="116" spans="1:9" x14ac:dyDescent="0.25">
      <c r="A116" s="32">
        <v>5006113</v>
      </c>
      <c r="B116" t="s">
        <v>271</v>
      </c>
      <c r="C116" s="28">
        <f>VLOOKUP(A116,[2]Sheet2!$A$1:$D$859,3,FALSE)</f>
        <v>2195</v>
      </c>
      <c r="D116" s="30">
        <v>3.8000000000001184</v>
      </c>
      <c r="E116" s="14">
        <f t="shared" si="11"/>
        <v>8341.0000000002601</v>
      </c>
      <c r="F116" s="30">
        <f>VLOOKUP(A116,[1]Chargemaster!$A$6:$D$1605,4,FALSE)</f>
        <v>3.8</v>
      </c>
      <c r="G116" s="30">
        <f t="shared" si="12"/>
        <v>8341</v>
      </c>
      <c r="H116" s="17">
        <f t="shared" si="13"/>
        <v>-2.6011548470705748E-10</v>
      </c>
      <c r="I116" s="29">
        <f t="shared" si="14"/>
        <v>-3.1185167810460299E-14</v>
      </c>
    </row>
    <row r="117" spans="1:9" x14ac:dyDescent="0.25">
      <c r="A117" s="32">
        <v>6000041</v>
      </c>
      <c r="B117" t="s">
        <v>669</v>
      </c>
      <c r="C117" s="28">
        <v>0</v>
      </c>
      <c r="D117" s="30">
        <v>7.4499999999998865</v>
      </c>
      <c r="E117" s="14">
        <f t="shared" si="11"/>
        <v>0</v>
      </c>
      <c r="F117" s="30">
        <f>VLOOKUP(A117,[1]Chargemaster!$A$6:$D$1605,4,FALSE)</f>
        <v>7.45</v>
      </c>
      <c r="G117" s="30">
        <f t="shared" si="12"/>
        <v>0</v>
      </c>
      <c r="H117" s="17">
        <f t="shared" si="13"/>
        <v>0</v>
      </c>
      <c r="I117" s="29">
        <f t="shared" si="14"/>
        <v>0</v>
      </c>
    </row>
    <row r="118" spans="1:9" x14ac:dyDescent="0.25">
      <c r="A118" s="32">
        <v>5006923</v>
      </c>
      <c r="B118" t="s">
        <v>626</v>
      </c>
      <c r="C118" s="28">
        <v>0</v>
      </c>
      <c r="D118" s="30">
        <v>339.64</v>
      </c>
      <c r="E118" s="14">
        <f t="shared" si="11"/>
        <v>0</v>
      </c>
      <c r="F118" s="30">
        <f>VLOOKUP(A118,[1]Chargemaster!$A$6:$D$1605,4,FALSE)</f>
        <v>339.64</v>
      </c>
      <c r="G118" s="30">
        <f t="shared" si="12"/>
        <v>0</v>
      </c>
      <c r="H118" s="17">
        <f t="shared" si="13"/>
        <v>0</v>
      </c>
      <c r="I118" s="29">
        <f t="shared" si="14"/>
        <v>0</v>
      </c>
    </row>
    <row r="119" spans="1:9" x14ac:dyDescent="0.25">
      <c r="A119" s="32">
        <v>4501279</v>
      </c>
      <c r="B119" t="s">
        <v>145</v>
      </c>
      <c r="C119" s="28">
        <f>VLOOKUP(A119,[2]Sheet2!$A$1:$D$859,3,FALSE)</f>
        <v>14137</v>
      </c>
      <c r="D119" s="30">
        <v>66</v>
      </c>
      <c r="E119" s="14">
        <f t="shared" si="11"/>
        <v>933042</v>
      </c>
      <c r="F119" s="30">
        <f>VLOOKUP(A119,[1]Chargemaster!$A$6:$D$1605,4,FALSE)</f>
        <v>66</v>
      </c>
      <c r="G119" s="30">
        <f t="shared" si="12"/>
        <v>933042</v>
      </c>
      <c r="H119" s="17">
        <f t="shared" si="13"/>
        <v>0</v>
      </c>
      <c r="I119" s="29">
        <f t="shared" si="14"/>
        <v>0</v>
      </c>
    </row>
    <row r="120" spans="1:9" x14ac:dyDescent="0.25">
      <c r="A120" s="32">
        <v>4501594</v>
      </c>
      <c r="B120" t="s">
        <v>171</v>
      </c>
      <c r="C120" s="28">
        <v>0</v>
      </c>
      <c r="D120" s="30">
        <v>3.25</v>
      </c>
      <c r="E120" s="14">
        <f t="shared" si="11"/>
        <v>0</v>
      </c>
      <c r="F120" s="30">
        <v>3.25</v>
      </c>
      <c r="G120" s="30">
        <f t="shared" si="12"/>
        <v>0</v>
      </c>
      <c r="H120" s="17">
        <f t="shared" si="13"/>
        <v>0</v>
      </c>
      <c r="I120" s="29">
        <f t="shared" si="14"/>
        <v>0</v>
      </c>
    </row>
    <row r="121" spans="1:9" x14ac:dyDescent="0.25">
      <c r="A121" s="32">
        <v>4504044</v>
      </c>
      <c r="B121" t="s">
        <v>174</v>
      </c>
      <c r="C121" s="28">
        <f>VLOOKUP(A121,[2]Sheet2!$A$1:$D$859,3,FALSE)</f>
        <v>14</v>
      </c>
      <c r="D121" s="30">
        <v>3.2700000000000018</v>
      </c>
      <c r="E121" s="14">
        <f t="shared" si="11"/>
        <v>45.780000000000022</v>
      </c>
      <c r="F121" s="30">
        <v>3.27</v>
      </c>
      <c r="G121" s="30">
        <f t="shared" si="12"/>
        <v>45.78</v>
      </c>
      <c r="H121" s="17">
        <f t="shared" si="13"/>
        <v>0</v>
      </c>
      <c r="I121" s="29">
        <f t="shared" si="14"/>
        <v>0</v>
      </c>
    </row>
    <row r="122" spans="1:9" x14ac:dyDescent="0.25">
      <c r="A122" s="32">
        <v>4501016</v>
      </c>
      <c r="B122" t="s">
        <v>103</v>
      </c>
      <c r="C122" s="28">
        <v>0</v>
      </c>
      <c r="D122" s="30">
        <v>0</v>
      </c>
      <c r="E122" s="14">
        <f t="shared" si="11"/>
        <v>0</v>
      </c>
      <c r="F122" s="30">
        <f>VLOOKUP(A122,[1]Chargemaster!$A$6:$D$1605,4,FALSE)</f>
        <v>56</v>
      </c>
      <c r="G122" s="30">
        <f t="shared" si="12"/>
        <v>0</v>
      </c>
      <c r="H122" s="17">
        <f t="shared" si="13"/>
        <v>0</v>
      </c>
      <c r="I122" s="29">
        <f t="shared" si="14"/>
        <v>0</v>
      </c>
    </row>
    <row r="123" spans="1:9" x14ac:dyDescent="0.25">
      <c r="A123" s="32">
        <v>5006118</v>
      </c>
      <c r="B123" t="s">
        <v>272</v>
      </c>
      <c r="C123" s="28">
        <f>VLOOKUP(A123,[2]Sheet2!$A$1:$D$859,3,FALSE)</f>
        <v>29</v>
      </c>
      <c r="D123" s="30">
        <v>51.761684210526347</v>
      </c>
      <c r="E123" s="14">
        <f t="shared" si="11"/>
        <v>1501.0888421052641</v>
      </c>
      <c r="F123" s="30">
        <f>VLOOKUP(A123,[1]Chargemaster!$A$6:$D$1605,4,FALSE)</f>
        <v>53.06</v>
      </c>
      <c r="G123" s="30">
        <f t="shared" si="12"/>
        <v>1538.74</v>
      </c>
      <c r="H123" s="17">
        <f t="shared" si="13"/>
        <v>37.651157894735888</v>
      </c>
      <c r="I123" s="29">
        <f t="shared" si="14"/>
        <v>2.5082564628173817E-2</v>
      </c>
    </row>
    <row r="124" spans="1:9" x14ac:dyDescent="0.25">
      <c r="A124" s="32">
        <v>5006119</v>
      </c>
      <c r="B124" t="s">
        <v>273</v>
      </c>
      <c r="C124" s="28">
        <f>VLOOKUP(A124,[2]Sheet2!$A$1:$D$859,3,FALSE)</f>
        <v>1050</v>
      </c>
      <c r="D124" s="30">
        <v>23.219999999999832</v>
      </c>
      <c r="E124" s="14">
        <f t="shared" si="11"/>
        <v>24380.999999999822</v>
      </c>
      <c r="F124" s="30">
        <f>VLOOKUP(A124,[1]Chargemaster!$A$6:$D$1605,4,FALSE)</f>
        <v>23.22</v>
      </c>
      <c r="G124" s="30">
        <f t="shared" si="12"/>
        <v>24381</v>
      </c>
      <c r="H124" s="17">
        <f t="shared" si="13"/>
        <v>1.7826096154749393E-10</v>
      </c>
      <c r="I124" s="29">
        <f t="shared" si="14"/>
        <v>7.3114704707557204E-15</v>
      </c>
    </row>
    <row r="125" spans="1:9" x14ac:dyDescent="0.25">
      <c r="A125" s="32">
        <v>5006120</v>
      </c>
      <c r="B125" t="s">
        <v>274</v>
      </c>
      <c r="C125" s="28">
        <f>VLOOKUP(A125,[2]Sheet2!$A$1:$D$859,3,FALSE)</f>
        <v>1177</v>
      </c>
      <c r="D125" s="30">
        <v>24.157841971113125</v>
      </c>
      <c r="E125" s="14">
        <f t="shared" si="11"/>
        <v>28433.780000000148</v>
      </c>
      <c r="F125" s="30">
        <f>VLOOKUP(A125,[1]Chargemaster!$A$6:$D$1605,4,FALSE)</f>
        <v>24.22</v>
      </c>
      <c r="G125" s="30">
        <f t="shared" si="12"/>
        <v>28506.94</v>
      </c>
      <c r="H125" s="17">
        <f t="shared" si="13"/>
        <v>73.159999999850697</v>
      </c>
      <c r="I125" s="29">
        <f t="shared" si="14"/>
        <v>2.5729959224503503E-3</v>
      </c>
    </row>
    <row r="126" spans="1:9" x14ac:dyDescent="0.25">
      <c r="A126" s="32">
        <v>5006945</v>
      </c>
      <c r="B126" t="s">
        <v>634</v>
      </c>
      <c r="C126" s="28">
        <f>VLOOKUP(A126,[2]Sheet2!$A$1:$D$859,3,FALSE)</f>
        <v>13</v>
      </c>
      <c r="D126" s="30">
        <v>31.397647058823537</v>
      </c>
      <c r="E126" s="14">
        <f t="shared" si="11"/>
        <v>408.16941176470596</v>
      </c>
      <c r="F126" s="30">
        <f>VLOOKUP(A126,[1]Chargemaster!$A$6:$D$1605,4,FALSE)</f>
        <v>31.36</v>
      </c>
      <c r="G126" s="30">
        <f t="shared" si="12"/>
        <v>407.68</v>
      </c>
      <c r="H126" s="17">
        <f t="shared" si="13"/>
        <v>-0.48941176470594883</v>
      </c>
      <c r="I126" s="29">
        <f t="shared" si="14"/>
        <v>-1.1990407673862537E-3</v>
      </c>
    </row>
    <row r="127" spans="1:9" x14ac:dyDescent="0.25">
      <c r="A127" s="32">
        <v>5006121</v>
      </c>
      <c r="B127" t="s">
        <v>275</v>
      </c>
      <c r="C127" s="28">
        <f>VLOOKUP(A127,[2]Sheet2!$A$1:$D$859,3,FALSE)</f>
        <v>441</v>
      </c>
      <c r="D127" s="30">
        <v>3.7999999999999758</v>
      </c>
      <c r="E127" s="14">
        <f t="shared" si="11"/>
        <v>1675.7999999999893</v>
      </c>
      <c r="F127" s="30">
        <f>VLOOKUP(A127,[1]Chargemaster!$A$6:$D$1605,4,FALSE)</f>
        <v>3.8</v>
      </c>
      <c r="G127" s="30">
        <f t="shared" si="12"/>
        <v>1675.8</v>
      </c>
      <c r="H127" s="17">
        <f t="shared" si="13"/>
        <v>1.0686562745831907E-11</v>
      </c>
      <c r="I127" s="29">
        <f t="shared" si="14"/>
        <v>6.3769917328034223E-15</v>
      </c>
    </row>
    <row r="128" spans="1:9" x14ac:dyDescent="0.25">
      <c r="A128" s="32">
        <v>5006124</v>
      </c>
      <c r="B128" t="s">
        <v>58</v>
      </c>
      <c r="C128" s="28">
        <f>VLOOKUP(A128,[2]Sheet2!$A$1:$D$859,3,FALSE)</f>
        <v>7</v>
      </c>
      <c r="D128" s="30">
        <v>12.599999999999998</v>
      </c>
      <c r="E128" s="14">
        <f t="shared" si="11"/>
        <v>88.199999999999989</v>
      </c>
      <c r="F128" s="30">
        <f>VLOOKUP(A128,[1]Chargemaster!$A$6:$D$1605,4,FALSE)</f>
        <v>12.6</v>
      </c>
      <c r="G128" s="30">
        <f t="shared" si="12"/>
        <v>88.2</v>
      </c>
      <c r="H128" s="17">
        <f t="shared" si="13"/>
        <v>0</v>
      </c>
      <c r="I128" s="29">
        <f t="shared" si="14"/>
        <v>0</v>
      </c>
    </row>
    <row r="129" spans="1:9" x14ac:dyDescent="0.25">
      <c r="A129" s="32">
        <v>5050023</v>
      </c>
      <c r="B129" t="s">
        <v>647</v>
      </c>
      <c r="C129" s="28">
        <f>VLOOKUP(A129,[2]Sheet2!$A$1:$D$859,3,FALSE)</f>
        <v>274</v>
      </c>
      <c r="D129" s="30">
        <v>0</v>
      </c>
      <c r="E129" s="14">
        <f t="shared" si="11"/>
        <v>0</v>
      </c>
      <c r="F129" s="30">
        <v>0</v>
      </c>
      <c r="G129" s="30">
        <f t="shared" si="12"/>
        <v>0</v>
      </c>
      <c r="H129" s="17">
        <f t="shared" si="13"/>
        <v>0</v>
      </c>
      <c r="I129" s="29">
        <f t="shared" si="14"/>
        <v>0</v>
      </c>
    </row>
    <row r="130" spans="1:9" x14ac:dyDescent="0.25">
      <c r="A130" s="32">
        <v>4501071</v>
      </c>
      <c r="B130" t="s">
        <v>110</v>
      </c>
      <c r="C130" s="28">
        <f>VLOOKUP(A130,[2]Sheet2!$A$1:$D$859,3,FALSE)</f>
        <v>0</v>
      </c>
      <c r="D130" s="30">
        <v>0</v>
      </c>
      <c r="E130" s="14">
        <f t="shared" si="11"/>
        <v>0</v>
      </c>
      <c r="F130" s="30">
        <f>VLOOKUP(A130,[1]Chargemaster!$A$6:$D$1605,4,FALSE)</f>
        <v>34.1</v>
      </c>
      <c r="G130" s="30">
        <f t="shared" si="12"/>
        <v>0</v>
      </c>
      <c r="H130" s="17">
        <f t="shared" si="13"/>
        <v>0</v>
      </c>
      <c r="I130" s="29">
        <f t="shared" si="14"/>
        <v>0</v>
      </c>
    </row>
    <row r="131" spans="1:9" x14ac:dyDescent="0.25">
      <c r="A131" s="32">
        <v>4501314</v>
      </c>
      <c r="B131" t="s">
        <v>150</v>
      </c>
      <c r="C131" s="28">
        <f>VLOOKUP(A131,[2]Sheet2!$A$1:$D$859,3,FALSE)</f>
        <v>0</v>
      </c>
      <c r="D131" s="30">
        <v>5.0999999999999996</v>
      </c>
      <c r="E131" s="14">
        <f t="shared" si="11"/>
        <v>0</v>
      </c>
      <c r="F131" s="30">
        <f>VLOOKUP(A131,[1]Chargemaster!$A$6:$D$1605,4,FALSE)</f>
        <v>5.0999999999999996</v>
      </c>
      <c r="G131" s="30">
        <f t="shared" si="12"/>
        <v>0</v>
      </c>
      <c r="H131" s="17">
        <f t="shared" si="13"/>
        <v>0</v>
      </c>
      <c r="I131" s="29">
        <f t="shared" si="14"/>
        <v>0</v>
      </c>
    </row>
    <row r="132" spans="1:9" x14ac:dyDescent="0.25">
      <c r="A132" s="32">
        <v>4501072</v>
      </c>
      <c r="B132" t="s">
        <v>111</v>
      </c>
      <c r="C132" s="28">
        <v>0</v>
      </c>
      <c r="D132" s="30">
        <v>56.79999999999999</v>
      </c>
      <c r="E132" s="14">
        <f t="shared" si="11"/>
        <v>0</v>
      </c>
      <c r="F132" s="30">
        <f>VLOOKUP(A132,[1]Chargemaster!$A$6:$D$1605,4,FALSE)</f>
        <v>56.8</v>
      </c>
      <c r="G132" s="30">
        <f t="shared" si="12"/>
        <v>0</v>
      </c>
      <c r="H132" s="17">
        <f t="shared" si="13"/>
        <v>0</v>
      </c>
      <c r="I132" s="29">
        <f t="shared" si="14"/>
        <v>0</v>
      </c>
    </row>
    <row r="133" spans="1:9" x14ac:dyDescent="0.25">
      <c r="A133" s="32">
        <v>6000050</v>
      </c>
      <c r="B133" t="s">
        <v>0</v>
      </c>
      <c r="C133" s="28">
        <f>VLOOKUP(A133,[2]Sheet2!$A$1:$D$859,3,FALSE)</f>
        <v>1083</v>
      </c>
      <c r="D133" s="30">
        <v>14.899999999999745</v>
      </c>
      <c r="E133" s="14">
        <f t="shared" si="11"/>
        <v>16136.699999999724</v>
      </c>
      <c r="F133" s="30">
        <f>VLOOKUP(A133,[1]Chargemaster!$A$6:$D$1605,4,FALSE)</f>
        <v>14.9</v>
      </c>
      <c r="G133" s="30">
        <f t="shared" si="12"/>
        <v>16136.7</v>
      </c>
      <c r="H133" s="17">
        <f t="shared" si="13"/>
        <v>2.7648638933897018E-10</v>
      </c>
      <c r="I133" s="29">
        <f t="shared" si="14"/>
        <v>1.713401063036277E-14</v>
      </c>
    </row>
    <row r="134" spans="1:9" x14ac:dyDescent="0.25">
      <c r="A134" s="32">
        <v>5006127</v>
      </c>
      <c r="B134" t="s">
        <v>276</v>
      </c>
      <c r="C134" s="28">
        <f>VLOOKUP(A134,[2]Sheet2!$A$1:$D$859,3,FALSE)</f>
        <v>5</v>
      </c>
      <c r="D134" s="30">
        <v>35.519999999999989</v>
      </c>
      <c r="E134" s="14">
        <f t="shared" si="11"/>
        <v>177.59999999999994</v>
      </c>
      <c r="F134" s="30">
        <f>VLOOKUP(A134,[1]Chargemaster!$A$6:$D$1605,4,FALSE)</f>
        <v>35.520000000000003</v>
      </c>
      <c r="G134" s="30">
        <f t="shared" si="12"/>
        <v>177.60000000000002</v>
      </c>
      <c r="H134" s="17">
        <f t="shared" si="13"/>
        <v>0</v>
      </c>
      <c r="I134" s="29">
        <f t="shared" si="14"/>
        <v>0</v>
      </c>
    </row>
    <row r="135" spans="1:9" x14ac:dyDescent="0.25">
      <c r="A135" s="32">
        <v>5006128</v>
      </c>
      <c r="B135" t="s">
        <v>277</v>
      </c>
      <c r="C135" s="28">
        <f>VLOOKUP(A135,[2]Sheet2!$A$1:$D$859,3,FALSE)</f>
        <v>177</v>
      </c>
      <c r="D135" s="30">
        <v>41.092602739726026</v>
      </c>
      <c r="E135" s="14">
        <f t="shared" si="11"/>
        <v>7273.3906849315063</v>
      </c>
      <c r="F135" s="30">
        <f>VLOOKUP(A135,[1]Chargemaster!$A$6:$D$1605,4,FALSE)</f>
        <v>41.52</v>
      </c>
      <c r="G135" s="30">
        <f t="shared" si="12"/>
        <v>7349.0400000000009</v>
      </c>
      <c r="H135" s="17">
        <f t="shared" si="13"/>
        <v>75.649315068494616</v>
      </c>
      <c r="I135" s="29">
        <f t="shared" si="14"/>
        <v>1.0400832066565528E-2</v>
      </c>
    </row>
    <row r="136" spans="1:9" x14ac:dyDescent="0.25">
      <c r="A136" s="32">
        <v>5006129</v>
      </c>
      <c r="B136" t="s">
        <v>278</v>
      </c>
      <c r="C136" s="28">
        <v>0</v>
      </c>
      <c r="D136" s="30">
        <v>150.18000000000004</v>
      </c>
      <c r="E136" s="14">
        <f t="shared" ref="E136:E199" si="15">D136*C136</f>
        <v>0</v>
      </c>
      <c r="F136" s="30">
        <f>VLOOKUP(A136,[1]Chargemaster!$A$6:$D$1605,4,FALSE)</f>
        <v>150.18</v>
      </c>
      <c r="G136" s="30">
        <f t="shared" ref="G136:G199" si="16">C136*F136</f>
        <v>0</v>
      </c>
      <c r="H136" s="17">
        <f t="shared" ref="H136:H199" si="17">G136-E136</f>
        <v>0</v>
      </c>
      <c r="I136" s="29">
        <f t="shared" ref="I136:I199" si="18">IF(E136=0,0,H136/E136)</f>
        <v>0</v>
      </c>
    </row>
    <row r="137" spans="1:9" x14ac:dyDescent="0.25">
      <c r="A137" s="32">
        <v>5006130</v>
      </c>
      <c r="B137" t="s">
        <v>279</v>
      </c>
      <c r="C137" s="28">
        <f>VLOOKUP(A137,[2]Sheet2!$A$1:$D$859,3,FALSE)</f>
        <v>63</v>
      </c>
      <c r="D137" s="30">
        <v>18.72000000000002</v>
      </c>
      <c r="E137" s="14">
        <f t="shared" si="15"/>
        <v>1179.3600000000013</v>
      </c>
      <c r="F137" s="30">
        <f>VLOOKUP(A137,[1]Chargemaster!$A$6:$D$1605,4,FALSE)</f>
        <v>18.72</v>
      </c>
      <c r="G137" s="30">
        <f t="shared" si="16"/>
        <v>1179.3599999999999</v>
      </c>
      <c r="H137" s="17">
        <f t="shared" si="17"/>
        <v>0</v>
      </c>
      <c r="I137" s="29">
        <f t="shared" si="18"/>
        <v>0</v>
      </c>
    </row>
    <row r="138" spans="1:9" x14ac:dyDescent="0.25">
      <c r="A138" s="32">
        <v>4501085</v>
      </c>
      <c r="B138" t="s">
        <v>37</v>
      </c>
      <c r="C138" s="28">
        <f>VLOOKUP(A138,[2]Sheet2!$A$1:$D$859,3,FALSE)</f>
        <v>236</v>
      </c>
      <c r="D138" s="30">
        <v>54.200000000000166</v>
      </c>
      <c r="E138" s="14">
        <f t="shared" si="15"/>
        <v>12791.200000000039</v>
      </c>
      <c r="F138" s="30">
        <f>VLOOKUP(A138,[1]Chargemaster!$A$6:$D$1605,4,FALSE)</f>
        <v>54.2</v>
      </c>
      <c r="G138" s="30">
        <f t="shared" si="16"/>
        <v>12791.2</v>
      </c>
      <c r="H138" s="17">
        <f t="shared" si="17"/>
        <v>-3.8198777474462986E-11</v>
      </c>
      <c r="I138" s="29">
        <f t="shared" si="18"/>
        <v>-2.9863325938506842E-15</v>
      </c>
    </row>
    <row r="139" spans="1:9" x14ac:dyDescent="0.25">
      <c r="A139" s="32">
        <v>4504074</v>
      </c>
      <c r="B139" t="s">
        <v>185</v>
      </c>
      <c r="C139" s="28">
        <f>VLOOKUP(A139,[2]Sheet2!$A$1:$D$859,3,FALSE)</f>
        <v>1</v>
      </c>
      <c r="D139" s="30">
        <v>5</v>
      </c>
      <c r="E139" s="14">
        <f t="shared" si="15"/>
        <v>5</v>
      </c>
      <c r="F139" s="30">
        <f>VLOOKUP(A139,[1]Chargemaster!$A$6:$D$1605,4,FALSE)</f>
        <v>5</v>
      </c>
      <c r="G139" s="30">
        <f t="shared" si="16"/>
        <v>5</v>
      </c>
      <c r="H139" s="17">
        <f t="shared" si="17"/>
        <v>0</v>
      </c>
      <c r="I139" s="29">
        <f t="shared" si="18"/>
        <v>0</v>
      </c>
    </row>
    <row r="140" spans="1:9" x14ac:dyDescent="0.25">
      <c r="A140" s="32">
        <v>5006131</v>
      </c>
      <c r="B140" t="s">
        <v>280</v>
      </c>
      <c r="C140" s="28">
        <f>VLOOKUP(A140,[2]Sheet2!$A$1:$D$859,3,FALSE)</f>
        <v>644</v>
      </c>
      <c r="D140" s="30">
        <v>3.8000000000000105</v>
      </c>
      <c r="E140" s="14">
        <f t="shared" si="15"/>
        <v>2447.2000000000066</v>
      </c>
      <c r="F140" s="30">
        <f>VLOOKUP(A140,[1]Chargemaster!$A$6:$D$1605,4,FALSE)</f>
        <v>3.8</v>
      </c>
      <c r="G140" s="30">
        <f t="shared" si="16"/>
        <v>2447.1999999999998</v>
      </c>
      <c r="H140" s="17">
        <f t="shared" si="17"/>
        <v>-6.8212102632969618E-12</v>
      </c>
      <c r="I140" s="29">
        <f t="shared" si="18"/>
        <v>-2.7873530006934222E-15</v>
      </c>
    </row>
    <row r="141" spans="1:9" x14ac:dyDescent="0.25">
      <c r="A141" s="32">
        <v>5006133</v>
      </c>
      <c r="B141" t="s">
        <v>281</v>
      </c>
      <c r="C141" s="28">
        <f>VLOOKUP(A141,[2]Sheet2!$A$1:$D$859,3,FALSE)</f>
        <v>877</v>
      </c>
      <c r="D141" s="30">
        <v>10.710000000000029</v>
      </c>
      <c r="E141" s="14">
        <f t="shared" si="15"/>
        <v>9392.6700000000255</v>
      </c>
      <c r="F141" s="30">
        <f>VLOOKUP(A141,[1]Chargemaster!$A$6:$D$1605,4,FALSE)</f>
        <v>10.71</v>
      </c>
      <c r="G141" s="30">
        <f t="shared" si="16"/>
        <v>9392.67</v>
      </c>
      <c r="H141" s="17">
        <f t="shared" si="17"/>
        <v>-2.5465851649641991E-11</v>
      </c>
      <c r="I141" s="29">
        <f t="shared" si="18"/>
        <v>-2.7112473502893129E-15</v>
      </c>
    </row>
    <row r="142" spans="1:9" x14ac:dyDescent="0.25">
      <c r="A142" s="32">
        <v>5006135</v>
      </c>
      <c r="B142" t="s">
        <v>282</v>
      </c>
      <c r="C142" s="28">
        <v>0</v>
      </c>
      <c r="D142" s="30">
        <v>69.900000000000006</v>
      </c>
      <c r="E142" s="14">
        <f t="shared" si="15"/>
        <v>0</v>
      </c>
      <c r="F142" s="30">
        <f>VLOOKUP(A142,[1]Chargemaster!$A$6:$D$1605,4,FALSE)</f>
        <v>69.900000000000006</v>
      </c>
      <c r="G142" s="30">
        <f t="shared" si="16"/>
        <v>0</v>
      </c>
      <c r="H142" s="17">
        <f t="shared" si="17"/>
        <v>0</v>
      </c>
      <c r="I142" s="29">
        <f t="shared" si="18"/>
        <v>0</v>
      </c>
    </row>
    <row r="143" spans="1:9" x14ac:dyDescent="0.25">
      <c r="A143" s="32">
        <v>5006947</v>
      </c>
      <c r="B143" t="s">
        <v>636</v>
      </c>
      <c r="C143" s="28">
        <f>VLOOKUP(A143,[2]Sheet2!$A$1:$D$859,3,FALSE)</f>
        <v>10</v>
      </c>
      <c r="D143" s="30">
        <v>289.40000000000003</v>
      </c>
      <c r="E143" s="14">
        <f t="shared" si="15"/>
        <v>2894.0000000000005</v>
      </c>
      <c r="F143" s="30">
        <f>VLOOKUP(A143,[1]Chargemaster!$A$6:$D$1605,4,FALSE)</f>
        <v>289.39999999999998</v>
      </c>
      <c r="G143" s="30">
        <f t="shared" si="16"/>
        <v>2894</v>
      </c>
      <c r="H143" s="17">
        <f t="shared" si="17"/>
        <v>0</v>
      </c>
      <c r="I143" s="29">
        <f t="shared" si="18"/>
        <v>0</v>
      </c>
    </row>
    <row r="144" spans="1:9" x14ac:dyDescent="0.25">
      <c r="A144" s="32">
        <v>4501369</v>
      </c>
      <c r="B144" t="s">
        <v>155</v>
      </c>
      <c r="C144" s="28">
        <f>VLOOKUP(A144,[2]Sheet2!$A$1:$D$859,3,FALSE)</f>
        <v>7</v>
      </c>
      <c r="D144" s="30">
        <v>34.92</v>
      </c>
      <c r="E144" s="14">
        <f t="shared" si="15"/>
        <v>244.44</v>
      </c>
      <c r="F144" s="30">
        <f>VLOOKUP(A144,[1]Chargemaster!$A$6:$D$1605,4,FALSE)</f>
        <v>34.92</v>
      </c>
      <c r="G144" s="30">
        <f t="shared" si="16"/>
        <v>244.44</v>
      </c>
      <c r="H144" s="17">
        <f t="shared" si="17"/>
        <v>0</v>
      </c>
      <c r="I144" s="29">
        <f t="shared" si="18"/>
        <v>0</v>
      </c>
    </row>
    <row r="145" spans="1:9" x14ac:dyDescent="0.25">
      <c r="A145" s="32">
        <v>5006136</v>
      </c>
      <c r="B145" t="s">
        <v>283</v>
      </c>
      <c r="C145" s="28">
        <f>VLOOKUP(A145,[2]Sheet2!$A$1:$D$859,3,FALSE)</f>
        <v>1618</v>
      </c>
      <c r="D145" s="30">
        <v>29.986293103448681</v>
      </c>
      <c r="E145" s="14">
        <f t="shared" si="15"/>
        <v>48517.822241379967</v>
      </c>
      <c r="F145" s="30">
        <f>VLOOKUP(A145,[1]Chargemaster!$A$6:$D$1605,4,FALSE)</f>
        <v>29.97</v>
      </c>
      <c r="G145" s="30">
        <f t="shared" si="16"/>
        <v>48491.46</v>
      </c>
      <c r="H145" s="17">
        <f t="shared" si="17"/>
        <v>-26.3622413799676</v>
      </c>
      <c r="I145" s="29">
        <f t="shared" si="18"/>
        <v>-5.4335170380923905E-4</v>
      </c>
    </row>
    <row r="146" spans="1:9" x14ac:dyDescent="0.25">
      <c r="A146" s="32">
        <v>5006138</v>
      </c>
      <c r="B146" t="s">
        <v>284</v>
      </c>
      <c r="C146" s="28">
        <f>VLOOKUP(A146,[2]Sheet2!$A$1:$D$859,3,FALSE)</f>
        <v>3076</v>
      </c>
      <c r="D146" s="30">
        <v>50.559999999998858</v>
      </c>
      <c r="E146" s="14">
        <f t="shared" si="15"/>
        <v>155522.55999999648</v>
      </c>
      <c r="F146" s="30">
        <f>VLOOKUP(A146,[1]Chargemaster!$A$6:$D$1605,4,FALSE)</f>
        <v>50.56</v>
      </c>
      <c r="G146" s="30">
        <f t="shared" si="16"/>
        <v>155522.56</v>
      </c>
      <c r="H146" s="17">
        <f t="shared" si="17"/>
        <v>3.5215634852647781E-9</v>
      </c>
      <c r="I146" s="29">
        <f t="shared" si="18"/>
        <v>2.264342539927878E-14</v>
      </c>
    </row>
    <row r="147" spans="1:9" x14ac:dyDescent="0.25">
      <c r="A147" s="32">
        <v>5006139</v>
      </c>
      <c r="B147" t="s">
        <v>285</v>
      </c>
      <c r="C147" s="28">
        <f>VLOOKUP(A147,[2]Sheet2!$A$1:$D$859,3,FALSE)</f>
        <v>418</v>
      </c>
      <c r="D147" s="30">
        <v>11.880000000000051</v>
      </c>
      <c r="E147" s="14">
        <f t="shared" si="15"/>
        <v>4965.8400000000211</v>
      </c>
      <c r="F147" s="30">
        <f>VLOOKUP(A147,[1]Chargemaster!$A$6:$D$1605,4,FALSE)</f>
        <v>11.88</v>
      </c>
      <c r="G147" s="30">
        <f t="shared" si="16"/>
        <v>4965.84</v>
      </c>
      <c r="H147" s="17">
        <f t="shared" si="17"/>
        <v>-2.0918378140777349E-11</v>
      </c>
      <c r="I147" s="29">
        <f t="shared" si="18"/>
        <v>-4.2124551215458533E-15</v>
      </c>
    </row>
    <row r="148" spans="1:9" x14ac:dyDescent="0.25">
      <c r="A148" s="32">
        <v>5006876</v>
      </c>
      <c r="B148" t="s">
        <v>614</v>
      </c>
      <c r="C148" s="28">
        <f>VLOOKUP(A148,[2]Sheet2!$A$1:$D$859,3,FALSE)</f>
        <v>290</v>
      </c>
      <c r="D148" s="30">
        <v>14.850000000000103</v>
      </c>
      <c r="E148" s="14">
        <f t="shared" si="15"/>
        <v>4306.50000000003</v>
      </c>
      <c r="F148" s="30">
        <f>VLOOKUP(A148,[1]Chargemaster!$A$6:$D$1605,4,FALSE)</f>
        <v>14.85</v>
      </c>
      <c r="G148" s="30">
        <f t="shared" si="16"/>
        <v>4306.5</v>
      </c>
      <c r="H148" s="17">
        <f t="shared" si="17"/>
        <v>-3.0013325158506632E-11</v>
      </c>
      <c r="I148" s="29">
        <f t="shared" si="18"/>
        <v>-6.96930805956262E-15</v>
      </c>
    </row>
    <row r="149" spans="1:9" x14ac:dyDescent="0.25">
      <c r="A149" s="32">
        <v>4501332</v>
      </c>
      <c r="B149" t="s">
        <v>789</v>
      </c>
      <c r="C149" s="28">
        <f>VLOOKUP(A149,[2]Sheet2!$A$1:$D$859,3,FALSE)</f>
        <v>192</v>
      </c>
      <c r="D149" s="30">
        <v>26.80000000000009</v>
      </c>
      <c r="E149" s="14">
        <f t="shared" si="15"/>
        <v>5145.6000000000167</v>
      </c>
      <c r="F149" s="30">
        <f>VLOOKUP(A149,[1]Chargemaster!$A$6:$D$1605,4,FALSE)</f>
        <v>26.8</v>
      </c>
      <c r="G149" s="30">
        <f t="shared" si="16"/>
        <v>5145.6000000000004</v>
      </c>
      <c r="H149" s="17">
        <f t="shared" si="17"/>
        <v>-1.6370904631912708E-11</v>
      </c>
      <c r="I149" s="29">
        <f t="shared" si="18"/>
        <v>-3.1815346377317813E-15</v>
      </c>
    </row>
    <row r="150" spans="1:9" x14ac:dyDescent="0.25">
      <c r="A150" s="32">
        <v>4501077</v>
      </c>
      <c r="B150" t="s">
        <v>113</v>
      </c>
      <c r="C150" s="28">
        <f>VLOOKUP(A150,[2]Sheet2!$A$1:$D$859,3,FALSE)</f>
        <v>1</v>
      </c>
      <c r="D150" s="30">
        <v>40.299999999999997</v>
      </c>
      <c r="E150" s="14">
        <f t="shared" si="15"/>
        <v>40.299999999999997</v>
      </c>
      <c r="F150" s="30">
        <f>VLOOKUP(A150,[1]Chargemaster!$A$6:$D$1605,4,FALSE)</f>
        <v>40.299999999999997</v>
      </c>
      <c r="G150" s="30">
        <f t="shared" si="16"/>
        <v>40.299999999999997</v>
      </c>
      <c r="H150" s="17">
        <f t="shared" si="17"/>
        <v>0</v>
      </c>
      <c r="I150" s="29">
        <f t="shared" si="18"/>
        <v>0</v>
      </c>
    </row>
    <row r="151" spans="1:9" x14ac:dyDescent="0.25">
      <c r="A151" s="32">
        <v>5006140</v>
      </c>
      <c r="B151" t="s">
        <v>286</v>
      </c>
      <c r="C151" s="28">
        <f>VLOOKUP(A151,[2]Sheet2!$A$1:$D$859,3,FALSE)</f>
        <v>698</v>
      </c>
      <c r="D151" s="30">
        <v>3.7999999999999758</v>
      </c>
      <c r="E151" s="14">
        <f t="shared" si="15"/>
        <v>2652.3999999999833</v>
      </c>
      <c r="F151" s="30">
        <f>VLOOKUP(A151,[1]Chargemaster!$A$6:$D$1605,4,FALSE)</f>
        <v>3.8</v>
      </c>
      <c r="G151" s="30">
        <f t="shared" si="16"/>
        <v>2652.4</v>
      </c>
      <c r="H151" s="17">
        <f t="shared" si="17"/>
        <v>1.6825651982799172E-11</v>
      </c>
      <c r="I151" s="29">
        <f t="shared" si="18"/>
        <v>6.3435575263155176E-15</v>
      </c>
    </row>
    <row r="152" spans="1:9" x14ac:dyDescent="0.25">
      <c r="A152" s="32">
        <v>5006141</v>
      </c>
      <c r="B152" t="s">
        <v>287</v>
      </c>
      <c r="C152" s="28">
        <f>VLOOKUP(A152,[2]Sheet2!$A$1:$D$859,3,FALSE)</f>
        <v>6214</v>
      </c>
      <c r="D152" s="30">
        <v>3.7999999999995788</v>
      </c>
      <c r="E152" s="14">
        <f t="shared" si="15"/>
        <v>23613.199999997381</v>
      </c>
      <c r="F152" s="30">
        <f>VLOOKUP(A152,[1]Chargemaster!$A$6:$D$1605,4,FALSE)</f>
        <v>3.8</v>
      </c>
      <c r="G152" s="30">
        <f t="shared" si="16"/>
        <v>23613.199999999997</v>
      </c>
      <c r="H152" s="17">
        <f t="shared" si="17"/>
        <v>2.6157067622989416E-9</v>
      </c>
      <c r="I152" s="29">
        <f t="shared" si="18"/>
        <v>1.1077307447949587E-13</v>
      </c>
    </row>
    <row r="153" spans="1:9" x14ac:dyDescent="0.25">
      <c r="A153" s="32">
        <v>5006142</v>
      </c>
      <c r="B153" t="s">
        <v>288</v>
      </c>
      <c r="C153" s="28">
        <f>VLOOKUP(A153,[2]Sheet2!$A$1:$D$859,3,FALSE)</f>
        <v>3840</v>
      </c>
      <c r="D153" s="30">
        <v>3.8000000000001117</v>
      </c>
      <c r="E153" s="14">
        <f t="shared" si="15"/>
        <v>14592.000000000429</v>
      </c>
      <c r="F153" s="30">
        <f>VLOOKUP(A153,[1]Chargemaster!$A$6:$D$1605,4,FALSE)</f>
        <v>3.8</v>
      </c>
      <c r="G153" s="30">
        <f t="shared" si="16"/>
        <v>14592</v>
      </c>
      <c r="H153" s="17">
        <f t="shared" si="17"/>
        <v>-4.2928149923682213E-10</v>
      </c>
      <c r="I153" s="29">
        <f t="shared" si="18"/>
        <v>-2.9418962392873456E-14</v>
      </c>
    </row>
    <row r="154" spans="1:9" x14ac:dyDescent="0.25">
      <c r="A154" s="32">
        <v>5006143</v>
      </c>
      <c r="B154" t="s">
        <v>289</v>
      </c>
      <c r="C154" s="28">
        <f>VLOOKUP(A154,[2]Sheet2!$A$1:$D$859,3,FALSE)</f>
        <v>3272</v>
      </c>
      <c r="D154" s="30">
        <v>3.799999999999816</v>
      </c>
      <c r="E154" s="14">
        <f t="shared" si="15"/>
        <v>12433.599999999398</v>
      </c>
      <c r="F154" s="30">
        <f>VLOOKUP(A154,[1]Chargemaster!$A$6:$D$1605,4,FALSE)</f>
        <v>3.8</v>
      </c>
      <c r="G154" s="30">
        <f t="shared" si="16"/>
        <v>12433.599999999999</v>
      </c>
      <c r="H154" s="17">
        <f t="shared" si="17"/>
        <v>6.0026650317013264E-10</v>
      </c>
      <c r="I154" s="29">
        <f t="shared" si="18"/>
        <v>4.8277771777293921E-14</v>
      </c>
    </row>
    <row r="155" spans="1:9" x14ac:dyDescent="0.25">
      <c r="A155" s="32">
        <v>5006144</v>
      </c>
      <c r="B155" t="s">
        <v>290</v>
      </c>
      <c r="C155" s="28">
        <f>VLOOKUP(A155,[2]Sheet2!$A$1:$D$859,3,FALSE)</f>
        <v>6273</v>
      </c>
      <c r="D155" s="30">
        <v>3.8108367478970169</v>
      </c>
      <c r="E155" s="14">
        <f t="shared" si="15"/>
        <v>23905.378919557988</v>
      </c>
      <c r="F155" s="30">
        <f>VLOOKUP(A155,[1]Chargemaster!$A$6:$D$1605,4,FALSE)</f>
        <v>3.8</v>
      </c>
      <c r="G155" s="30">
        <f t="shared" si="16"/>
        <v>23837.399999999998</v>
      </c>
      <c r="H155" s="17">
        <f t="shared" si="17"/>
        <v>-67.978919557990594</v>
      </c>
      <c r="I155" s="29">
        <f t="shared" si="18"/>
        <v>-2.8436662638455065E-3</v>
      </c>
    </row>
    <row r="156" spans="1:9" x14ac:dyDescent="0.25">
      <c r="A156" s="32">
        <v>90100057</v>
      </c>
      <c r="B156" t="s">
        <v>1</v>
      </c>
      <c r="C156" s="28">
        <f>VLOOKUP(A156,[2]Sheet2!$A$1:$D$859,3,FALSE)</f>
        <v>1703</v>
      </c>
      <c r="D156" s="30">
        <v>2.3000000000000602</v>
      </c>
      <c r="E156" s="14">
        <f t="shared" si="15"/>
        <v>3916.9000000001024</v>
      </c>
      <c r="F156" s="30">
        <v>2.2999999999999998</v>
      </c>
      <c r="G156" s="30">
        <f t="shared" si="16"/>
        <v>3916.8999999999996</v>
      </c>
      <c r="H156" s="17">
        <f t="shared" si="17"/>
        <v>-1.0277290130034089E-10</v>
      </c>
      <c r="I156" s="29">
        <f t="shared" si="18"/>
        <v>-2.6238326559355155E-14</v>
      </c>
    </row>
    <row r="157" spans="1:9" x14ac:dyDescent="0.25">
      <c r="A157" s="32">
        <v>4504092</v>
      </c>
      <c r="B157" t="s">
        <v>801</v>
      </c>
      <c r="C157" s="28">
        <f>VLOOKUP(A157,[2]Sheet2!$A$1:$D$859,3,FALSE)</f>
        <v>10696</v>
      </c>
      <c r="D157" s="30">
        <v>156</v>
      </c>
      <c r="E157" s="14">
        <f t="shared" si="15"/>
        <v>1668576</v>
      </c>
      <c r="F157" s="30">
        <f>VLOOKUP(A157,[1]Chargemaster!$A$6:$D$1605,4,FALSE)</f>
        <v>156</v>
      </c>
      <c r="G157" s="30">
        <f t="shared" si="16"/>
        <v>1668576</v>
      </c>
      <c r="H157" s="17">
        <f t="shared" si="17"/>
        <v>0</v>
      </c>
      <c r="I157" s="29">
        <f t="shared" si="18"/>
        <v>0</v>
      </c>
    </row>
    <row r="158" spans="1:9" x14ac:dyDescent="0.25">
      <c r="A158" s="32">
        <v>5006151</v>
      </c>
      <c r="B158" t="s">
        <v>813</v>
      </c>
      <c r="C158" s="28">
        <f>VLOOKUP(A158,[2]Sheet2!$A$1:$D$859,3,FALSE)</f>
        <v>38</v>
      </c>
      <c r="D158" s="30">
        <v>29.7</v>
      </c>
      <c r="E158" s="14">
        <f t="shared" si="15"/>
        <v>1128.5999999999999</v>
      </c>
      <c r="F158" s="30">
        <f>VLOOKUP(A158,[1]Chargemaster!$A$6:$D$1605,4,FALSE)</f>
        <v>29.7</v>
      </c>
      <c r="G158" s="30">
        <f t="shared" si="16"/>
        <v>1128.5999999999999</v>
      </c>
      <c r="H158" s="17">
        <f t="shared" si="17"/>
        <v>0</v>
      </c>
      <c r="I158" s="29">
        <f t="shared" si="18"/>
        <v>0</v>
      </c>
    </row>
    <row r="159" spans="1:9" x14ac:dyDescent="0.25">
      <c r="A159" s="32">
        <v>5006152</v>
      </c>
      <c r="B159" t="s">
        <v>291</v>
      </c>
      <c r="C159" s="28">
        <f>VLOOKUP(A159,[2]Sheet2!$A$1:$D$859,3,FALSE)</f>
        <v>136</v>
      </c>
      <c r="D159" s="30">
        <v>17.549999999999976</v>
      </c>
      <c r="E159" s="14">
        <f t="shared" si="15"/>
        <v>2386.7999999999965</v>
      </c>
      <c r="F159" s="30">
        <f>VLOOKUP(A159,[1]Chargemaster!$A$6:$D$1605,4,FALSE)</f>
        <v>17.55</v>
      </c>
      <c r="G159" s="30">
        <f t="shared" si="16"/>
        <v>2386.8000000000002</v>
      </c>
      <c r="H159" s="17">
        <f t="shared" si="17"/>
        <v>3.637978807091713E-12</v>
      </c>
      <c r="I159" s="29">
        <f t="shared" si="18"/>
        <v>1.5242076450023958E-15</v>
      </c>
    </row>
    <row r="160" spans="1:9" x14ac:dyDescent="0.25">
      <c r="A160" s="32">
        <v>5006153</v>
      </c>
      <c r="B160" t="s">
        <v>292</v>
      </c>
      <c r="C160" s="28">
        <f>VLOOKUP(A160,[2]Sheet2!$A$1:$D$859,3,FALSE)</f>
        <v>198</v>
      </c>
      <c r="D160" s="30">
        <v>17.650503018108715</v>
      </c>
      <c r="E160" s="14">
        <f t="shared" si="15"/>
        <v>3494.7995975855256</v>
      </c>
      <c r="F160" s="30">
        <f>VLOOKUP(A160,[1]Chargemaster!$A$6:$D$1605,4,FALSE)</f>
        <v>17.55</v>
      </c>
      <c r="G160" s="30">
        <f t="shared" si="16"/>
        <v>3474.9</v>
      </c>
      <c r="H160" s="17">
        <f t="shared" si="17"/>
        <v>-19.899597585525498</v>
      </c>
      <c r="I160" s="29">
        <f t="shared" si="18"/>
        <v>-5.6940597106837423E-3</v>
      </c>
    </row>
    <row r="161" spans="1:9" x14ac:dyDescent="0.25">
      <c r="A161" s="32">
        <v>5006845</v>
      </c>
      <c r="B161" t="s">
        <v>603</v>
      </c>
      <c r="C161" s="28">
        <f>VLOOKUP(A161,[2]Sheet2!$A$1:$D$859,3,FALSE)</f>
        <v>82</v>
      </c>
      <c r="D161" s="30">
        <v>3.8000000000000012</v>
      </c>
      <c r="E161" s="14">
        <f t="shared" si="15"/>
        <v>311.60000000000008</v>
      </c>
      <c r="F161" s="30">
        <f>VLOOKUP(A161,[1]Chargemaster!$A$6:$D$1605,4,FALSE)</f>
        <v>3.8</v>
      </c>
      <c r="G161" s="30">
        <f t="shared" si="16"/>
        <v>311.59999999999997</v>
      </c>
      <c r="H161" s="17">
        <f t="shared" si="17"/>
        <v>0</v>
      </c>
      <c r="I161" s="29">
        <f t="shared" si="18"/>
        <v>0</v>
      </c>
    </row>
    <row r="162" spans="1:9" x14ac:dyDescent="0.25">
      <c r="A162" s="32">
        <v>4501083</v>
      </c>
      <c r="B162" t="s">
        <v>767</v>
      </c>
      <c r="C162" s="28">
        <f>VLOOKUP(A162,[2]Sheet2!$A$1:$D$859,3,FALSE)</f>
        <v>7</v>
      </c>
      <c r="D162" s="30">
        <v>25.009999999999994</v>
      </c>
      <c r="E162" s="14">
        <f t="shared" si="15"/>
        <v>175.06999999999996</v>
      </c>
      <c r="F162" s="30">
        <f>VLOOKUP(A162,[1]Chargemaster!$A$6:$D$1605,4,FALSE)</f>
        <v>25.01</v>
      </c>
      <c r="G162" s="30">
        <f t="shared" si="16"/>
        <v>175.07000000000002</v>
      </c>
      <c r="H162" s="17">
        <f t="shared" si="17"/>
        <v>0</v>
      </c>
      <c r="I162" s="29">
        <f t="shared" si="18"/>
        <v>0</v>
      </c>
    </row>
    <row r="163" spans="1:9" x14ac:dyDescent="0.25">
      <c r="A163" s="32">
        <v>5006154</v>
      </c>
      <c r="B163" t="s">
        <v>293</v>
      </c>
      <c r="C163" s="28">
        <f>VLOOKUP(A163,[2]Sheet2!$A$1:$D$859,3,FALSE)</f>
        <v>16</v>
      </c>
      <c r="D163" s="30">
        <v>184.86000000000004</v>
      </c>
      <c r="E163" s="14">
        <f t="shared" si="15"/>
        <v>2957.7600000000007</v>
      </c>
      <c r="F163" s="30">
        <f>VLOOKUP(A163,[1]Chargemaster!$A$6:$D$1605,4,FALSE)</f>
        <v>184.86</v>
      </c>
      <c r="G163" s="30">
        <f t="shared" si="16"/>
        <v>2957.76</v>
      </c>
      <c r="H163" s="17">
        <f t="shared" si="17"/>
        <v>0</v>
      </c>
      <c r="I163" s="29">
        <f t="shared" si="18"/>
        <v>0</v>
      </c>
    </row>
    <row r="164" spans="1:9" x14ac:dyDescent="0.25">
      <c r="A164" s="32">
        <v>5006812</v>
      </c>
      <c r="B164" t="s">
        <v>596</v>
      </c>
      <c r="C164" s="28">
        <v>0</v>
      </c>
      <c r="D164" s="30">
        <v>27.12</v>
      </c>
      <c r="E164" s="14">
        <f t="shared" si="15"/>
        <v>0</v>
      </c>
      <c r="F164" s="30">
        <f>VLOOKUP(A164,[1]Chargemaster!$A$6:$D$1605,4,FALSE)</f>
        <v>27.12</v>
      </c>
      <c r="G164" s="30">
        <f t="shared" si="16"/>
        <v>0</v>
      </c>
      <c r="H164" s="17">
        <f t="shared" si="17"/>
        <v>0</v>
      </c>
      <c r="I164" s="29">
        <f t="shared" si="18"/>
        <v>0</v>
      </c>
    </row>
    <row r="165" spans="1:9" x14ac:dyDescent="0.25">
      <c r="A165" s="32">
        <v>5006155</v>
      </c>
      <c r="B165" t="s">
        <v>294</v>
      </c>
      <c r="C165" s="28">
        <f>VLOOKUP(A165,[2]Sheet2!$A$1:$D$859,3,FALSE)</f>
        <v>3</v>
      </c>
      <c r="D165" s="30">
        <v>5.4900000000000011</v>
      </c>
      <c r="E165" s="14">
        <f t="shared" si="15"/>
        <v>16.470000000000002</v>
      </c>
      <c r="F165" s="30">
        <f>VLOOKUP(A165,[1]Chargemaster!$A$6:$D$1605,4,FALSE)</f>
        <v>5.49</v>
      </c>
      <c r="G165" s="30">
        <f t="shared" si="16"/>
        <v>16.47</v>
      </c>
      <c r="H165" s="17">
        <f t="shared" si="17"/>
        <v>0</v>
      </c>
      <c r="I165" s="29">
        <f t="shared" si="18"/>
        <v>0</v>
      </c>
    </row>
    <row r="166" spans="1:9" x14ac:dyDescent="0.25">
      <c r="A166" s="32">
        <v>5006157</v>
      </c>
      <c r="B166" t="s">
        <v>295</v>
      </c>
      <c r="C166" s="28">
        <f>VLOOKUP(A166,[2]Sheet2!$A$1:$D$859,3,FALSE)</f>
        <v>5</v>
      </c>
      <c r="D166" s="30">
        <v>5.9399999999999995</v>
      </c>
      <c r="E166" s="14">
        <f t="shared" si="15"/>
        <v>29.699999999999996</v>
      </c>
      <c r="F166" s="30">
        <f>VLOOKUP(A166,[1]Chargemaster!$A$6:$D$1605,4,FALSE)</f>
        <v>5.94</v>
      </c>
      <c r="G166" s="30">
        <f t="shared" si="16"/>
        <v>29.700000000000003</v>
      </c>
      <c r="H166" s="17">
        <f t="shared" si="17"/>
        <v>0</v>
      </c>
      <c r="I166" s="29">
        <f t="shared" si="18"/>
        <v>0</v>
      </c>
    </row>
    <row r="167" spans="1:9" x14ac:dyDescent="0.25">
      <c r="A167" s="32">
        <v>5006158</v>
      </c>
      <c r="B167" t="s">
        <v>296</v>
      </c>
      <c r="C167" s="28">
        <f>VLOOKUP(A167,[2]Sheet2!$A$1:$D$859,3,FALSE)</f>
        <v>5</v>
      </c>
      <c r="D167" s="30">
        <v>6.03</v>
      </c>
      <c r="E167" s="14">
        <f t="shared" si="15"/>
        <v>30.150000000000002</v>
      </c>
      <c r="F167" s="30">
        <f>VLOOKUP(A167,[1]Chargemaster!$A$6:$D$1605,4,FALSE)</f>
        <v>6.03</v>
      </c>
      <c r="G167" s="30">
        <f t="shared" si="16"/>
        <v>30.150000000000002</v>
      </c>
      <c r="H167" s="17">
        <f t="shared" si="17"/>
        <v>0</v>
      </c>
      <c r="I167" s="29">
        <f t="shared" si="18"/>
        <v>0</v>
      </c>
    </row>
    <row r="168" spans="1:9" x14ac:dyDescent="0.25">
      <c r="A168" s="32">
        <v>5006161</v>
      </c>
      <c r="B168" t="s">
        <v>297</v>
      </c>
      <c r="C168" s="28">
        <f>VLOOKUP(A168,[2]Sheet2!$A$1:$D$859,3,FALSE)</f>
        <v>969</v>
      </c>
      <c r="D168" s="30">
        <v>20.525063291139347</v>
      </c>
      <c r="E168" s="14">
        <f t="shared" si="15"/>
        <v>19888.786329114027</v>
      </c>
      <c r="F168" s="30">
        <f>VLOOKUP(A168,[1]Chargemaster!$A$6:$D$1605,4,FALSE)</f>
        <v>20.34</v>
      </c>
      <c r="G168" s="30">
        <f t="shared" si="16"/>
        <v>19709.46</v>
      </c>
      <c r="H168" s="17">
        <f t="shared" si="17"/>
        <v>-179.32632911402834</v>
      </c>
      <c r="I168" s="29">
        <f t="shared" si="18"/>
        <v>-9.0164541036635831E-3</v>
      </c>
    </row>
    <row r="169" spans="1:9" x14ac:dyDescent="0.25">
      <c r="A169" s="32">
        <v>4006429</v>
      </c>
      <c r="B169" t="s">
        <v>65</v>
      </c>
      <c r="C169" s="28">
        <f>VLOOKUP(A169,[2]Sheet2!$A$1:$D$859,3,FALSE)</f>
        <v>262</v>
      </c>
      <c r="D169" s="30">
        <v>64.700000000000074</v>
      </c>
      <c r="E169" s="14">
        <f t="shared" si="15"/>
        <v>16951.40000000002</v>
      </c>
      <c r="F169" s="30">
        <f>VLOOKUP(A169,[1]Chargemaster!$A$6:$D$1605,4,FALSE)</f>
        <v>64.7</v>
      </c>
      <c r="G169" s="30">
        <f t="shared" si="16"/>
        <v>16951.400000000001</v>
      </c>
      <c r="H169" s="17">
        <f t="shared" si="17"/>
        <v>0</v>
      </c>
      <c r="I169" s="29">
        <f t="shared" si="18"/>
        <v>0</v>
      </c>
    </row>
    <row r="170" spans="1:9" x14ac:dyDescent="0.25">
      <c r="A170" s="32">
        <v>4501084</v>
      </c>
      <c r="B170" t="s">
        <v>114</v>
      </c>
      <c r="C170" s="28">
        <v>0</v>
      </c>
      <c r="D170" s="30">
        <v>20</v>
      </c>
      <c r="E170" s="14">
        <f t="shared" si="15"/>
        <v>0</v>
      </c>
      <c r="F170" s="30">
        <f>VLOOKUP(A170,[1]Chargemaster!$A$6:$D$1605,4,FALSE)</f>
        <v>20</v>
      </c>
      <c r="G170" s="30">
        <f t="shared" si="16"/>
        <v>0</v>
      </c>
      <c r="H170" s="17">
        <f t="shared" si="17"/>
        <v>0</v>
      </c>
      <c r="I170" s="29">
        <f t="shared" si="18"/>
        <v>0</v>
      </c>
    </row>
    <row r="171" spans="1:9" x14ac:dyDescent="0.25">
      <c r="A171" s="32">
        <v>4501318</v>
      </c>
      <c r="B171" t="s">
        <v>151</v>
      </c>
      <c r="C171" s="28">
        <f>VLOOKUP(A171,[2]Sheet2!$A$1:$D$859,3,FALSE)</f>
        <v>12</v>
      </c>
      <c r="D171" s="30">
        <v>4.8199999999999976</v>
      </c>
      <c r="E171" s="14">
        <f t="shared" si="15"/>
        <v>57.839999999999975</v>
      </c>
      <c r="F171" s="30">
        <f>VLOOKUP(A171,[1]Chargemaster!$A$6:$D$1605,4,FALSE)</f>
        <v>4.82</v>
      </c>
      <c r="G171" s="30">
        <f t="shared" si="16"/>
        <v>57.84</v>
      </c>
      <c r="H171" s="17">
        <f t="shared" si="17"/>
        <v>0</v>
      </c>
      <c r="I171" s="29">
        <f t="shared" si="18"/>
        <v>0</v>
      </c>
    </row>
    <row r="172" spans="1:9" x14ac:dyDescent="0.25">
      <c r="A172" s="32">
        <v>4501089</v>
      </c>
      <c r="B172" t="s">
        <v>769</v>
      </c>
      <c r="C172" s="28">
        <f>VLOOKUP(A172,[2]Sheet2!$A$1:$D$859,3,FALSE)</f>
        <v>0</v>
      </c>
      <c r="D172" s="30">
        <v>7.1</v>
      </c>
      <c r="E172" s="14">
        <f t="shared" si="15"/>
        <v>0</v>
      </c>
      <c r="F172" s="30">
        <f>VLOOKUP(A172,[1]Chargemaster!$A$6:$D$1605,4,FALSE)</f>
        <v>7.1</v>
      </c>
      <c r="G172" s="30">
        <f t="shared" si="16"/>
        <v>0</v>
      </c>
      <c r="H172" s="17">
        <f t="shared" si="17"/>
        <v>0</v>
      </c>
      <c r="I172" s="29">
        <f t="shared" si="18"/>
        <v>0</v>
      </c>
    </row>
    <row r="173" spans="1:9" x14ac:dyDescent="0.25">
      <c r="A173" s="32">
        <v>4501087</v>
      </c>
      <c r="B173" t="s">
        <v>11</v>
      </c>
      <c r="C173" s="28">
        <f>VLOOKUP(A173,[2]Sheet2!$A$1:$D$859,3,FALSE)</f>
        <v>5</v>
      </c>
      <c r="D173" s="30">
        <v>49.2</v>
      </c>
      <c r="E173" s="14">
        <f t="shared" si="15"/>
        <v>246</v>
      </c>
      <c r="F173" s="30">
        <f>VLOOKUP(A173,[1]Chargemaster!$A$6:$D$1605,4,FALSE)</f>
        <v>49.2</v>
      </c>
      <c r="G173" s="30">
        <f t="shared" si="16"/>
        <v>246</v>
      </c>
      <c r="H173" s="17">
        <f t="shared" si="17"/>
        <v>0</v>
      </c>
      <c r="I173" s="29">
        <f t="shared" si="18"/>
        <v>0</v>
      </c>
    </row>
    <row r="174" spans="1:9" x14ac:dyDescent="0.25">
      <c r="A174" s="32">
        <v>4501088</v>
      </c>
      <c r="B174" t="s">
        <v>768</v>
      </c>
      <c r="C174" s="28">
        <f>VLOOKUP(A174,[2]Sheet2!$A$1:$D$859,3,FALSE)</f>
        <v>6</v>
      </c>
      <c r="D174" s="30">
        <v>2.91</v>
      </c>
      <c r="E174" s="14">
        <f t="shared" si="15"/>
        <v>17.46</v>
      </c>
      <c r="F174" s="30">
        <f>VLOOKUP(A174,[1]Chargemaster!$A$6:$D$1605,4,FALSE)</f>
        <v>2.91</v>
      </c>
      <c r="G174" s="30">
        <f t="shared" si="16"/>
        <v>17.46</v>
      </c>
      <c r="H174" s="17">
        <f t="shared" si="17"/>
        <v>0</v>
      </c>
      <c r="I174" s="29">
        <f t="shared" si="18"/>
        <v>0</v>
      </c>
    </row>
    <row r="175" spans="1:9" x14ac:dyDescent="0.25">
      <c r="A175" s="32">
        <v>5006522</v>
      </c>
      <c r="B175" t="s">
        <v>466</v>
      </c>
      <c r="C175" s="28">
        <f>VLOOKUP(A175,[2]Sheet2!$A$1:$D$859,3,FALSE)</f>
        <v>104</v>
      </c>
      <c r="D175" s="30">
        <v>29.609999999999992</v>
      </c>
      <c r="E175" s="14">
        <f t="shared" si="15"/>
        <v>3079.4399999999991</v>
      </c>
      <c r="F175" s="30">
        <f>VLOOKUP(A175,[1]Chargemaster!$A$6:$D$1605,4,FALSE)</f>
        <v>29.61</v>
      </c>
      <c r="G175" s="30">
        <f t="shared" si="16"/>
        <v>3079.44</v>
      </c>
      <c r="H175" s="17">
        <f t="shared" si="17"/>
        <v>0</v>
      </c>
      <c r="I175" s="29">
        <f t="shared" si="18"/>
        <v>0</v>
      </c>
    </row>
    <row r="176" spans="1:9" x14ac:dyDescent="0.25">
      <c r="A176" s="32">
        <v>6802159</v>
      </c>
      <c r="B176" t="s">
        <v>738</v>
      </c>
      <c r="C176" s="28">
        <v>0</v>
      </c>
      <c r="D176" s="42">
        <v>905.2</v>
      </c>
      <c r="E176" s="14">
        <f t="shared" si="15"/>
        <v>0</v>
      </c>
      <c r="F176" s="30">
        <f>VLOOKUP(A176,[1]Chargemaster!$A$6:$D$1605,4,FALSE)</f>
        <v>905.2</v>
      </c>
      <c r="G176" s="30">
        <f t="shared" si="16"/>
        <v>0</v>
      </c>
      <c r="H176" s="17">
        <f t="shared" si="17"/>
        <v>0</v>
      </c>
      <c r="I176" s="29">
        <f t="shared" si="18"/>
        <v>0</v>
      </c>
    </row>
    <row r="177" spans="1:9" x14ac:dyDescent="0.25">
      <c r="A177" s="32">
        <v>6802153</v>
      </c>
      <c r="B177" t="s">
        <v>838</v>
      </c>
      <c r="C177" s="28">
        <v>0</v>
      </c>
      <c r="D177" s="42">
        <v>1283.4000000000001</v>
      </c>
      <c r="E177" s="14">
        <f t="shared" si="15"/>
        <v>0</v>
      </c>
      <c r="F177" s="30">
        <f>VLOOKUP(A177,[1]Chargemaster!$A$6:$D$1605,4,FALSE)</f>
        <v>1283.4000000000001</v>
      </c>
      <c r="G177" s="30">
        <f t="shared" si="16"/>
        <v>0</v>
      </c>
      <c r="H177" s="17">
        <f t="shared" si="17"/>
        <v>0</v>
      </c>
      <c r="I177" s="29">
        <f t="shared" si="18"/>
        <v>0</v>
      </c>
    </row>
    <row r="178" spans="1:9" x14ac:dyDescent="0.25">
      <c r="A178" s="32">
        <v>6802152</v>
      </c>
      <c r="B178" t="s">
        <v>737</v>
      </c>
      <c r="C178" s="28">
        <f>VLOOKUP(A178,[2]Sheet2!$A$1:$D$859,3,FALSE)</f>
        <v>14</v>
      </c>
      <c r="D178" s="42">
        <v>905.20000000000016</v>
      </c>
      <c r="E178" s="14">
        <f t="shared" si="15"/>
        <v>12672.800000000003</v>
      </c>
      <c r="F178" s="30">
        <f>VLOOKUP(A178,[1]Chargemaster!$A$6:$D$1605,4,FALSE)</f>
        <v>905.2</v>
      </c>
      <c r="G178" s="30">
        <f t="shared" si="16"/>
        <v>12672.800000000001</v>
      </c>
      <c r="H178" s="17">
        <f t="shared" si="17"/>
        <v>0</v>
      </c>
      <c r="I178" s="29">
        <f t="shared" si="18"/>
        <v>0</v>
      </c>
    </row>
    <row r="179" spans="1:9" x14ac:dyDescent="0.25">
      <c r="A179" s="32">
        <v>6802182</v>
      </c>
      <c r="B179" t="s">
        <v>739</v>
      </c>
      <c r="C179" s="28">
        <v>0</v>
      </c>
      <c r="D179" s="42">
        <v>905.2</v>
      </c>
      <c r="E179" s="14">
        <f t="shared" si="15"/>
        <v>0</v>
      </c>
      <c r="F179" s="30">
        <f>VLOOKUP(A179,[1]Chargemaster!$A$6:$D$1605,4,FALSE)</f>
        <v>905.2</v>
      </c>
      <c r="G179" s="30">
        <f t="shared" si="16"/>
        <v>0</v>
      </c>
      <c r="H179" s="17">
        <f t="shared" si="17"/>
        <v>0</v>
      </c>
      <c r="I179" s="29">
        <f t="shared" si="18"/>
        <v>0</v>
      </c>
    </row>
    <row r="180" spans="1:9" x14ac:dyDescent="0.25">
      <c r="A180" s="32">
        <v>5006162</v>
      </c>
      <c r="B180" t="s">
        <v>298</v>
      </c>
      <c r="C180" s="28">
        <v>0</v>
      </c>
      <c r="D180" s="30">
        <v>801.89999999999986</v>
      </c>
      <c r="E180" s="14">
        <f t="shared" si="15"/>
        <v>0</v>
      </c>
      <c r="F180" s="30">
        <f>VLOOKUP(A180,[1]Chargemaster!$A$6:$D$1605,4,FALSE)</f>
        <v>801.9</v>
      </c>
      <c r="G180" s="30">
        <f t="shared" si="16"/>
        <v>0</v>
      </c>
      <c r="H180" s="17">
        <f t="shared" si="17"/>
        <v>0</v>
      </c>
      <c r="I180" s="29">
        <f t="shared" si="18"/>
        <v>0</v>
      </c>
    </row>
    <row r="181" spans="1:9" x14ac:dyDescent="0.25">
      <c r="A181" s="32">
        <v>4505048</v>
      </c>
      <c r="B181" t="s">
        <v>213</v>
      </c>
      <c r="C181" s="28">
        <f>VLOOKUP(A181,[2]Sheet2!$A$1:$D$859,3,FALSE)</f>
        <v>23</v>
      </c>
      <c r="D181" s="30">
        <v>40</v>
      </c>
      <c r="E181" s="14">
        <f t="shared" si="15"/>
        <v>920</v>
      </c>
      <c r="F181" s="30">
        <f>VLOOKUP(A181,[1]Chargemaster!$A$6:$D$1605,4,FALSE)</f>
        <v>40</v>
      </c>
      <c r="G181" s="30">
        <f t="shared" si="16"/>
        <v>920</v>
      </c>
      <c r="H181" s="17">
        <f t="shared" si="17"/>
        <v>0</v>
      </c>
      <c r="I181" s="29">
        <f t="shared" si="18"/>
        <v>0</v>
      </c>
    </row>
    <row r="182" spans="1:9" x14ac:dyDescent="0.25">
      <c r="A182" s="32">
        <v>4505016</v>
      </c>
      <c r="B182" t="s">
        <v>200</v>
      </c>
      <c r="C182" s="28">
        <f>VLOOKUP(A182,[2]Sheet2!$A$1:$D$859,3,FALSE)</f>
        <v>3</v>
      </c>
      <c r="D182" s="30">
        <v>7.55</v>
      </c>
      <c r="E182" s="14">
        <f t="shared" si="15"/>
        <v>22.65</v>
      </c>
      <c r="F182" s="30">
        <f>VLOOKUP(A182,[1]Chargemaster!$A$6:$D$1605,4,FALSE)</f>
        <v>7.55</v>
      </c>
      <c r="G182" s="30">
        <f t="shared" si="16"/>
        <v>22.65</v>
      </c>
      <c r="H182" s="17">
        <f t="shared" si="17"/>
        <v>0</v>
      </c>
      <c r="I182" s="29">
        <f t="shared" si="18"/>
        <v>0</v>
      </c>
    </row>
    <row r="183" spans="1:9" x14ac:dyDescent="0.25">
      <c r="A183" s="32">
        <v>4505022</v>
      </c>
      <c r="B183" t="s">
        <v>203</v>
      </c>
      <c r="C183" s="28">
        <f>VLOOKUP(A183,[2]Sheet2!$A$1:$D$859,3,FALSE)</f>
        <v>2</v>
      </c>
      <c r="D183" s="30">
        <v>16.25</v>
      </c>
      <c r="E183" s="14">
        <f t="shared" si="15"/>
        <v>32.5</v>
      </c>
      <c r="F183" s="30">
        <f>VLOOKUP(A183,[1]Chargemaster!$A$6:$D$1605,4,FALSE)</f>
        <v>16.25</v>
      </c>
      <c r="G183" s="30">
        <f t="shared" si="16"/>
        <v>32.5</v>
      </c>
      <c r="H183" s="17">
        <f t="shared" si="17"/>
        <v>0</v>
      </c>
      <c r="I183" s="29">
        <f t="shared" si="18"/>
        <v>0</v>
      </c>
    </row>
    <row r="184" spans="1:9" x14ac:dyDescent="0.25">
      <c r="A184" s="32">
        <v>4505008</v>
      </c>
      <c r="B184" t="s">
        <v>199</v>
      </c>
      <c r="C184" s="28">
        <v>0</v>
      </c>
      <c r="D184" s="30">
        <v>8.32</v>
      </c>
      <c r="E184" s="14">
        <f t="shared" si="15"/>
        <v>0</v>
      </c>
      <c r="F184" s="30">
        <f>VLOOKUP(A184,[1]Chargemaster!$A$6:$D$1605,4,FALSE)</f>
        <v>8.32</v>
      </c>
      <c r="G184" s="30">
        <f t="shared" si="16"/>
        <v>0</v>
      </c>
      <c r="H184" s="17">
        <f t="shared" si="17"/>
        <v>0</v>
      </c>
      <c r="I184" s="29">
        <f t="shared" si="18"/>
        <v>0</v>
      </c>
    </row>
    <row r="185" spans="1:9" x14ac:dyDescent="0.25">
      <c r="A185" s="32">
        <v>4505018</v>
      </c>
      <c r="B185" t="s">
        <v>202</v>
      </c>
      <c r="C185" s="28">
        <f>VLOOKUP(A185,[2]Sheet2!$A$1:$D$859,3,FALSE)</f>
        <v>3</v>
      </c>
      <c r="D185" s="30">
        <v>10.82</v>
      </c>
      <c r="E185" s="14">
        <f t="shared" si="15"/>
        <v>32.46</v>
      </c>
      <c r="F185" s="30">
        <f>VLOOKUP(A185,[1]Chargemaster!$A$6:$D$1605,4,FALSE)</f>
        <v>10.82</v>
      </c>
      <c r="G185" s="30">
        <f t="shared" si="16"/>
        <v>32.46</v>
      </c>
      <c r="H185" s="17">
        <f t="shared" si="17"/>
        <v>0</v>
      </c>
      <c r="I185" s="29">
        <f t="shared" si="18"/>
        <v>0</v>
      </c>
    </row>
    <row r="186" spans="1:9" x14ac:dyDescent="0.25">
      <c r="A186" s="32">
        <v>4505017</v>
      </c>
      <c r="B186" t="s">
        <v>201</v>
      </c>
      <c r="C186" s="28">
        <f>VLOOKUP(A186,[2]Sheet2!$A$1:$D$859,3,FALSE)</f>
        <v>4</v>
      </c>
      <c r="D186" s="30">
        <v>10.82</v>
      </c>
      <c r="E186" s="14">
        <f t="shared" si="15"/>
        <v>43.28</v>
      </c>
      <c r="F186" s="30">
        <f>VLOOKUP(A186,[1]Chargemaster!$A$6:$D$1605,4,FALSE)</f>
        <v>10.82</v>
      </c>
      <c r="G186" s="30">
        <f t="shared" si="16"/>
        <v>43.28</v>
      </c>
      <c r="H186" s="17">
        <f t="shared" si="17"/>
        <v>0</v>
      </c>
      <c r="I186" s="29">
        <f t="shared" si="18"/>
        <v>0</v>
      </c>
    </row>
    <row r="187" spans="1:9" x14ac:dyDescent="0.25">
      <c r="A187" s="32">
        <v>4501073</v>
      </c>
      <c r="B187" t="s">
        <v>112</v>
      </c>
      <c r="C187" s="28">
        <f>VLOOKUP(A187,[2]Sheet2!$A$1:$D$859,3,FALSE)</f>
        <v>87</v>
      </c>
      <c r="D187" s="30">
        <v>24.740000000000006</v>
      </c>
      <c r="E187" s="14">
        <f t="shared" si="15"/>
        <v>2152.3800000000006</v>
      </c>
      <c r="F187" s="30">
        <f>VLOOKUP(A187,[1]Chargemaster!$A$6:$D$1605,4,FALSE)</f>
        <v>24.74</v>
      </c>
      <c r="G187" s="30">
        <f t="shared" si="16"/>
        <v>2152.3799999999997</v>
      </c>
      <c r="H187" s="17">
        <f t="shared" si="17"/>
        <v>0</v>
      </c>
      <c r="I187" s="29">
        <f t="shared" si="18"/>
        <v>0</v>
      </c>
    </row>
    <row r="188" spans="1:9" x14ac:dyDescent="0.25">
      <c r="A188" s="32">
        <v>4501371</v>
      </c>
      <c r="B188" t="s">
        <v>156</v>
      </c>
      <c r="C188" s="28">
        <f>VLOOKUP(A188,[2]Sheet2!$A$1:$D$859,3,FALSE)</f>
        <v>1</v>
      </c>
      <c r="D188" s="30">
        <v>76.899999999999991</v>
      </c>
      <c r="E188" s="14">
        <f t="shared" si="15"/>
        <v>76.899999999999991</v>
      </c>
      <c r="F188" s="30">
        <f>VLOOKUP(A188,[1]Chargemaster!$A$6:$D$1605,4,FALSE)</f>
        <v>76.900000000000006</v>
      </c>
      <c r="G188" s="30">
        <f t="shared" si="16"/>
        <v>76.900000000000006</v>
      </c>
      <c r="H188" s="17">
        <f t="shared" si="17"/>
        <v>0</v>
      </c>
      <c r="I188" s="29">
        <f t="shared" si="18"/>
        <v>0</v>
      </c>
    </row>
    <row r="189" spans="1:9" x14ac:dyDescent="0.25">
      <c r="A189" s="32">
        <v>4505007</v>
      </c>
      <c r="B189" t="s">
        <v>198</v>
      </c>
      <c r="C189" s="28">
        <f>VLOOKUP(A189,[2]Sheet2!$A$1:$D$859,3,FALSE)</f>
        <v>1</v>
      </c>
      <c r="D189" s="30">
        <v>8.01</v>
      </c>
      <c r="E189" s="14">
        <f t="shared" si="15"/>
        <v>8.01</v>
      </c>
      <c r="F189" s="30">
        <f>VLOOKUP(A189,[1]Chargemaster!$A$6:$D$1605,4,FALSE)</f>
        <v>8.01</v>
      </c>
      <c r="G189" s="30">
        <f t="shared" si="16"/>
        <v>8.01</v>
      </c>
      <c r="H189" s="17">
        <f t="shared" si="17"/>
        <v>0</v>
      </c>
      <c r="I189" s="29">
        <f t="shared" si="18"/>
        <v>0</v>
      </c>
    </row>
    <row r="190" spans="1:9" x14ac:dyDescent="0.25">
      <c r="A190" s="32">
        <v>4501377</v>
      </c>
      <c r="B190" t="s">
        <v>791</v>
      </c>
      <c r="C190" s="28">
        <f>VLOOKUP(A190,[2]Sheet2!$A$1:$D$859,3,FALSE)</f>
        <v>11</v>
      </c>
      <c r="D190" s="30">
        <v>40.630000000000003</v>
      </c>
      <c r="E190" s="14">
        <f t="shared" si="15"/>
        <v>446.93</v>
      </c>
      <c r="F190" s="30">
        <f>VLOOKUP(A190,[1]Chargemaster!$A$6:$D$1605,4,FALSE)</f>
        <v>40.630000000000003</v>
      </c>
      <c r="G190" s="30">
        <f t="shared" si="16"/>
        <v>446.93</v>
      </c>
      <c r="H190" s="17">
        <f t="shared" si="17"/>
        <v>0</v>
      </c>
      <c r="I190" s="29">
        <f t="shared" si="18"/>
        <v>0</v>
      </c>
    </row>
    <row r="191" spans="1:9" x14ac:dyDescent="0.25">
      <c r="A191" s="32">
        <v>4505009</v>
      </c>
      <c r="B191" t="s">
        <v>805</v>
      </c>
      <c r="C191" s="28">
        <f>VLOOKUP(A191,[2]Sheet2!$A$1:$D$859,3,FALSE)</f>
        <v>2</v>
      </c>
      <c r="D191" s="30">
        <v>13</v>
      </c>
      <c r="E191" s="14">
        <f t="shared" si="15"/>
        <v>26</v>
      </c>
      <c r="F191" s="30">
        <f>VLOOKUP(A191,[1]Chargemaster!$A$6:$D$1605,4,FALSE)</f>
        <v>13</v>
      </c>
      <c r="G191" s="30">
        <f t="shared" si="16"/>
        <v>26</v>
      </c>
      <c r="H191" s="17">
        <f t="shared" si="17"/>
        <v>0</v>
      </c>
      <c r="I191" s="29">
        <f t="shared" si="18"/>
        <v>0</v>
      </c>
    </row>
    <row r="192" spans="1:9" x14ac:dyDescent="0.25">
      <c r="A192" s="32">
        <v>4505005</v>
      </c>
      <c r="B192" t="s">
        <v>197</v>
      </c>
      <c r="C192" s="28">
        <f>VLOOKUP(A192,[2]Sheet2!$A$1:$D$859,3,FALSE)</f>
        <v>130</v>
      </c>
      <c r="D192" s="30">
        <v>10.700000000000031</v>
      </c>
      <c r="E192" s="14">
        <f t="shared" si="15"/>
        <v>1391.0000000000041</v>
      </c>
      <c r="F192" s="30">
        <f>VLOOKUP(A192,[1]Chargemaster!$A$6:$D$1605,4,FALSE)</f>
        <v>10.7</v>
      </c>
      <c r="G192" s="30">
        <f t="shared" si="16"/>
        <v>1391</v>
      </c>
      <c r="H192" s="17">
        <f t="shared" si="17"/>
        <v>-4.0927261579781771E-12</v>
      </c>
      <c r="I192" s="29">
        <f t="shared" si="18"/>
        <v>-2.9422905521050791E-15</v>
      </c>
    </row>
    <row r="193" spans="1:9" x14ac:dyDescent="0.25">
      <c r="A193" s="32">
        <v>4501379</v>
      </c>
      <c r="B193" t="s">
        <v>157</v>
      </c>
      <c r="C193" s="28">
        <v>0</v>
      </c>
      <c r="D193" s="30">
        <v>10.7</v>
      </c>
      <c r="E193" s="14">
        <f t="shared" si="15"/>
        <v>0</v>
      </c>
      <c r="F193" s="30">
        <v>10.7</v>
      </c>
      <c r="G193" s="30">
        <f t="shared" si="16"/>
        <v>0</v>
      </c>
      <c r="H193" s="17">
        <f t="shared" si="17"/>
        <v>0</v>
      </c>
      <c r="I193" s="29">
        <f t="shared" si="18"/>
        <v>0</v>
      </c>
    </row>
    <row r="194" spans="1:9" x14ac:dyDescent="0.25">
      <c r="A194" s="32">
        <v>4505010</v>
      </c>
      <c r="B194" t="s">
        <v>806</v>
      </c>
      <c r="C194" s="28">
        <f>VLOOKUP(A194,[2]Sheet2!$A$1:$D$859,3,FALSE)</f>
        <v>1</v>
      </c>
      <c r="D194" s="30">
        <v>11.34</v>
      </c>
      <c r="E194" s="14">
        <f t="shared" si="15"/>
        <v>11.34</v>
      </c>
      <c r="F194" s="30">
        <f>VLOOKUP(A194,[1]Chargemaster!$A$6:$D$1605,4,FALSE)</f>
        <v>11.34</v>
      </c>
      <c r="G194" s="30">
        <f t="shared" si="16"/>
        <v>11.34</v>
      </c>
      <c r="H194" s="17">
        <f t="shared" si="17"/>
        <v>0</v>
      </c>
      <c r="I194" s="29">
        <f t="shared" si="18"/>
        <v>0</v>
      </c>
    </row>
    <row r="195" spans="1:9" x14ac:dyDescent="0.25">
      <c r="A195" s="32">
        <v>6000062</v>
      </c>
      <c r="B195" t="s">
        <v>670</v>
      </c>
      <c r="C195" s="28">
        <f>VLOOKUP(A195,[2]Sheet2!$A$1:$D$859,3,FALSE)</f>
        <v>1083</v>
      </c>
      <c r="D195" s="30">
        <v>11.399999999999778</v>
      </c>
      <c r="E195" s="14">
        <f t="shared" si="15"/>
        <v>12346.199999999761</v>
      </c>
      <c r="F195" s="30">
        <f>VLOOKUP(A195,[1]Chargemaster!$A$6:$D$1605,4,FALSE)</f>
        <v>11.4</v>
      </c>
      <c r="G195" s="30">
        <f t="shared" si="16"/>
        <v>12346.2</v>
      </c>
      <c r="H195" s="17">
        <f t="shared" si="17"/>
        <v>2.4010660126805305E-10</v>
      </c>
      <c r="I195" s="29">
        <f t="shared" si="18"/>
        <v>1.9447814004961665E-14</v>
      </c>
    </row>
    <row r="196" spans="1:9" x14ac:dyDescent="0.25">
      <c r="A196" s="32">
        <v>5006164</v>
      </c>
      <c r="B196" t="s">
        <v>299</v>
      </c>
      <c r="C196" s="28">
        <f>VLOOKUP(A196,[2]Sheet2!$A$1:$D$859,3,FALSE)</f>
        <v>469</v>
      </c>
      <c r="D196" s="30">
        <v>54.889821826281029</v>
      </c>
      <c r="E196" s="14">
        <f t="shared" si="15"/>
        <v>25743.326436525804</v>
      </c>
      <c r="F196" s="30">
        <f>VLOOKUP(A196,[1]Chargemaster!$A$6:$D$1605,4,FALSE)</f>
        <v>54.95</v>
      </c>
      <c r="G196" s="30">
        <f t="shared" si="16"/>
        <v>25771.550000000003</v>
      </c>
      <c r="H196" s="17">
        <f t="shared" si="17"/>
        <v>28.223563474199182</v>
      </c>
      <c r="I196" s="29">
        <f t="shared" si="18"/>
        <v>1.0963448544145525E-3</v>
      </c>
    </row>
    <row r="197" spans="1:9" x14ac:dyDescent="0.25">
      <c r="A197" s="32">
        <v>5006165</v>
      </c>
      <c r="B197" t="s">
        <v>300</v>
      </c>
      <c r="C197" s="28">
        <f>VLOOKUP(A197,[2]Sheet2!$A$1:$D$859,3,FALSE)</f>
        <v>741</v>
      </c>
      <c r="D197" s="30">
        <v>18.287962085308191</v>
      </c>
      <c r="E197" s="14">
        <f t="shared" si="15"/>
        <v>13551.379905213369</v>
      </c>
      <c r="F197" s="30">
        <f>VLOOKUP(A197,[1]Chargemaster!$A$6:$D$1605,4,FALSE)</f>
        <v>17.260000000000002</v>
      </c>
      <c r="G197" s="30">
        <f t="shared" si="16"/>
        <v>12789.660000000002</v>
      </c>
      <c r="H197" s="17">
        <f t="shared" si="17"/>
        <v>-761.71990521336738</v>
      </c>
      <c r="I197" s="29">
        <f t="shared" si="18"/>
        <v>-5.6209766868119841E-2</v>
      </c>
    </row>
    <row r="198" spans="1:9" x14ac:dyDescent="0.25">
      <c r="A198" s="32">
        <v>5006168</v>
      </c>
      <c r="B198" t="s">
        <v>302</v>
      </c>
      <c r="C198" s="28">
        <f>VLOOKUP(A198,[2]Sheet2!$A$1:$D$859,3,FALSE)</f>
        <v>0</v>
      </c>
      <c r="D198" s="30">
        <v>9.4600000000000044</v>
      </c>
      <c r="E198" s="14">
        <f t="shared" si="15"/>
        <v>0</v>
      </c>
      <c r="F198" s="30">
        <f>VLOOKUP(A198,[1]Chargemaster!$A$6:$D$1605,4,FALSE)</f>
        <v>9.4600000000000009</v>
      </c>
      <c r="G198" s="30">
        <f t="shared" si="16"/>
        <v>0</v>
      </c>
      <c r="H198" s="17">
        <f t="shared" si="17"/>
        <v>0</v>
      </c>
      <c r="I198" s="29">
        <f t="shared" si="18"/>
        <v>0</v>
      </c>
    </row>
    <row r="199" spans="1:9" x14ac:dyDescent="0.25">
      <c r="A199" s="32">
        <v>5006179</v>
      </c>
      <c r="B199" t="s">
        <v>305</v>
      </c>
      <c r="C199" s="28">
        <f>VLOOKUP(A199,[2]Sheet2!$A$1:$D$859,3,FALSE)</f>
        <v>544</v>
      </c>
      <c r="D199" s="30">
        <v>4.5040816326530404</v>
      </c>
      <c r="E199" s="14">
        <f t="shared" si="15"/>
        <v>2450.220408163254</v>
      </c>
      <c r="F199" s="30">
        <f>VLOOKUP(A199,[1]Chargemaster!$A$6:$D$1605,4,FALSE)</f>
        <v>3.8</v>
      </c>
      <c r="G199" s="30">
        <f t="shared" si="16"/>
        <v>2067.1999999999998</v>
      </c>
      <c r="H199" s="17">
        <f t="shared" si="17"/>
        <v>-383.02040816325416</v>
      </c>
      <c r="I199" s="29">
        <f t="shared" si="18"/>
        <v>-0.15632079746261512</v>
      </c>
    </row>
    <row r="200" spans="1:9" x14ac:dyDescent="0.25">
      <c r="A200" s="32">
        <v>5006182</v>
      </c>
      <c r="B200" t="s">
        <v>306</v>
      </c>
      <c r="C200" s="28">
        <f>VLOOKUP(A200,[2]Sheet2!$A$1:$D$859,3,FALSE)</f>
        <v>56</v>
      </c>
      <c r="D200" s="30">
        <v>42.319999999999993</v>
      </c>
      <c r="E200" s="14">
        <f t="shared" ref="E200:E262" si="19">D200*C200</f>
        <v>2369.9199999999996</v>
      </c>
      <c r="F200" s="30">
        <f>VLOOKUP(A200,[1]Chargemaster!$A$6:$D$1605,4,FALSE)</f>
        <v>42.32</v>
      </c>
      <c r="G200" s="30">
        <f t="shared" ref="G200:G262" si="20">C200*F200</f>
        <v>2369.92</v>
      </c>
      <c r="H200" s="17">
        <f t="shared" ref="H200:H262" si="21">G200-E200</f>
        <v>0</v>
      </c>
      <c r="I200" s="29">
        <f t="shared" ref="I200:I262" si="22">IF(E200=0,0,H200/E200)</f>
        <v>0</v>
      </c>
    </row>
    <row r="201" spans="1:9" x14ac:dyDescent="0.25">
      <c r="A201" s="32">
        <v>4065100</v>
      </c>
      <c r="B201" t="s">
        <v>95</v>
      </c>
      <c r="C201" s="28">
        <f>VLOOKUP(A201,[2]Sheet2!$A$1:$D$859,3,FALSE)</f>
        <v>3</v>
      </c>
      <c r="D201" s="30">
        <v>35</v>
      </c>
      <c r="E201" s="14">
        <f t="shared" si="19"/>
        <v>105</v>
      </c>
      <c r="F201" s="30">
        <f>VLOOKUP(A201,[1]Chargemaster!$A$6:$D$1605,4,FALSE)</f>
        <v>35</v>
      </c>
      <c r="G201" s="30">
        <f t="shared" si="20"/>
        <v>105</v>
      </c>
      <c r="H201" s="17">
        <f t="shared" si="21"/>
        <v>0</v>
      </c>
      <c r="I201" s="29">
        <f t="shared" si="22"/>
        <v>0</v>
      </c>
    </row>
    <row r="202" spans="1:9" x14ac:dyDescent="0.25">
      <c r="A202" s="32">
        <v>5006183</v>
      </c>
      <c r="B202" t="s">
        <v>307</v>
      </c>
      <c r="C202" s="28">
        <f>VLOOKUP(A202,[2]Sheet2!$A$1:$D$859,3,FALSE)</f>
        <v>23</v>
      </c>
      <c r="D202" s="30">
        <v>41.403870967741945</v>
      </c>
      <c r="E202" s="14">
        <f t="shared" si="19"/>
        <v>952.28903225806471</v>
      </c>
      <c r="F202" s="30">
        <f>VLOOKUP(A202,[1]Chargemaster!$A$6:$D$1605,4,FALSE)</f>
        <v>42.72</v>
      </c>
      <c r="G202" s="30">
        <f t="shared" si="20"/>
        <v>982.56</v>
      </c>
      <c r="H202" s="17">
        <f t="shared" si="21"/>
        <v>30.270967741935237</v>
      </c>
      <c r="I202" s="29">
        <f t="shared" si="22"/>
        <v>3.1787584143604823E-2</v>
      </c>
    </row>
    <row r="203" spans="1:9" x14ac:dyDescent="0.25">
      <c r="A203" s="32">
        <v>5006184</v>
      </c>
      <c r="B203" t="s">
        <v>308</v>
      </c>
      <c r="C203" s="28">
        <f>VLOOKUP(A203,[2]Sheet2!$A$1:$D$859,3,FALSE)</f>
        <v>102</v>
      </c>
      <c r="D203" s="30">
        <v>23.527741935483945</v>
      </c>
      <c r="E203" s="14">
        <f t="shared" si="19"/>
        <v>2399.8296774193623</v>
      </c>
      <c r="F203" s="30">
        <f>VLOOKUP(A203,[1]Chargemaster!$A$6:$D$1605,4,FALSE)</f>
        <v>23.76</v>
      </c>
      <c r="G203" s="30">
        <f t="shared" si="20"/>
        <v>2423.52</v>
      </c>
      <c r="H203" s="17">
        <f t="shared" si="21"/>
        <v>23.690322580637712</v>
      </c>
      <c r="I203" s="29">
        <f t="shared" si="22"/>
        <v>9.8716683119415838E-3</v>
      </c>
    </row>
    <row r="204" spans="1:9" x14ac:dyDescent="0.25">
      <c r="A204" s="32">
        <v>5050530</v>
      </c>
      <c r="B204" t="s">
        <v>664</v>
      </c>
      <c r="C204" s="28">
        <v>0</v>
      </c>
      <c r="D204" s="30">
        <v>32</v>
      </c>
      <c r="E204" s="14">
        <f t="shared" si="19"/>
        <v>0</v>
      </c>
      <c r="F204" s="30">
        <f>VLOOKUP(A204,[1]Chargemaster!$A$6:$D$1605,4,FALSE)</f>
        <v>32</v>
      </c>
      <c r="G204" s="30">
        <f t="shared" si="20"/>
        <v>0</v>
      </c>
      <c r="H204" s="17">
        <f t="shared" si="21"/>
        <v>0</v>
      </c>
      <c r="I204" s="29">
        <f t="shared" si="22"/>
        <v>0</v>
      </c>
    </row>
    <row r="205" spans="1:9" x14ac:dyDescent="0.25">
      <c r="A205" s="32">
        <v>5006186</v>
      </c>
      <c r="B205" t="s">
        <v>309</v>
      </c>
      <c r="C205" s="28">
        <f>VLOOKUP(A205,[2]Sheet2!$A$1:$D$859,3,FALSE)</f>
        <v>274</v>
      </c>
      <c r="D205" s="30">
        <v>13.453228346456696</v>
      </c>
      <c r="E205" s="14">
        <f t="shared" si="19"/>
        <v>3686.1845669291347</v>
      </c>
      <c r="F205" s="30">
        <f>VLOOKUP(A205,[1]Chargemaster!$A$6:$D$1605,4,FALSE)</f>
        <v>13.5</v>
      </c>
      <c r="G205" s="30">
        <f t="shared" si="20"/>
        <v>3699</v>
      </c>
      <c r="H205" s="17">
        <f t="shared" si="21"/>
        <v>12.815433070865311</v>
      </c>
      <c r="I205" s="29">
        <f t="shared" si="22"/>
        <v>3.4766118836913034E-3</v>
      </c>
    </row>
    <row r="206" spans="1:9" x14ac:dyDescent="0.25">
      <c r="A206" s="32">
        <v>90100065</v>
      </c>
      <c r="B206" t="s">
        <v>25</v>
      </c>
      <c r="C206" s="28">
        <f>VLOOKUP(A206,[2]Sheet2!$A$1:$D$859,3,FALSE)</f>
        <v>1705</v>
      </c>
      <c r="D206" s="30">
        <v>2.9000000000000221</v>
      </c>
      <c r="E206" s="14">
        <f t="shared" si="19"/>
        <v>4944.5000000000373</v>
      </c>
      <c r="F206" s="30">
        <v>2.9</v>
      </c>
      <c r="G206" s="30">
        <f t="shared" si="20"/>
        <v>4944.5</v>
      </c>
      <c r="H206" s="17">
        <f t="shared" si="21"/>
        <v>-3.7289282772690058E-11</v>
      </c>
      <c r="I206" s="29">
        <f t="shared" si="22"/>
        <v>-7.5415679588815407E-15</v>
      </c>
    </row>
    <row r="207" spans="1:9" x14ac:dyDescent="0.25">
      <c r="A207" s="32">
        <v>4501263</v>
      </c>
      <c r="B207" t="s">
        <v>144</v>
      </c>
      <c r="C207" s="28">
        <f>VLOOKUP(A207,[2]Sheet2!$A$1:$D$859,3,FALSE)</f>
        <v>2966</v>
      </c>
      <c r="D207" s="30">
        <v>75</v>
      </c>
      <c r="E207" s="14">
        <f t="shared" si="19"/>
        <v>222450</v>
      </c>
      <c r="F207" s="30">
        <f>VLOOKUP(A207,[1]Chargemaster!$A$6:$D$1605,4,FALSE)</f>
        <v>75</v>
      </c>
      <c r="G207" s="30">
        <f t="shared" si="20"/>
        <v>222450</v>
      </c>
      <c r="H207" s="17">
        <f t="shared" si="21"/>
        <v>0</v>
      </c>
      <c r="I207" s="29">
        <f t="shared" si="22"/>
        <v>0</v>
      </c>
    </row>
    <row r="208" spans="1:9" x14ac:dyDescent="0.25">
      <c r="A208" s="32">
        <v>5006188</v>
      </c>
      <c r="B208" t="s">
        <v>310</v>
      </c>
      <c r="C208" s="28">
        <f>VLOOKUP(A208,[2]Sheet2!$A$1:$D$859,3,FALSE)</f>
        <v>7072</v>
      </c>
      <c r="D208" s="30">
        <v>6.7993069487506688</v>
      </c>
      <c r="E208" s="14">
        <f t="shared" si="19"/>
        <v>48084.698741564731</v>
      </c>
      <c r="F208" s="30">
        <f>VLOOKUP(A208,[1]Chargemaster!$A$6:$D$1605,4,FALSE)</f>
        <v>6.8</v>
      </c>
      <c r="G208" s="30">
        <f t="shared" si="20"/>
        <v>48089.599999999999</v>
      </c>
      <c r="H208" s="17">
        <f t="shared" si="21"/>
        <v>4.901258435267664</v>
      </c>
      <c r="I208" s="29">
        <f t="shared" si="22"/>
        <v>1.0192968997497293E-4</v>
      </c>
    </row>
    <row r="209" spans="1:9" x14ac:dyDescent="0.25">
      <c r="A209" s="32">
        <v>5006190</v>
      </c>
      <c r="B209" t="s">
        <v>311</v>
      </c>
      <c r="C209" s="28">
        <f>VLOOKUP(A209,[2]Sheet2!$A$1:$D$859,3,FALSE)</f>
        <v>2481</v>
      </c>
      <c r="D209" s="30">
        <v>15.659999999999883</v>
      </c>
      <c r="E209" s="14">
        <f t="shared" si="19"/>
        <v>38852.459999999708</v>
      </c>
      <c r="F209" s="30">
        <f>VLOOKUP(A209,[1]Chargemaster!$A$6:$D$1605,4,FALSE)</f>
        <v>15.66</v>
      </c>
      <c r="G209" s="30">
        <f t="shared" si="20"/>
        <v>38852.46</v>
      </c>
      <c r="H209" s="17">
        <f t="shared" si="21"/>
        <v>2.9103830456733704E-10</v>
      </c>
      <c r="I209" s="29">
        <f t="shared" si="22"/>
        <v>7.4908591262262217E-15</v>
      </c>
    </row>
    <row r="210" spans="1:9" x14ac:dyDescent="0.25">
      <c r="A210" s="32">
        <v>5006191</v>
      </c>
      <c r="B210" t="s">
        <v>312</v>
      </c>
      <c r="C210" s="28">
        <f>VLOOKUP(A210,[2]Sheet2!$A$1:$D$859,3,FALSE)</f>
        <v>13972</v>
      </c>
      <c r="D210" s="30">
        <v>8.0559151715454682</v>
      </c>
      <c r="E210" s="14">
        <f t="shared" si="19"/>
        <v>112557.24677683329</v>
      </c>
      <c r="F210" s="30">
        <f>VLOOKUP(A210,[1]Chargemaster!$A$6:$D$1605,4,FALSE)</f>
        <v>7</v>
      </c>
      <c r="G210" s="30">
        <f t="shared" si="20"/>
        <v>97804</v>
      </c>
      <c r="H210" s="17">
        <f t="shared" si="21"/>
        <v>-14753.246776833286</v>
      </c>
      <c r="I210" s="29">
        <f t="shared" si="22"/>
        <v>-0.13107327337247754</v>
      </c>
    </row>
    <row r="211" spans="1:9" x14ac:dyDescent="0.25">
      <c r="A211" s="32">
        <v>5006916</v>
      </c>
      <c r="B211" t="s">
        <v>624</v>
      </c>
      <c r="C211" s="28">
        <v>0</v>
      </c>
      <c r="D211" s="30">
        <v>250</v>
      </c>
      <c r="E211" s="14">
        <f t="shared" si="19"/>
        <v>0</v>
      </c>
      <c r="F211" s="30">
        <f>VLOOKUP(A211,[1]Chargemaster!$A$6:$D$1605,4,FALSE)</f>
        <v>250</v>
      </c>
      <c r="G211" s="30">
        <f t="shared" si="20"/>
        <v>0</v>
      </c>
      <c r="H211" s="17">
        <f t="shared" si="21"/>
        <v>0</v>
      </c>
      <c r="I211" s="29">
        <f t="shared" si="22"/>
        <v>0</v>
      </c>
    </row>
    <row r="212" spans="1:9" x14ac:dyDescent="0.25">
      <c r="A212" s="32">
        <v>5006195</v>
      </c>
      <c r="B212" t="s">
        <v>313</v>
      </c>
      <c r="C212" s="28">
        <f>VLOOKUP(A212,[2]Sheet2!$A$1:$D$859,3,FALSE)</f>
        <v>6</v>
      </c>
      <c r="D212" s="30">
        <v>38.24</v>
      </c>
      <c r="E212" s="14">
        <f t="shared" si="19"/>
        <v>229.44</v>
      </c>
      <c r="F212" s="30">
        <f>VLOOKUP(A212,[1]Chargemaster!$A$6:$D$1605,4,FALSE)</f>
        <v>38.24</v>
      </c>
      <c r="G212" s="30">
        <f t="shared" si="20"/>
        <v>229.44</v>
      </c>
      <c r="H212" s="17">
        <f t="shared" si="21"/>
        <v>0</v>
      </c>
      <c r="I212" s="29">
        <f t="shared" si="22"/>
        <v>0</v>
      </c>
    </row>
    <row r="213" spans="1:9" x14ac:dyDescent="0.25">
      <c r="A213" s="32">
        <v>5006196</v>
      </c>
      <c r="B213" t="s">
        <v>314</v>
      </c>
      <c r="C213" s="28">
        <f>VLOOKUP(A213,[2]Sheet2!$A$1:$D$859,3,FALSE)</f>
        <v>3061</v>
      </c>
      <c r="D213" s="30">
        <v>54.880000000001068</v>
      </c>
      <c r="E213" s="14">
        <f t="shared" si="19"/>
        <v>167987.68000000328</v>
      </c>
      <c r="F213" s="30">
        <f>VLOOKUP(A213,[1]Chargemaster!$A$6:$D$1605,4,FALSE)</f>
        <v>54.88</v>
      </c>
      <c r="G213" s="30">
        <f t="shared" si="20"/>
        <v>167987.68000000002</v>
      </c>
      <c r="H213" s="17">
        <f t="shared" si="21"/>
        <v>-3.2596290111541748E-9</v>
      </c>
      <c r="I213" s="29">
        <f t="shared" si="22"/>
        <v>-1.9403976596105806E-14</v>
      </c>
    </row>
    <row r="214" spans="1:9" x14ac:dyDescent="0.25">
      <c r="A214" s="32">
        <v>5006197</v>
      </c>
      <c r="B214" t="s">
        <v>315</v>
      </c>
      <c r="C214" s="28">
        <f>VLOOKUP(A214,[2]Sheet2!$A$1:$D$859,3,FALSE)</f>
        <v>3313</v>
      </c>
      <c r="D214" s="30">
        <v>34.800000000001198</v>
      </c>
      <c r="E214" s="14">
        <f t="shared" si="19"/>
        <v>115292.40000000397</v>
      </c>
      <c r="F214" s="30">
        <f>VLOOKUP(A214,[1]Chargemaster!$A$6:$D$1605,4,FALSE)</f>
        <v>34.799999999999997</v>
      </c>
      <c r="G214" s="30">
        <f t="shared" si="20"/>
        <v>115292.4</v>
      </c>
      <c r="H214" s="17">
        <f t="shared" si="21"/>
        <v>-3.9726728573441505E-9</v>
      </c>
      <c r="I214" s="29">
        <f t="shared" si="22"/>
        <v>-3.445736976022716E-14</v>
      </c>
    </row>
    <row r="215" spans="1:9" x14ac:dyDescent="0.25">
      <c r="A215" s="32">
        <v>5010009</v>
      </c>
      <c r="B215" t="s">
        <v>640</v>
      </c>
      <c r="C215" s="28">
        <f>VLOOKUP(A215,[2]Sheet2!$A$1:$D$859,3,FALSE)</f>
        <v>1</v>
      </c>
      <c r="D215" s="30">
        <v>3.8000000000000003</v>
      </c>
      <c r="E215" s="14">
        <f t="shared" si="19"/>
        <v>3.8000000000000003</v>
      </c>
      <c r="F215" s="30">
        <f>VLOOKUP(A215,[1]Chargemaster!$A$6:$D$1605,4,FALSE)</f>
        <v>3.8</v>
      </c>
      <c r="G215" s="30">
        <f t="shared" si="20"/>
        <v>3.8</v>
      </c>
      <c r="H215" s="17">
        <f t="shared" si="21"/>
        <v>0</v>
      </c>
      <c r="I215" s="29">
        <f t="shared" si="22"/>
        <v>0</v>
      </c>
    </row>
    <row r="216" spans="1:9" x14ac:dyDescent="0.25">
      <c r="A216" s="32">
        <v>5006170</v>
      </c>
      <c r="B216" t="s">
        <v>303</v>
      </c>
      <c r="C216" s="28">
        <f>VLOOKUP(A216,[2]Sheet2!$A$1:$D$859,3,FALSE)</f>
        <v>1</v>
      </c>
      <c r="D216" s="30">
        <v>18.18</v>
      </c>
      <c r="E216" s="14">
        <f t="shared" si="19"/>
        <v>18.18</v>
      </c>
      <c r="F216" s="30">
        <f>VLOOKUP(A216,[1]Chargemaster!$A$6:$D$1605,4,FALSE)</f>
        <v>18.18</v>
      </c>
      <c r="G216" s="30">
        <f t="shared" si="20"/>
        <v>18.18</v>
      </c>
      <c r="H216" s="17">
        <f t="shared" si="21"/>
        <v>0</v>
      </c>
      <c r="I216" s="29">
        <f t="shared" si="22"/>
        <v>0</v>
      </c>
    </row>
    <row r="217" spans="1:9" x14ac:dyDescent="0.25">
      <c r="A217" s="32">
        <v>5006171</v>
      </c>
      <c r="B217" t="s">
        <v>304</v>
      </c>
      <c r="C217" s="28">
        <v>0</v>
      </c>
      <c r="D217" s="30">
        <v>20.880000000000081</v>
      </c>
      <c r="E217" s="14">
        <f t="shared" si="19"/>
        <v>0</v>
      </c>
      <c r="F217" s="30">
        <f>VLOOKUP(A217,[1]Chargemaster!$A$6:$D$1605,4,FALSE)</f>
        <v>20.88</v>
      </c>
      <c r="G217" s="30">
        <f t="shared" si="20"/>
        <v>0</v>
      </c>
      <c r="H217" s="17">
        <f t="shared" si="21"/>
        <v>0</v>
      </c>
      <c r="I217" s="29">
        <f t="shared" si="22"/>
        <v>0</v>
      </c>
    </row>
    <row r="218" spans="1:9" x14ac:dyDescent="0.25">
      <c r="A218" s="32">
        <v>4501093</v>
      </c>
      <c r="B218" t="s">
        <v>115</v>
      </c>
      <c r="C218" s="28">
        <f>VLOOKUP(A218,[2]Sheet2!$A$1:$D$859,3,FALSE)</f>
        <v>2</v>
      </c>
      <c r="D218" s="30">
        <v>25.1</v>
      </c>
      <c r="E218" s="14">
        <f t="shared" si="19"/>
        <v>50.2</v>
      </c>
      <c r="F218" s="30">
        <f>VLOOKUP(A218,[1]Chargemaster!$A$6:$D$1605,4,FALSE)</f>
        <v>25.1</v>
      </c>
      <c r="G218" s="30">
        <f t="shared" si="20"/>
        <v>50.2</v>
      </c>
      <c r="H218" s="17">
        <f t="shared" si="21"/>
        <v>0</v>
      </c>
      <c r="I218" s="29">
        <f t="shared" si="22"/>
        <v>0</v>
      </c>
    </row>
    <row r="219" spans="1:9" x14ac:dyDescent="0.25">
      <c r="A219" s="32">
        <v>5050165</v>
      </c>
      <c r="B219" t="s">
        <v>655</v>
      </c>
      <c r="C219" s="28">
        <v>0</v>
      </c>
      <c r="D219" s="30">
        <v>25.950000000000024</v>
      </c>
      <c r="E219" s="14">
        <f t="shared" si="19"/>
        <v>0</v>
      </c>
      <c r="F219" s="30">
        <f>VLOOKUP(A219,[1]Chargemaster!$A$6:$D$1605,4,FALSE)</f>
        <v>25.95</v>
      </c>
      <c r="G219" s="30">
        <f t="shared" si="20"/>
        <v>0</v>
      </c>
      <c r="H219" s="17">
        <f t="shared" si="21"/>
        <v>0</v>
      </c>
      <c r="I219" s="29">
        <f t="shared" si="22"/>
        <v>0</v>
      </c>
    </row>
    <row r="220" spans="1:9" x14ac:dyDescent="0.25">
      <c r="A220" s="32">
        <v>4501281</v>
      </c>
      <c r="B220" t="s">
        <v>146</v>
      </c>
      <c r="C220" s="28">
        <f>VLOOKUP(A220,[2]Sheet2!$A$1:$D$859,3,FALSE)</f>
        <v>146</v>
      </c>
      <c r="D220" s="30">
        <v>27.699999999999903</v>
      </c>
      <c r="E220" s="14">
        <f t="shared" si="19"/>
        <v>4044.1999999999857</v>
      </c>
      <c r="F220" s="30">
        <f>VLOOKUP(A220,[1]Chargemaster!$A$6:$D$1605,4,FALSE)</f>
        <v>27.7</v>
      </c>
      <c r="G220" s="30">
        <f t="shared" si="20"/>
        <v>4044.2</v>
      </c>
      <c r="H220" s="17">
        <f t="shared" si="21"/>
        <v>1.4097167877480388E-11</v>
      </c>
      <c r="I220" s="29">
        <f t="shared" si="22"/>
        <v>3.4857741648485331E-15</v>
      </c>
    </row>
    <row r="221" spans="1:9" x14ac:dyDescent="0.25">
      <c r="A221" s="32">
        <v>5006205</v>
      </c>
      <c r="B221" t="s">
        <v>814</v>
      </c>
      <c r="C221" s="28">
        <v>0</v>
      </c>
      <c r="D221" s="30">
        <v>0</v>
      </c>
      <c r="E221" s="14">
        <f t="shared" si="19"/>
        <v>0</v>
      </c>
      <c r="F221" s="30">
        <f>VLOOKUP(A221,[1]Chargemaster!$A$6:$D$1605,4,FALSE)</f>
        <v>61.18</v>
      </c>
      <c r="G221" s="30">
        <f t="shared" si="20"/>
        <v>0</v>
      </c>
      <c r="H221" s="17">
        <f t="shared" si="21"/>
        <v>0</v>
      </c>
      <c r="I221" s="29">
        <f t="shared" si="22"/>
        <v>0</v>
      </c>
    </row>
    <row r="222" spans="1:9" x14ac:dyDescent="0.25">
      <c r="A222" s="32">
        <v>5006206</v>
      </c>
      <c r="B222" t="s">
        <v>316</v>
      </c>
      <c r="C222" s="28">
        <f>VLOOKUP(A222,[2]Sheet2!$A$1:$D$859,3,FALSE)</f>
        <v>46</v>
      </c>
      <c r="D222" s="30">
        <v>83.589411764705844</v>
      </c>
      <c r="E222" s="14">
        <f t="shared" si="19"/>
        <v>3845.1129411764687</v>
      </c>
      <c r="F222" s="30">
        <f>VLOOKUP(A222,[1]Chargemaster!$A$6:$D$1605,4,FALSE)</f>
        <v>83.58</v>
      </c>
      <c r="G222" s="30">
        <f t="shared" si="20"/>
        <v>3844.68</v>
      </c>
      <c r="H222" s="17">
        <f t="shared" si="21"/>
        <v>-0.43294117646883024</v>
      </c>
      <c r="I222" s="29">
        <f t="shared" si="22"/>
        <v>-1.1259517811104023E-4</v>
      </c>
    </row>
    <row r="223" spans="1:9" x14ac:dyDescent="0.25">
      <c r="A223" s="32">
        <v>4504086</v>
      </c>
      <c r="B223" t="s">
        <v>191</v>
      </c>
      <c r="C223" s="28">
        <f>VLOOKUP(A223,[2]Sheet2!$A$1:$D$859,3,FALSE)</f>
        <v>0</v>
      </c>
      <c r="D223" s="30">
        <v>12.399999999999999</v>
      </c>
      <c r="E223" s="38">
        <f t="shared" si="19"/>
        <v>0</v>
      </c>
      <c r="F223" s="30">
        <v>12.4</v>
      </c>
      <c r="G223" s="30">
        <f t="shared" si="20"/>
        <v>0</v>
      </c>
      <c r="H223" s="17">
        <f t="shared" si="21"/>
        <v>0</v>
      </c>
      <c r="I223" s="29">
        <f t="shared" si="22"/>
        <v>0</v>
      </c>
    </row>
    <row r="224" spans="1:9" x14ac:dyDescent="0.25">
      <c r="A224" s="32">
        <v>5006207</v>
      </c>
      <c r="B224" t="s">
        <v>317</v>
      </c>
      <c r="C224" s="28">
        <f>VLOOKUP(A224,[2]Sheet2!$A$1:$D$859,3,FALSE)</f>
        <v>13</v>
      </c>
      <c r="D224" s="30">
        <v>20.699999999999996</v>
      </c>
      <c r="E224" s="14">
        <f t="shared" si="19"/>
        <v>269.09999999999997</v>
      </c>
      <c r="F224" s="30">
        <f>VLOOKUP(A224,[1]Chargemaster!$A$6:$D$1605,4,FALSE)</f>
        <v>20.7</v>
      </c>
      <c r="G224" s="30">
        <f t="shared" si="20"/>
        <v>269.09999999999997</v>
      </c>
      <c r="H224" s="17">
        <f t="shared" si="21"/>
        <v>0</v>
      </c>
      <c r="I224" s="29">
        <f t="shared" si="22"/>
        <v>0</v>
      </c>
    </row>
    <row r="225" spans="1:9" x14ac:dyDescent="0.25">
      <c r="A225" s="32">
        <v>4501094</v>
      </c>
      <c r="B225" t="s">
        <v>770</v>
      </c>
      <c r="C225" s="28">
        <f>VLOOKUP(A225,[2]Sheet2!$A$1:$D$859,3,FALSE)</f>
        <v>14</v>
      </c>
      <c r="D225" s="30">
        <v>60</v>
      </c>
      <c r="E225" s="14">
        <f t="shared" si="19"/>
        <v>840</v>
      </c>
      <c r="F225" s="30">
        <f>VLOOKUP(A225,[1]Chargemaster!$A$6:$D$1605,4,FALSE)</f>
        <v>60</v>
      </c>
      <c r="G225" s="30">
        <f t="shared" si="20"/>
        <v>840</v>
      </c>
      <c r="H225" s="17">
        <f t="shared" si="21"/>
        <v>0</v>
      </c>
      <c r="I225" s="29">
        <f t="shared" si="22"/>
        <v>0</v>
      </c>
    </row>
    <row r="226" spans="1:9" x14ac:dyDescent="0.25">
      <c r="A226" s="32">
        <v>5006209</v>
      </c>
      <c r="B226" t="s">
        <v>318</v>
      </c>
      <c r="C226" s="28">
        <f>VLOOKUP(A226,[2]Sheet2!$A$1:$D$859,3,FALSE)</f>
        <v>361</v>
      </c>
      <c r="D226" s="30">
        <v>10.351151385927515</v>
      </c>
      <c r="E226" s="14">
        <f t="shared" si="19"/>
        <v>3736.7656503198332</v>
      </c>
      <c r="F226" s="30">
        <f>VLOOKUP(A226,[1]Chargemaster!$A$6:$D$1605,4,FALSE)</f>
        <v>5.76</v>
      </c>
      <c r="G226" s="30">
        <f t="shared" si="20"/>
        <v>2079.36</v>
      </c>
      <c r="H226" s="17">
        <f t="shared" si="21"/>
        <v>-1657.4056503198331</v>
      </c>
      <c r="I226" s="29">
        <f t="shared" si="22"/>
        <v>-0.44354016425353682</v>
      </c>
    </row>
    <row r="227" spans="1:9" x14ac:dyDescent="0.25">
      <c r="A227" s="32">
        <v>5006212</v>
      </c>
      <c r="B227" t="s">
        <v>319</v>
      </c>
      <c r="C227" s="28">
        <v>0</v>
      </c>
      <c r="D227" s="30">
        <v>3.7999999999999989</v>
      </c>
      <c r="E227" s="14">
        <f t="shared" si="19"/>
        <v>0</v>
      </c>
      <c r="F227" s="30">
        <f>VLOOKUP(A227,[1]Chargemaster!$A$6:$D$1605,4,FALSE)</f>
        <v>3.8</v>
      </c>
      <c r="G227" s="30">
        <f t="shared" si="20"/>
        <v>0</v>
      </c>
      <c r="H227" s="17">
        <f t="shared" si="21"/>
        <v>0</v>
      </c>
      <c r="I227" s="29">
        <f t="shared" si="22"/>
        <v>0</v>
      </c>
    </row>
    <row r="228" spans="1:9" x14ac:dyDescent="0.25">
      <c r="A228" s="32">
        <v>5006213</v>
      </c>
      <c r="B228" t="s">
        <v>320</v>
      </c>
      <c r="C228" s="28">
        <f>VLOOKUP(A228,[2]Sheet2!$A$1:$D$859,3,FALSE)</f>
        <v>81</v>
      </c>
      <c r="D228" s="30">
        <v>15.57</v>
      </c>
      <c r="E228" s="14">
        <f t="shared" si="19"/>
        <v>1261.17</v>
      </c>
      <c r="F228" s="30">
        <f>VLOOKUP(A228,[1]Chargemaster!$A$6:$D$1605,4,FALSE)</f>
        <v>15.57</v>
      </c>
      <c r="G228" s="30">
        <f t="shared" si="20"/>
        <v>1261.17</v>
      </c>
      <c r="H228" s="17">
        <f t="shared" si="21"/>
        <v>0</v>
      </c>
      <c r="I228" s="29">
        <f t="shared" si="22"/>
        <v>0</v>
      </c>
    </row>
    <row r="229" spans="1:9" x14ac:dyDescent="0.25">
      <c r="A229" s="32">
        <v>5006218</v>
      </c>
      <c r="B229" t="s">
        <v>321</v>
      </c>
      <c r="C229" s="28">
        <f>VLOOKUP(A229,[2]Sheet2!$A$1:$D$859,3,FALSE)</f>
        <v>542</v>
      </c>
      <c r="D229" s="30">
        <v>6.7646376811594733</v>
      </c>
      <c r="E229" s="14">
        <f t="shared" si="19"/>
        <v>3666.4336231884345</v>
      </c>
      <c r="F229" s="30">
        <f>VLOOKUP(A229,[1]Chargemaster!$A$6:$D$1605,4,FALSE)</f>
        <v>6.84</v>
      </c>
      <c r="G229" s="30">
        <f t="shared" si="20"/>
        <v>3707.2799999999997</v>
      </c>
      <c r="H229" s="17">
        <f t="shared" si="21"/>
        <v>40.846376811565278</v>
      </c>
      <c r="I229" s="29">
        <f t="shared" si="22"/>
        <v>1.1140629017045756E-2</v>
      </c>
    </row>
    <row r="230" spans="1:9" x14ac:dyDescent="0.25">
      <c r="A230" s="32">
        <v>4501100</v>
      </c>
      <c r="B230" t="s">
        <v>116</v>
      </c>
      <c r="C230" s="28">
        <v>0</v>
      </c>
      <c r="D230" s="30">
        <v>0</v>
      </c>
      <c r="E230" s="14">
        <f t="shared" si="19"/>
        <v>0</v>
      </c>
      <c r="F230" s="30">
        <v>124.8</v>
      </c>
      <c r="G230" s="30">
        <f t="shared" si="20"/>
        <v>0</v>
      </c>
      <c r="H230" s="17">
        <f t="shared" si="21"/>
        <v>0</v>
      </c>
      <c r="I230" s="29">
        <f t="shared" si="22"/>
        <v>0</v>
      </c>
    </row>
    <row r="231" spans="1:9" x14ac:dyDescent="0.25">
      <c r="A231" s="32">
        <v>5006226</v>
      </c>
      <c r="B231" t="s">
        <v>322</v>
      </c>
      <c r="C231" s="28">
        <f>VLOOKUP(A231,[2]Sheet2!$A$1:$D$859,3,FALSE)</f>
        <v>115</v>
      </c>
      <c r="D231" s="30">
        <v>3.8000000000000038</v>
      </c>
      <c r="E231" s="14">
        <f t="shared" si="19"/>
        <v>437.00000000000045</v>
      </c>
      <c r="F231" s="30">
        <f>VLOOKUP(A231,[1]Chargemaster!$A$6:$D$1605,4,FALSE)</f>
        <v>3.8</v>
      </c>
      <c r="G231" s="30">
        <f t="shared" si="20"/>
        <v>437</v>
      </c>
      <c r="H231" s="17">
        <f t="shared" si="21"/>
        <v>-4.5474735088646412E-13</v>
      </c>
      <c r="I231" s="29">
        <f t="shared" si="22"/>
        <v>-1.040611786925546E-15</v>
      </c>
    </row>
    <row r="232" spans="1:9" x14ac:dyDescent="0.25">
      <c r="A232" s="32">
        <v>5006225</v>
      </c>
      <c r="B232" t="s">
        <v>59</v>
      </c>
      <c r="C232" s="28">
        <f>VLOOKUP(A232,[2]Sheet2!$A$1:$D$859,3,FALSE)</f>
        <v>7</v>
      </c>
      <c r="D232" s="30">
        <v>3.8700000000000006</v>
      </c>
      <c r="E232" s="14">
        <f t="shared" si="19"/>
        <v>27.090000000000003</v>
      </c>
      <c r="F232" s="30">
        <f>VLOOKUP(A232,[1]Chargemaster!$A$6:$D$1605,4,FALSE)</f>
        <v>3.87</v>
      </c>
      <c r="G232" s="30">
        <f t="shared" si="20"/>
        <v>27.09</v>
      </c>
      <c r="H232" s="17">
        <f t="shared" si="21"/>
        <v>0</v>
      </c>
      <c r="I232" s="29">
        <f t="shared" si="22"/>
        <v>0</v>
      </c>
    </row>
    <row r="233" spans="1:9" x14ac:dyDescent="0.25">
      <c r="A233" s="32">
        <v>5006228</v>
      </c>
      <c r="B233" t="s">
        <v>323</v>
      </c>
      <c r="C233" s="28">
        <f>VLOOKUP(A233,[2]Sheet2!$A$1:$D$859,3,FALSE)</f>
        <v>118</v>
      </c>
      <c r="D233" s="30">
        <v>20.012264150943427</v>
      </c>
      <c r="E233" s="14">
        <f t="shared" si="19"/>
        <v>2361.4471698113243</v>
      </c>
      <c r="F233" s="30">
        <f>VLOOKUP(A233,[1]Chargemaster!$A$6:$D$1605,4,FALSE)</f>
        <v>19.89</v>
      </c>
      <c r="G233" s="30">
        <f t="shared" si="20"/>
        <v>2347.02</v>
      </c>
      <c r="H233" s="17">
        <f t="shared" si="21"/>
        <v>-14.427169811324347</v>
      </c>
      <c r="I233" s="29">
        <f t="shared" si="22"/>
        <v>-6.1094611794669344E-3</v>
      </c>
    </row>
    <row r="234" spans="1:9" x14ac:dyDescent="0.25">
      <c r="A234" s="32">
        <v>5006259</v>
      </c>
      <c r="B234" t="s">
        <v>335</v>
      </c>
      <c r="C234" s="28">
        <v>0</v>
      </c>
      <c r="D234" s="30">
        <v>127.59999999999998</v>
      </c>
      <c r="E234" s="14">
        <f t="shared" si="19"/>
        <v>0</v>
      </c>
      <c r="F234" s="30">
        <f>VLOOKUP(A234,[1]Chargemaster!$A$6:$D$1605,4,FALSE)</f>
        <v>127.6</v>
      </c>
      <c r="G234" s="30">
        <f t="shared" si="20"/>
        <v>0</v>
      </c>
      <c r="H234" s="17">
        <f t="shared" si="21"/>
        <v>0</v>
      </c>
      <c r="I234" s="29">
        <f t="shared" si="22"/>
        <v>0</v>
      </c>
    </row>
    <row r="235" spans="1:9" x14ac:dyDescent="0.25">
      <c r="A235" s="32">
        <v>5006260</v>
      </c>
      <c r="B235" t="s">
        <v>336</v>
      </c>
      <c r="C235" s="28">
        <v>0</v>
      </c>
      <c r="D235" s="30">
        <v>233.28</v>
      </c>
      <c r="E235" s="14">
        <f t="shared" si="19"/>
        <v>0</v>
      </c>
      <c r="F235" s="30">
        <f>VLOOKUP(A235,[1]Chargemaster!$A$6:$D$1605,4,FALSE)</f>
        <v>233.28</v>
      </c>
      <c r="G235" s="30">
        <f t="shared" si="20"/>
        <v>0</v>
      </c>
      <c r="H235" s="17">
        <f t="shared" si="21"/>
        <v>0</v>
      </c>
      <c r="I235" s="29">
        <f t="shared" si="22"/>
        <v>0</v>
      </c>
    </row>
    <row r="236" spans="1:9" x14ac:dyDescent="0.25">
      <c r="A236" s="32">
        <v>7100807</v>
      </c>
      <c r="B236" t="s">
        <v>747</v>
      </c>
      <c r="C236" s="28">
        <f>VLOOKUP(A236,[2]Sheet2!$A$1:$D$859,3,FALSE)</f>
        <v>1083</v>
      </c>
      <c r="D236" s="42">
        <v>1500</v>
      </c>
      <c r="E236" s="14">
        <f t="shared" si="19"/>
        <v>1624500</v>
      </c>
      <c r="F236" s="30">
        <f>VLOOKUP(A236,[1]Chargemaster!$A$6:$D$1605,4,FALSE)</f>
        <v>1500</v>
      </c>
      <c r="G236" s="30">
        <f t="shared" si="20"/>
        <v>1624500</v>
      </c>
      <c r="H236" s="17">
        <f t="shared" si="21"/>
        <v>0</v>
      </c>
      <c r="I236" s="29">
        <f t="shared" si="22"/>
        <v>0</v>
      </c>
    </row>
    <row r="237" spans="1:9" x14ac:dyDescent="0.25">
      <c r="A237" s="32">
        <v>5050035</v>
      </c>
      <c r="B237" t="s">
        <v>650</v>
      </c>
      <c r="C237" s="28">
        <f>VLOOKUP(A237,[2]Sheet2!$A$1:$D$859,3,FALSE)</f>
        <v>86</v>
      </c>
      <c r="D237" s="30">
        <v>6.75</v>
      </c>
      <c r="E237" s="14">
        <f t="shared" si="19"/>
        <v>580.5</v>
      </c>
      <c r="F237" s="30">
        <f>VLOOKUP(A237,[1]Chargemaster!$A$6:$D$1605,4,FALSE)</f>
        <v>6.75</v>
      </c>
      <c r="G237" s="30">
        <f t="shared" si="20"/>
        <v>580.5</v>
      </c>
      <c r="H237" s="17">
        <f t="shared" si="21"/>
        <v>0</v>
      </c>
      <c r="I237" s="29">
        <f t="shared" si="22"/>
        <v>0</v>
      </c>
    </row>
    <row r="238" spans="1:9" x14ac:dyDescent="0.25">
      <c r="A238" s="32">
        <v>5006233</v>
      </c>
      <c r="B238" t="s">
        <v>324</v>
      </c>
      <c r="C238" s="28">
        <f>VLOOKUP(A238,[2]Sheet2!$A$1:$D$859,3,FALSE)</f>
        <v>132</v>
      </c>
      <c r="D238" s="30">
        <v>19.710000000000026</v>
      </c>
      <c r="E238" s="14">
        <f t="shared" si="19"/>
        <v>2601.7200000000034</v>
      </c>
      <c r="F238" s="30">
        <f>VLOOKUP(A238,[1]Chargemaster!$A$6:$D$1605,4,FALSE)</f>
        <v>19.71</v>
      </c>
      <c r="G238" s="30">
        <f t="shared" si="20"/>
        <v>2601.7200000000003</v>
      </c>
      <c r="H238" s="17">
        <f t="shared" si="21"/>
        <v>0</v>
      </c>
      <c r="I238" s="29">
        <f t="shared" si="22"/>
        <v>0</v>
      </c>
    </row>
    <row r="239" spans="1:9" x14ac:dyDescent="0.25">
      <c r="A239" s="32">
        <v>5006236</v>
      </c>
      <c r="B239" t="s">
        <v>327</v>
      </c>
      <c r="C239" s="28">
        <f>VLOOKUP(A239,[2]Sheet2!$A$1:$D$859,3,FALSE)</f>
        <v>1087</v>
      </c>
      <c r="D239" s="30">
        <v>37.348306264501531</v>
      </c>
      <c r="E239" s="14">
        <f t="shared" si="19"/>
        <v>40597.608909513161</v>
      </c>
      <c r="F239" s="30">
        <f>VLOOKUP(A239,[1]Chargemaster!$A$6:$D$1605,4,FALSE)</f>
        <v>37.36</v>
      </c>
      <c r="G239" s="30">
        <f t="shared" si="20"/>
        <v>40610.32</v>
      </c>
      <c r="H239" s="17">
        <f t="shared" si="21"/>
        <v>12.711090486838657</v>
      </c>
      <c r="I239" s="29">
        <f t="shared" si="22"/>
        <v>3.1309948610939227E-4</v>
      </c>
    </row>
    <row r="240" spans="1:9" x14ac:dyDescent="0.25">
      <c r="A240" s="32">
        <v>5006234</v>
      </c>
      <c r="B240" t="s">
        <v>325</v>
      </c>
      <c r="C240" s="28">
        <f>VLOOKUP(A240,[2]Sheet2!$A$1:$D$859,3,FALSE)</f>
        <v>944</v>
      </c>
      <c r="D240" s="30">
        <v>40.45642384105922</v>
      </c>
      <c r="E240" s="14">
        <f t="shared" si="19"/>
        <v>38190.864105959903</v>
      </c>
      <c r="F240" s="30">
        <f>VLOOKUP(A240,[1]Chargemaster!$A$6:$D$1605,4,FALSE)</f>
        <v>40.64</v>
      </c>
      <c r="G240" s="30">
        <f t="shared" si="20"/>
        <v>38364.160000000003</v>
      </c>
      <c r="H240" s="17">
        <f t="shared" si="21"/>
        <v>173.29589404010039</v>
      </c>
      <c r="I240" s="29">
        <f t="shared" si="22"/>
        <v>4.5376269455253459E-3</v>
      </c>
    </row>
    <row r="241" spans="1:9" x14ac:dyDescent="0.25">
      <c r="A241" s="32">
        <v>5006235</v>
      </c>
      <c r="B241" t="s">
        <v>326</v>
      </c>
      <c r="C241" s="28">
        <f>VLOOKUP(A241,[2]Sheet2!$A$1:$D$859,3,FALSE)</f>
        <v>265</v>
      </c>
      <c r="D241" s="30">
        <v>33.201860465116326</v>
      </c>
      <c r="E241" s="14">
        <f t="shared" si="19"/>
        <v>8798.4930232558272</v>
      </c>
      <c r="F241" s="30">
        <f>VLOOKUP(A241,[1]Chargemaster!$A$6:$D$1605,4,FALSE)</f>
        <v>33.28</v>
      </c>
      <c r="G241" s="30">
        <f t="shared" si="20"/>
        <v>8819.2000000000007</v>
      </c>
      <c r="H241" s="17">
        <f t="shared" si="21"/>
        <v>20.706976744173517</v>
      </c>
      <c r="I241" s="29">
        <f t="shared" si="22"/>
        <v>2.3534685643827481E-3</v>
      </c>
    </row>
    <row r="242" spans="1:9" x14ac:dyDescent="0.25">
      <c r="A242" s="32">
        <v>6306051</v>
      </c>
      <c r="B242" t="s">
        <v>4</v>
      </c>
      <c r="C242" s="28">
        <f>VLOOKUP(A242,[2]Sheet2!$A$1:$D$859,3,FALSE)</f>
        <v>491</v>
      </c>
      <c r="D242" s="42">
        <v>100</v>
      </c>
      <c r="E242" s="14">
        <f t="shared" si="19"/>
        <v>49100</v>
      </c>
      <c r="F242" s="30">
        <f>VLOOKUP(A242,[1]Chargemaster!$A$6:$D$1605,4,FALSE)</f>
        <v>100</v>
      </c>
      <c r="G242" s="30">
        <f t="shared" si="20"/>
        <v>49100</v>
      </c>
      <c r="H242" s="17">
        <f t="shared" si="21"/>
        <v>0</v>
      </c>
      <c r="I242" s="29">
        <f t="shared" si="22"/>
        <v>0</v>
      </c>
    </row>
    <row r="243" spans="1:9" x14ac:dyDescent="0.25">
      <c r="A243" s="32">
        <v>5006237</v>
      </c>
      <c r="B243" t="s">
        <v>328</v>
      </c>
      <c r="C243" s="28">
        <f>VLOOKUP(A243,[2]Sheet2!$A$1:$D$859,3,FALSE)</f>
        <v>118</v>
      </c>
      <c r="D243" s="30">
        <v>5.72</v>
      </c>
      <c r="E243" s="14">
        <f t="shared" si="19"/>
        <v>674.95999999999992</v>
      </c>
      <c r="F243" s="30">
        <f>VLOOKUP(A243,[1]Chargemaster!$A$6:$D$1605,4,FALSE)</f>
        <v>5.72</v>
      </c>
      <c r="G243" s="30">
        <f t="shared" si="20"/>
        <v>674.95999999999992</v>
      </c>
      <c r="H243" s="17">
        <f t="shared" si="21"/>
        <v>0</v>
      </c>
      <c r="I243" s="29">
        <f t="shared" si="22"/>
        <v>0</v>
      </c>
    </row>
    <row r="244" spans="1:9" x14ac:dyDescent="0.25">
      <c r="A244" s="32">
        <v>5006238</v>
      </c>
      <c r="B244" t="s">
        <v>329</v>
      </c>
      <c r="C244" s="28">
        <v>0</v>
      </c>
      <c r="D244" s="30">
        <v>11.430000000000003</v>
      </c>
      <c r="E244" s="14">
        <f t="shared" si="19"/>
        <v>0</v>
      </c>
      <c r="F244" s="30">
        <f>VLOOKUP(A244,[1]Chargemaster!$A$6:$D$1605,4,FALSE)</f>
        <v>11.43</v>
      </c>
      <c r="G244" s="30">
        <f t="shared" si="20"/>
        <v>0</v>
      </c>
      <c r="H244" s="17">
        <f t="shared" si="21"/>
        <v>0</v>
      </c>
      <c r="I244" s="29">
        <f t="shared" si="22"/>
        <v>0</v>
      </c>
    </row>
    <row r="245" spans="1:9" x14ac:dyDescent="0.25">
      <c r="A245" s="32">
        <v>6000105</v>
      </c>
      <c r="B245" t="s">
        <v>673</v>
      </c>
      <c r="C245" s="28">
        <f>VLOOKUP(A245,[2]Sheet2!$A$1:$D$859,3,FALSE)</f>
        <v>3249</v>
      </c>
      <c r="D245" s="30">
        <v>3.7999999999999261</v>
      </c>
      <c r="E245" s="14">
        <f t="shared" si="19"/>
        <v>12346.199999999761</v>
      </c>
      <c r="F245" s="30">
        <f>VLOOKUP(A245,[1]Chargemaster!$A$6:$D$1605,4,FALSE)</f>
        <v>3.8</v>
      </c>
      <c r="G245" s="30">
        <f t="shared" si="20"/>
        <v>12346.199999999999</v>
      </c>
      <c r="H245" s="17">
        <f t="shared" si="21"/>
        <v>2.382876118645072E-10</v>
      </c>
      <c r="I245" s="29">
        <f t="shared" si="22"/>
        <v>1.9300482080681654E-14</v>
      </c>
    </row>
    <row r="246" spans="1:9" x14ac:dyDescent="0.25">
      <c r="A246" s="32">
        <v>4501272</v>
      </c>
      <c r="B246" t="s">
        <v>5</v>
      </c>
      <c r="C246" s="28">
        <f>VLOOKUP(A246,[2]Sheet2!$A$1:$D$859,3,FALSE)</f>
        <v>3</v>
      </c>
      <c r="D246" s="30">
        <v>113.4</v>
      </c>
      <c r="E246" s="14">
        <f t="shared" si="19"/>
        <v>340.20000000000005</v>
      </c>
      <c r="F246" s="30">
        <f>VLOOKUP(A246,[1]Chargemaster!$A$6:$D$1605,4,FALSE)</f>
        <v>113.4</v>
      </c>
      <c r="G246" s="30">
        <f t="shared" si="20"/>
        <v>340.20000000000005</v>
      </c>
      <c r="H246" s="17">
        <f t="shared" si="21"/>
        <v>0</v>
      </c>
      <c r="I246" s="29">
        <f t="shared" si="22"/>
        <v>0</v>
      </c>
    </row>
    <row r="247" spans="1:9" x14ac:dyDescent="0.25">
      <c r="A247" s="32">
        <v>4504043</v>
      </c>
      <c r="B247" t="s">
        <v>173</v>
      </c>
      <c r="C247" s="28">
        <v>0</v>
      </c>
      <c r="D247" s="30">
        <v>5.01</v>
      </c>
      <c r="E247" s="14">
        <f t="shared" si="19"/>
        <v>0</v>
      </c>
      <c r="F247" s="30">
        <f>VLOOKUP(A247,[1]Chargemaster!$A$6:$D$1605,4,FALSE)</f>
        <v>5.01</v>
      </c>
      <c r="G247" s="30">
        <f t="shared" si="20"/>
        <v>0</v>
      </c>
      <c r="H247" s="17">
        <f t="shared" si="21"/>
        <v>0</v>
      </c>
      <c r="I247" s="29">
        <f t="shared" si="22"/>
        <v>0</v>
      </c>
    </row>
    <row r="248" spans="1:9" x14ac:dyDescent="0.25">
      <c r="A248" s="32">
        <v>5006535</v>
      </c>
      <c r="B248" t="s">
        <v>474</v>
      </c>
      <c r="C248" s="28">
        <f>VLOOKUP(A248,[2]Sheet2!$A$1:$D$859,3,FALSE)</f>
        <v>9</v>
      </c>
      <c r="D248" s="30">
        <v>320.21999999999997</v>
      </c>
      <c r="E248" s="14">
        <f t="shared" si="19"/>
        <v>2881.9799999999996</v>
      </c>
      <c r="F248" s="30">
        <f>VLOOKUP(A248,[1]Chargemaster!$A$6:$D$1605,4,FALSE)</f>
        <v>356.4</v>
      </c>
      <c r="G248" s="30">
        <f t="shared" si="20"/>
        <v>3207.6</v>
      </c>
      <c r="H248" s="17">
        <f t="shared" si="21"/>
        <v>325.62000000000035</v>
      </c>
      <c r="I248" s="29">
        <f t="shared" si="22"/>
        <v>0.11298482293423286</v>
      </c>
    </row>
    <row r="249" spans="1:9" x14ac:dyDescent="0.25">
      <c r="A249" s="32">
        <v>5050131</v>
      </c>
      <c r="B249" t="s">
        <v>654</v>
      </c>
      <c r="C249" s="28">
        <v>0</v>
      </c>
      <c r="D249" s="30">
        <v>263.89999999999998</v>
      </c>
      <c r="E249" s="14">
        <f t="shared" si="19"/>
        <v>0</v>
      </c>
      <c r="F249" s="30">
        <f>VLOOKUP(A249,[1]Chargemaster!$A$6:$D$1605,4,FALSE)</f>
        <v>263.89999999999998</v>
      </c>
      <c r="G249" s="30">
        <f t="shared" si="20"/>
        <v>0</v>
      </c>
      <c r="H249" s="17">
        <f t="shared" si="21"/>
        <v>0</v>
      </c>
      <c r="I249" s="29">
        <f t="shared" si="22"/>
        <v>0</v>
      </c>
    </row>
    <row r="250" spans="1:9" x14ac:dyDescent="0.25">
      <c r="A250" s="32">
        <v>5006249</v>
      </c>
      <c r="B250" t="s">
        <v>330</v>
      </c>
      <c r="C250" s="28">
        <f>VLOOKUP(A250,[2]Sheet2!$A$1:$D$859,3,FALSE)</f>
        <v>1</v>
      </c>
      <c r="D250" s="30">
        <v>11.07</v>
      </c>
      <c r="E250" s="14">
        <f t="shared" si="19"/>
        <v>11.07</v>
      </c>
      <c r="F250" s="30">
        <f>VLOOKUP(A250,[1]Chargemaster!$A$6:$D$1605,4,FALSE)</f>
        <v>11.07</v>
      </c>
      <c r="G250" s="30">
        <f t="shared" si="20"/>
        <v>11.07</v>
      </c>
      <c r="H250" s="17">
        <f t="shared" si="21"/>
        <v>0</v>
      </c>
      <c r="I250" s="29">
        <f t="shared" si="22"/>
        <v>0</v>
      </c>
    </row>
    <row r="251" spans="1:9" x14ac:dyDescent="0.25">
      <c r="A251" s="32">
        <v>5006251</v>
      </c>
      <c r="B251" t="s">
        <v>331</v>
      </c>
      <c r="C251" s="28">
        <f>VLOOKUP(A251,[2]Sheet2!$A$1:$D$859,3,FALSE)</f>
        <v>42</v>
      </c>
      <c r="D251" s="30">
        <v>6.1200000000000028</v>
      </c>
      <c r="E251" s="14">
        <f t="shared" si="19"/>
        <v>257.04000000000013</v>
      </c>
      <c r="F251" s="30">
        <f>VLOOKUP(A251,[1]Chargemaster!$A$6:$D$1605,4,FALSE)</f>
        <v>6.12</v>
      </c>
      <c r="G251" s="30">
        <f t="shared" si="20"/>
        <v>257.04000000000002</v>
      </c>
      <c r="H251" s="17">
        <f t="shared" si="21"/>
        <v>0</v>
      </c>
      <c r="I251" s="29">
        <f t="shared" si="22"/>
        <v>0</v>
      </c>
    </row>
    <row r="252" spans="1:9" x14ac:dyDescent="0.25">
      <c r="A252" s="32">
        <v>5050029</v>
      </c>
      <c r="B252" t="s">
        <v>649</v>
      </c>
      <c r="C252" s="28">
        <v>0</v>
      </c>
      <c r="D252" s="30">
        <v>431.33</v>
      </c>
      <c r="E252" s="14">
        <f t="shared" si="19"/>
        <v>0</v>
      </c>
      <c r="F252" s="30">
        <f>VLOOKUP(A252,[1]Chargemaster!$A$6:$D$1605,4,FALSE)</f>
        <v>431.33</v>
      </c>
      <c r="G252" s="30">
        <f t="shared" si="20"/>
        <v>0</v>
      </c>
      <c r="H252" s="17">
        <f t="shared" si="21"/>
        <v>0</v>
      </c>
      <c r="I252" s="29">
        <f t="shared" si="22"/>
        <v>0</v>
      </c>
    </row>
    <row r="253" spans="1:9" x14ac:dyDescent="0.25">
      <c r="A253" s="32">
        <v>4501572</v>
      </c>
      <c r="B253" t="s">
        <v>166</v>
      </c>
      <c r="C253" s="28">
        <f>VLOOKUP(A253,[2]Sheet2!$A$1:$D$859,3,FALSE)</f>
        <v>3</v>
      </c>
      <c r="D253" s="30">
        <v>25.01</v>
      </c>
      <c r="E253" s="14">
        <f t="shared" si="19"/>
        <v>75.03</v>
      </c>
      <c r="F253" s="30">
        <f>VLOOKUP(A253,[1]Chargemaster!$A$6:$D$1605,4,FALSE)</f>
        <v>25.01</v>
      </c>
      <c r="G253" s="30">
        <f t="shared" si="20"/>
        <v>75.03</v>
      </c>
      <c r="H253" s="17">
        <f t="shared" si="21"/>
        <v>0</v>
      </c>
      <c r="I253" s="29">
        <f t="shared" si="22"/>
        <v>0</v>
      </c>
    </row>
    <row r="254" spans="1:9" x14ac:dyDescent="0.25">
      <c r="A254" s="32">
        <v>4504067</v>
      </c>
      <c r="B254" t="s">
        <v>798</v>
      </c>
      <c r="C254" s="28">
        <f>VLOOKUP(A254,[2]Sheet2!$A$1:$D$859,3,FALSE)</f>
        <v>1</v>
      </c>
      <c r="D254" s="30">
        <v>0</v>
      </c>
      <c r="E254" s="14">
        <f t="shared" si="19"/>
        <v>0</v>
      </c>
      <c r="F254" s="30">
        <f>VLOOKUP(A254,[1]Chargemaster!$A$6:$D$1605,4,FALSE)</f>
        <v>30</v>
      </c>
      <c r="G254" s="30">
        <f t="shared" si="20"/>
        <v>30</v>
      </c>
      <c r="H254" s="17">
        <f t="shared" si="21"/>
        <v>30</v>
      </c>
      <c r="I254" s="29">
        <f t="shared" si="22"/>
        <v>0</v>
      </c>
    </row>
    <row r="255" spans="1:9" x14ac:dyDescent="0.25">
      <c r="A255" s="32">
        <v>4050003</v>
      </c>
      <c r="B255" t="s">
        <v>763</v>
      </c>
      <c r="C255" s="28">
        <v>0</v>
      </c>
      <c r="D255" s="30">
        <v>24.9</v>
      </c>
      <c r="E255" s="14">
        <f t="shared" si="19"/>
        <v>0</v>
      </c>
      <c r="F255" s="30">
        <f>VLOOKUP(A255,[1]Chargemaster!$A$6:$D$1605,4,FALSE)</f>
        <v>24.9</v>
      </c>
      <c r="G255" s="30">
        <f t="shared" si="20"/>
        <v>0</v>
      </c>
      <c r="H255" s="17">
        <f t="shared" si="21"/>
        <v>0</v>
      </c>
      <c r="I255" s="29">
        <f t="shared" si="22"/>
        <v>0</v>
      </c>
    </row>
    <row r="256" spans="1:9" x14ac:dyDescent="0.25">
      <c r="A256" s="32">
        <v>4050002</v>
      </c>
      <c r="B256" t="s">
        <v>762</v>
      </c>
      <c r="C256" s="28">
        <v>0</v>
      </c>
      <c r="D256" s="30">
        <v>87.8</v>
      </c>
      <c r="E256" s="14">
        <f t="shared" si="19"/>
        <v>0</v>
      </c>
      <c r="F256" s="30">
        <f>VLOOKUP(A256,[1]Chargemaster!$A$6:$D$1605,4,FALSE)</f>
        <v>87.8</v>
      </c>
      <c r="G256" s="30">
        <f t="shared" si="20"/>
        <v>0</v>
      </c>
      <c r="H256" s="17">
        <f t="shared" si="21"/>
        <v>0</v>
      </c>
      <c r="I256" s="29">
        <f t="shared" si="22"/>
        <v>0</v>
      </c>
    </row>
    <row r="257" spans="1:9" x14ac:dyDescent="0.25">
      <c r="A257" s="32">
        <v>5006253</v>
      </c>
      <c r="B257" t="s">
        <v>332</v>
      </c>
      <c r="C257" s="28">
        <f>VLOOKUP(A257,[2]Sheet2!$A$1:$D$859,3,FALSE)</f>
        <v>8</v>
      </c>
      <c r="D257" s="30">
        <v>35.76</v>
      </c>
      <c r="E257" s="14">
        <f t="shared" si="19"/>
        <v>286.08</v>
      </c>
      <c r="F257" s="30">
        <f>VLOOKUP(A257,[1]Chargemaster!$A$6:$D$1605,4,FALSE)</f>
        <v>35.76</v>
      </c>
      <c r="G257" s="30">
        <f t="shared" si="20"/>
        <v>286.08</v>
      </c>
      <c r="H257" s="17">
        <f t="shared" si="21"/>
        <v>0</v>
      </c>
      <c r="I257" s="29">
        <f t="shared" si="22"/>
        <v>0</v>
      </c>
    </row>
    <row r="258" spans="1:9" x14ac:dyDescent="0.25">
      <c r="A258" s="35">
        <v>8002208</v>
      </c>
      <c r="B258" s="31" t="s">
        <v>751</v>
      </c>
      <c r="C258" s="28">
        <f>VLOOKUP(A258,[2]Sheet2!$A$1:$D$859,3,FALSE)</f>
        <v>2</v>
      </c>
      <c r="D258" s="30">
        <v>100</v>
      </c>
      <c r="E258" s="14">
        <f t="shared" si="19"/>
        <v>200</v>
      </c>
      <c r="F258" s="30">
        <f>VLOOKUP(A258,[1]Chargemaster!$A$6:$D$1605,4,FALSE)</f>
        <v>100</v>
      </c>
      <c r="G258" s="30">
        <f t="shared" si="20"/>
        <v>200</v>
      </c>
      <c r="H258" s="17">
        <f t="shared" si="21"/>
        <v>0</v>
      </c>
      <c r="I258" s="29">
        <f t="shared" si="22"/>
        <v>0</v>
      </c>
    </row>
    <row r="259" spans="1:9" x14ac:dyDescent="0.25">
      <c r="A259" s="32">
        <v>5006256</v>
      </c>
      <c r="B259" t="s">
        <v>334</v>
      </c>
      <c r="C259" s="28">
        <f>VLOOKUP(A259,[2]Sheet2!$A$1:$D$859,3,FALSE)</f>
        <v>371</v>
      </c>
      <c r="D259" s="30">
        <v>26.980000000000008</v>
      </c>
      <c r="E259" s="14">
        <f t="shared" si="19"/>
        <v>10009.580000000004</v>
      </c>
      <c r="F259" s="30">
        <f>VLOOKUP(A259,[1]Chargemaster!$A$6:$D$1605,4,FALSE)</f>
        <v>26.98</v>
      </c>
      <c r="G259" s="30">
        <f t="shared" si="20"/>
        <v>10009.58</v>
      </c>
      <c r="H259" s="17">
        <f t="shared" si="21"/>
        <v>0</v>
      </c>
      <c r="I259" s="29">
        <f t="shared" si="22"/>
        <v>0</v>
      </c>
    </row>
    <row r="260" spans="1:9" x14ac:dyDescent="0.25">
      <c r="A260" s="32">
        <v>5006255</v>
      </c>
      <c r="B260" t="s">
        <v>333</v>
      </c>
      <c r="C260" s="28">
        <f>VLOOKUP(A260,[2]Sheet2!$A$1:$D$859,3,FALSE)</f>
        <v>2271</v>
      </c>
      <c r="D260" s="30">
        <v>57.260000000000048</v>
      </c>
      <c r="E260" s="14">
        <f t="shared" si="19"/>
        <v>130037.46000000011</v>
      </c>
      <c r="F260" s="30">
        <f>VLOOKUP(A260,[1]Chargemaster!$A$6:$D$1605,4,FALSE)</f>
        <v>57.26</v>
      </c>
      <c r="G260" s="30">
        <f t="shared" si="20"/>
        <v>130037.45999999999</v>
      </c>
      <c r="H260" s="17">
        <f t="shared" si="21"/>
        <v>-1.1641532182693481E-10</v>
      </c>
      <c r="I260" s="29">
        <f t="shared" si="22"/>
        <v>-8.9524450744373756E-16</v>
      </c>
    </row>
    <row r="261" spans="1:9" x14ac:dyDescent="0.25">
      <c r="A261" s="32">
        <v>4501470</v>
      </c>
      <c r="B261" t="s">
        <v>160</v>
      </c>
      <c r="C261" s="28">
        <f>VLOOKUP(A261,[2]Sheet2!$A$1:$D$859,3,FALSE)</f>
        <v>611</v>
      </c>
      <c r="D261" s="30">
        <v>45.5</v>
      </c>
      <c r="E261" s="14">
        <f t="shared" si="19"/>
        <v>27800.5</v>
      </c>
      <c r="F261" s="30">
        <f>VLOOKUP(A261,[1]Chargemaster!$A$6:$D$1605,4,FALSE)</f>
        <v>45.5</v>
      </c>
      <c r="G261" s="30">
        <f t="shared" si="20"/>
        <v>27800.5</v>
      </c>
      <c r="H261" s="17">
        <f t="shared" si="21"/>
        <v>0</v>
      </c>
      <c r="I261" s="29">
        <f t="shared" si="22"/>
        <v>0</v>
      </c>
    </row>
    <row r="262" spans="1:9" x14ac:dyDescent="0.25">
      <c r="A262" s="32">
        <v>4501448</v>
      </c>
      <c r="B262" t="s">
        <v>159</v>
      </c>
      <c r="C262" s="28">
        <f>VLOOKUP(A262,[2]Sheet2!$A$1:$D$859,3,FALSE)</f>
        <v>7</v>
      </c>
      <c r="D262" s="30">
        <v>8</v>
      </c>
      <c r="E262" s="14">
        <f t="shared" si="19"/>
        <v>56</v>
      </c>
      <c r="F262" s="30">
        <f>VLOOKUP(A262,[1]Chargemaster!$A$6:$D$1605,4,FALSE)</f>
        <v>8</v>
      </c>
      <c r="G262" s="30">
        <f t="shared" si="20"/>
        <v>56</v>
      </c>
      <c r="H262" s="17">
        <f t="shared" si="21"/>
        <v>0</v>
      </c>
      <c r="I262" s="29">
        <f t="shared" si="22"/>
        <v>0</v>
      </c>
    </row>
    <row r="263" spans="1:9" x14ac:dyDescent="0.25">
      <c r="A263" s="32">
        <v>4504081</v>
      </c>
      <c r="B263" t="s">
        <v>12</v>
      </c>
      <c r="C263" s="28">
        <f>VLOOKUP(A263,[2]Sheet2!$A$1:$D$859,3,FALSE)</f>
        <v>2601</v>
      </c>
      <c r="D263" s="30">
        <v>46.600000000001515</v>
      </c>
      <c r="E263" s="14">
        <f t="shared" ref="E263:E326" si="23">D263*C263</f>
        <v>121206.60000000393</v>
      </c>
      <c r="F263" s="30">
        <f>VLOOKUP(A263,[1]Chargemaster!$A$6:$D$1605,4,FALSE)</f>
        <v>46.6</v>
      </c>
      <c r="G263" s="30">
        <f t="shared" ref="G263:G326" si="24">C263*F263</f>
        <v>121206.6</v>
      </c>
      <c r="H263" s="17">
        <f t="shared" ref="H263:H326" si="25">G263-E263</f>
        <v>-3.92901711165905E-9</v>
      </c>
      <c r="I263" s="29">
        <f t="shared" ref="I263:I326" si="26">IF(E263=0,0,H263/E263)</f>
        <v>-3.2415867713960482E-14</v>
      </c>
    </row>
    <row r="264" spans="1:9" x14ac:dyDescent="0.25">
      <c r="A264" s="32">
        <v>5006264</v>
      </c>
      <c r="B264" t="s">
        <v>337</v>
      </c>
      <c r="C264" s="28">
        <f>VLOOKUP(A264,[2]Sheet2!$A$1:$D$859,3,FALSE)</f>
        <v>5177</v>
      </c>
      <c r="D264" s="30">
        <v>3.7999999999997018</v>
      </c>
      <c r="E264" s="14">
        <f t="shared" si="23"/>
        <v>19672.599999998456</v>
      </c>
      <c r="F264" s="30">
        <f>VLOOKUP(A264,[1]Chargemaster!$A$6:$D$1605,4,FALSE)</f>
        <v>3.8</v>
      </c>
      <c r="G264" s="30">
        <f t="shared" si="24"/>
        <v>19672.599999999999</v>
      </c>
      <c r="H264" s="17">
        <f t="shared" si="25"/>
        <v>1.5425030142068863E-9</v>
      </c>
      <c r="I264" s="29">
        <f t="shared" si="26"/>
        <v>7.8408701148145507E-14</v>
      </c>
    </row>
    <row r="265" spans="1:9" x14ac:dyDescent="0.25">
      <c r="A265" s="32">
        <v>5006265</v>
      </c>
      <c r="B265" t="s">
        <v>338</v>
      </c>
      <c r="C265" s="28">
        <f>VLOOKUP(A265,[2]Sheet2!$A$1:$D$859,3,FALSE)</f>
        <v>38</v>
      </c>
      <c r="D265" s="30">
        <v>7.3473134328358141</v>
      </c>
      <c r="E265" s="14">
        <f t="shared" si="23"/>
        <v>279.19791044776093</v>
      </c>
      <c r="F265" s="30">
        <f>VLOOKUP(A265,[1]Chargemaster!$A$6:$D$1605,4,FALSE)</f>
        <v>7.21</v>
      </c>
      <c r="G265" s="30">
        <f t="shared" si="24"/>
        <v>273.98</v>
      </c>
      <c r="H265" s="17">
        <f t="shared" si="25"/>
        <v>-5.2179104477609144</v>
      </c>
      <c r="I265" s="29">
        <f t="shared" si="26"/>
        <v>-1.8688930871268848E-2</v>
      </c>
    </row>
    <row r="266" spans="1:9" x14ac:dyDescent="0.25">
      <c r="A266" s="32">
        <v>5006895</v>
      </c>
      <c r="B266" t="s">
        <v>60</v>
      </c>
      <c r="C266" s="28">
        <f>VLOOKUP(A266,[2]Sheet2!$A$1:$D$859,3,FALSE)</f>
        <v>459</v>
      </c>
      <c r="D266" s="30">
        <v>3.8539956803455437</v>
      </c>
      <c r="E266" s="14">
        <f t="shared" si="23"/>
        <v>1768.9840172786046</v>
      </c>
      <c r="F266" s="30">
        <f>VLOOKUP(A266,[1]Chargemaster!$A$6:$D$1605,4,FALSE)</f>
        <v>3.8</v>
      </c>
      <c r="G266" s="30">
        <f t="shared" si="24"/>
        <v>1744.1999999999998</v>
      </c>
      <c r="H266" s="17">
        <f t="shared" si="25"/>
        <v>-24.784017278604779</v>
      </c>
      <c r="I266" s="29">
        <f t="shared" si="26"/>
        <v>-1.401031158932254E-2</v>
      </c>
    </row>
    <row r="267" spans="1:9" x14ac:dyDescent="0.25">
      <c r="A267" s="32">
        <v>5006266</v>
      </c>
      <c r="B267" t="s">
        <v>339</v>
      </c>
      <c r="C267" s="28">
        <f>VLOOKUP(A267,[2]Sheet2!$A$1:$D$859,3,FALSE)</f>
        <v>21</v>
      </c>
      <c r="D267" s="30">
        <v>38.281999999999996</v>
      </c>
      <c r="E267" s="14">
        <f t="shared" si="23"/>
        <v>803.92199999999991</v>
      </c>
      <c r="F267" s="30">
        <f>VLOOKUP(A267,[1]Chargemaster!$A$6:$D$1605,4,FALSE)</f>
        <v>39.520000000000003</v>
      </c>
      <c r="G267" s="30">
        <f t="shared" si="24"/>
        <v>829.92000000000007</v>
      </c>
      <c r="H267" s="17">
        <f t="shared" si="25"/>
        <v>25.998000000000161</v>
      </c>
      <c r="I267" s="29">
        <f t="shared" si="26"/>
        <v>3.2338958257144557E-2</v>
      </c>
    </row>
    <row r="268" spans="1:9" x14ac:dyDescent="0.25">
      <c r="A268" s="32">
        <v>5006268</v>
      </c>
      <c r="B268" t="s">
        <v>340</v>
      </c>
      <c r="C268" s="28">
        <f>VLOOKUP(A268,[2]Sheet2!$A$1:$D$859,3,FALSE)</f>
        <v>188</v>
      </c>
      <c r="D268" s="30">
        <v>5.5402688172043009</v>
      </c>
      <c r="E268" s="14">
        <f t="shared" si="23"/>
        <v>1041.5705376344085</v>
      </c>
      <c r="F268" s="30">
        <f>VLOOKUP(A268,[1]Chargemaster!$A$6:$D$1605,4,FALSE)</f>
        <v>5.5</v>
      </c>
      <c r="G268" s="30">
        <f t="shared" si="24"/>
        <v>1034</v>
      </c>
      <c r="H268" s="17">
        <f t="shared" si="25"/>
        <v>-7.570537634408538</v>
      </c>
      <c r="I268" s="29">
        <f t="shared" si="26"/>
        <v>-7.2683868839095349E-3</v>
      </c>
    </row>
    <row r="269" spans="1:9" x14ac:dyDescent="0.25">
      <c r="A269" s="32">
        <v>5006270</v>
      </c>
      <c r="B269" t="s">
        <v>341</v>
      </c>
      <c r="C269" s="28">
        <f>VLOOKUP(A269,[2]Sheet2!$A$1:$D$859,3,FALSE)</f>
        <v>11</v>
      </c>
      <c r="D269" s="30">
        <v>9.2699999999999978</v>
      </c>
      <c r="E269" s="14">
        <f t="shared" si="23"/>
        <v>101.96999999999997</v>
      </c>
      <c r="F269" s="30">
        <f>VLOOKUP(A269,[1]Chargemaster!$A$6:$D$1605,4,FALSE)</f>
        <v>9.27</v>
      </c>
      <c r="G269" s="30">
        <f t="shared" si="24"/>
        <v>101.97</v>
      </c>
      <c r="H269" s="17">
        <f t="shared" si="25"/>
        <v>0</v>
      </c>
      <c r="I269" s="29">
        <f t="shared" si="26"/>
        <v>0</v>
      </c>
    </row>
    <row r="270" spans="1:9" x14ac:dyDescent="0.25">
      <c r="A270" s="32">
        <v>5006271</v>
      </c>
      <c r="B270" t="s">
        <v>342</v>
      </c>
      <c r="C270" s="28">
        <f>VLOOKUP(A270,[2]Sheet2!$A$1:$D$859,3,FALSE)</f>
        <v>196</v>
      </c>
      <c r="D270" s="30">
        <v>9.8099999999999561</v>
      </c>
      <c r="E270" s="14">
        <f t="shared" si="23"/>
        <v>1922.7599999999914</v>
      </c>
      <c r="F270" s="30">
        <f>VLOOKUP(A270,[1]Chargemaster!$A$6:$D$1605,4,FALSE)</f>
        <v>9.81</v>
      </c>
      <c r="G270" s="30">
        <f t="shared" si="24"/>
        <v>1922.76</v>
      </c>
      <c r="H270" s="17">
        <f t="shared" si="25"/>
        <v>8.6401996668428183E-12</v>
      </c>
      <c r="I270" s="29">
        <f t="shared" si="26"/>
        <v>4.493644379352003E-15</v>
      </c>
    </row>
    <row r="271" spans="1:9" x14ac:dyDescent="0.25">
      <c r="A271" s="32">
        <v>5006272</v>
      </c>
      <c r="B271" t="s">
        <v>343</v>
      </c>
      <c r="C271" s="28">
        <f>VLOOKUP(A271,[2]Sheet2!$A$1:$D$859,3,FALSE)</f>
        <v>465</v>
      </c>
      <c r="D271" s="30">
        <v>5.6427467811159282</v>
      </c>
      <c r="E271" s="14">
        <f t="shared" si="23"/>
        <v>2623.8772532189064</v>
      </c>
      <c r="F271" s="30">
        <f>VLOOKUP(A271,[1]Chargemaster!$A$6:$D$1605,4,FALSE)</f>
        <v>5.4</v>
      </c>
      <c r="G271" s="30">
        <f t="shared" si="24"/>
        <v>2511</v>
      </c>
      <c r="H271" s="17">
        <f t="shared" si="25"/>
        <v>-112.87725321890639</v>
      </c>
      <c r="I271" s="29">
        <f t="shared" si="26"/>
        <v>-4.3019258267676747E-2</v>
      </c>
    </row>
    <row r="272" spans="1:9" x14ac:dyDescent="0.25">
      <c r="A272" s="32">
        <v>5006273</v>
      </c>
      <c r="B272" t="s">
        <v>344</v>
      </c>
      <c r="C272" s="28">
        <f>VLOOKUP(A272,[2]Sheet2!$A$1:$D$859,3,FALSE)</f>
        <v>28</v>
      </c>
      <c r="D272" s="30">
        <v>340.78068965517252</v>
      </c>
      <c r="E272" s="14">
        <f t="shared" si="23"/>
        <v>9541.8593103448311</v>
      </c>
      <c r="F272" s="30">
        <f>VLOOKUP(A272,[1]Chargemaster!$A$6:$D$1605,4,FALSE)</f>
        <v>341.04</v>
      </c>
      <c r="G272" s="30">
        <f t="shared" si="24"/>
        <v>9549.1200000000008</v>
      </c>
      <c r="H272" s="17">
        <f t="shared" si="25"/>
        <v>7.2606896551696991</v>
      </c>
      <c r="I272" s="29">
        <f t="shared" si="26"/>
        <v>7.6093027773926664E-4</v>
      </c>
    </row>
    <row r="273" spans="1:9" x14ac:dyDescent="0.25">
      <c r="A273" s="32">
        <v>5006275</v>
      </c>
      <c r="B273" t="s">
        <v>345</v>
      </c>
      <c r="C273" s="28">
        <f>VLOOKUP(A273,[2]Sheet2!$A$1:$D$859,3,FALSE)</f>
        <v>162</v>
      </c>
      <c r="D273" s="30">
        <v>97.120000000000147</v>
      </c>
      <c r="E273" s="14">
        <f t="shared" si="23"/>
        <v>15733.440000000024</v>
      </c>
      <c r="F273" s="30">
        <f>VLOOKUP(A273,[1]Chargemaster!$A$6:$D$1605,4,FALSE)</f>
        <v>97.12</v>
      </c>
      <c r="G273" s="30">
        <f t="shared" si="24"/>
        <v>15733.44</v>
      </c>
      <c r="H273" s="17">
        <f t="shared" si="25"/>
        <v>-2.3646862246096134E-11</v>
      </c>
      <c r="I273" s="29">
        <f t="shared" si="26"/>
        <v>-1.5029683429749692E-15</v>
      </c>
    </row>
    <row r="274" spans="1:9" x14ac:dyDescent="0.25">
      <c r="A274" s="32">
        <v>4504079</v>
      </c>
      <c r="B274" t="s">
        <v>38</v>
      </c>
      <c r="C274" s="28">
        <f>VLOOKUP(A274,[2]Sheet2!$A$1:$D$859,3,FALSE)</f>
        <v>1608</v>
      </c>
      <c r="D274" s="30">
        <v>45.599999999998985</v>
      </c>
      <c r="E274" s="14">
        <f t="shared" si="23"/>
        <v>73324.799999998373</v>
      </c>
      <c r="F274" s="30">
        <f>VLOOKUP(A274,[1]Chargemaster!$A$6:$D$1605,4,FALSE)</f>
        <v>45.6</v>
      </c>
      <c r="G274" s="30">
        <f t="shared" si="24"/>
        <v>73324.800000000003</v>
      </c>
      <c r="H274" s="17">
        <f t="shared" si="25"/>
        <v>1.6298145055770874E-9</v>
      </c>
      <c r="I274" s="29">
        <f t="shared" si="26"/>
        <v>2.2227329710781666E-14</v>
      </c>
    </row>
    <row r="275" spans="1:9" x14ac:dyDescent="0.25">
      <c r="A275" s="32">
        <v>5006277</v>
      </c>
      <c r="B275" t="s">
        <v>346</v>
      </c>
      <c r="C275" s="28">
        <f>VLOOKUP(A275,[2]Sheet2!$A$1:$D$859,3,FALSE)</f>
        <v>6027</v>
      </c>
      <c r="D275" s="30">
        <v>3.7999999999996126</v>
      </c>
      <c r="E275" s="14">
        <f t="shared" si="23"/>
        <v>22902.599999997667</v>
      </c>
      <c r="F275" s="30">
        <f>VLOOKUP(A275,[1]Chargemaster!$A$6:$D$1605,4,FALSE)</f>
        <v>3.8</v>
      </c>
      <c r="G275" s="30">
        <f t="shared" si="24"/>
        <v>22902.6</v>
      </c>
      <c r="H275" s="17">
        <f t="shared" si="25"/>
        <v>2.331944415345788E-9</v>
      </c>
      <c r="I275" s="29">
        <f t="shared" si="26"/>
        <v>1.0182007350021507E-13</v>
      </c>
    </row>
    <row r="276" spans="1:9" x14ac:dyDescent="0.25">
      <c r="A276" s="32">
        <v>5006278</v>
      </c>
      <c r="B276" t="s">
        <v>815</v>
      </c>
      <c r="C276" s="28">
        <v>0</v>
      </c>
      <c r="D276" s="30">
        <v>0</v>
      </c>
      <c r="E276" s="14">
        <f t="shared" si="23"/>
        <v>0</v>
      </c>
      <c r="F276" s="30">
        <f>VLOOKUP(A276,[1]Chargemaster!$A$6:$D$1605,4,FALSE)</f>
        <v>122.94</v>
      </c>
      <c r="G276" s="30">
        <f t="shared" si="24"/>
        <v>0</v>
      </c>
      <c r="H276" s="17">
        <f t="shared" si="25"/>
        <v>0</v>
      </c>
      <c r="I276" s="29">
        <f t="shared" si="26"/>
        <v>0</v>
      </c>
    </row>
    <row r="277" spans="1:9" x14ac:dyDescent="0.25">
      <c r="A277" s="32">
        <v>4505028</v>
      </c>
      <c r="B277" t="s">
        <v>207</v>
      </c>
      <c r="C277" s="28">
        <f>VLOOKUP(A277,[2]Sheet2!$A$1:$D$859,3,FALSE)</f>
        <v>120</v>
      </c>
      <c r="D277" s="30">
        <v>0</v>
      </c>
      <c r="E277" s="14">
        <f t="shared" si="23"/>
        <v>0</v>
      </c>
      <c r="F277" s="30">
        <v>0</v>
      </c>
      <c r="G277" s="30">
        <f t="shared" si="24"/>
        <v>0</v>
      </c>
      <c r="H277" s="17">
        <f t="shared" si="25"/>
        <v>0</v>
      </c>
      <c r="I277" s="29">
        <f t="shared" si="26"/>
        <v>0</v>
      </c>
    </row>
    <row r="278" spans="1:9" x14ac:dyDescent="0.25">
      <c r="A278" s="32">
        <v>4501114</v>
      </c>
      <c r="B278" t="s">
        <v>118</v>
      </c>
      <c r="C278" s="28">
        <f>VLOOKUP(A278,[2]Sheet2!$A$1:$D$859,3,FALSE)</f>
        <v>4</v>
      </c>
      <c r="D278" s="30">
        <v>14.5</v>
      </c>
      <c r="E278" s="14">
        <f t="shared" si="23"/>
        <v>58</v>
      </c>
      <c r="F278" s="30">
        <f>VLOOKUP(A278,[1]Chargemaster!$A$6:$D$1605,4,FALSE)</f>
        <v>14.5</v>
      </c>
      <c r="G278" s="30">
        <f t="shared" si="24"/>
        <v>58</v>
      </c>
      <c r="H278" s="17">
        <f t="shared" si="25"/>
        <v>0</v>
      </c>
      <c r="I278" s="29">
        <f t="shared" si="26"/>
        <v>0</v>
      </c>
    </row>
    <row r="279" spans="1:9" x14ac:dyDescent="0.25">
      <c r="A279" s="32">
        <v>4501324</v>
      </c>
      <c r="B279" t="s">
        <v>152</v>
      </c>
      <c r="C279" s="28">
        <f>VLOOKUP(A279,[2]Sheet2!$A$1:$D$859,3,FALSE)</f>
        <v>1</v>
      </c>
      <c r="D279" s="30">
        <v>10.6</v>
      </c>
      <c r="E279" s="14">
        <f t="shared" si="23"/>
        <v>10.6</v>
      </c>
      <c r="F279" s="30">
        <f>VLOOKUP(A279,[1]Chargemaster!$A$6:$D$1605,4,FALSE)</f>
        <v>10.6</v>
      </c>
      <c r="G279" s="30">
        <f t="shared" si="24"/>
        <v>10.6</v>
      </c>
      <c r="H279" s="17">
        <f t="shared" si="25"/>
        <v>0</v>
      </c>
      <c r="I279" s="29">
        <f t="shared" si="26"/>
        <v>0</v>
      </c>
    </row>
    <row r="280" spans="1:9" x14ac:dyDescent="0.25">
      <c r="A280" s="32">
        <v>4505026</v>
      </c>
      <c r="B280" t="s">
        <v>807</v>
      </c>
      <c r="C280" s="28">
        <f>VLOOKUP(A280,[2]Sheet2!$A$1:$D$859,3,FALSE)</f>
        <v>143</v>
      </c>
      <c r="D280" s="30">
        <v>60.62999999999991</v>
      </c>
      <c r="E280" s="14">
        <f t="shared" si="23"/>
        <v>8670.0899999999874</v>
      </c>
      <c r="F280" s="30">
        <f>VLOOKUP(A280,[1]Chargemaster!$A$6:$D$1605,4,FALSE)</f>
        <v>60.63</v>
      </c>
      <c r="G280" s="30">
        <f t="shared" si="24"/>
        <v>8670.09</v>
      </c>
      <c r="H280" s="17">
        <f t="shared" si="25"/>
        <v>0</v>
      </c>
      <c r="I280" s="29">
        <f t="shared" si="26"/>
        <v>0</v>
      </c>
    </row>
    <row r="281" spans="1:9" x14ac:dyDescent="0.25">
      <c r="A281" s="32">
        <v>5006281</v>
      </c>
      <c r="B281" t="s">
        <v>348</v>
      </c>
      <c r="C281" s="28">
        <f>VLOOKUP(A281,[2]Sheet2!$A$1:$D$859,3,FALSE)</f>
        <v>1</v>
      </c>
      <c r="D281" s="30">
        <v>95.783333333333317</v>
      </c>
      <c r="E281" s="14">
        <f t="shared" si="23"/>
        <v>95.783333333333317</v>
      </c>
      <c r="F281" s="30">
        <f>VLOOKUP(A281,[1]Chargemaster!$A$6:$D$1605,4,FALSE)</f>
        <v>115.08</v>
      </c>
      <c r="G281" s="30">
        <f t="shared" si="24"/>
        <v>115.08</v>
      </c>
      <c r="H281" s="17">
        <f t="shared" si="25"/>
        <v>19.296666666666681</v>
      </c>
      <c r="I281" s="29">
        <f t="shared" si="26"/>
        <v>0.20146163215590762</v>
      </c>
    </row>
    <row r="282" spans="1:9" x14ac:dyDescent="0.25">
      <c r="A282" s="32">
        <v>5006280</v>
      </c>
      <c r="B282" t="s">
        <v>347</v>
      </c>
      <c r="C282" s="28">
        <v>0</v>
      </c>
      <c r="D282" s="30">
        <v>8.01</v>
      </c>
      <c r="E282" s="14">
        <f t="shared" si="23"/>
        <v>0</v>
      </c>
      <c r="F282" s="30">
        <f>VLOOKUP(A282,[1]Chargemaster!$A$6:$D$1605,4,FALSE)</f>
        <v>8.01</v>
      </c>
      <c r="G282" s="30">
        <f t="shared" si="24"/>
        <v>0</v>
      </c>
      <c r="H282" s="17">
        <f t="shared" si="25"/>
        <v>0</v>
      </c>
      <c r="I282" s="29">
        <f t="shared" si="26"/>
        <v>0</v>
      </c>
    </row>
    <row r="283" spans="1:9" x14ac:dyDescent="0.25">
      <c r="A283" s="32">
        <v>5006282</v>
      </c>
      <c r="B283" t="s">
        <v>349</v>
      </c>
      <c r="C283" s="28">
        <f>VLOOKUP(A283,[2]Sheet2!$A$1:$D$859,3,FALSE)</f>
        <v>173</v>
      </c>
      <c r="D283" s="30">
        <v>62.739999999999846</v>
      </c>
      <c r="E283" s="14">
        <f t="shared" si="23"/>
        <v>10854.019999999973</v>
      </c>
      <c r="F283" s="30">
        <f>VLOOKUP(A283,[1]Chargemaster!$A$6:$D$1605,4,FALSE)</f>
        <v>62.74</v>
      </c>
      <c r="G283" s="30">
        <f t="shared" si="24"/>
        <v>10854.02</v>
      </c>
      <c r="H283" s="17">
        <f t="shared" si="25"/>
        <v>2.7284841053187847E-11</v>
      </c>
      <c r="I283" s="29">
        <f t="shared" si="26"/>
        <v>2.5138005138361559E-15</v>
      </c>
    </row>
    <row r="284" spans="1:9" x14ac:dyDescent="0.25">
      <c r="A284" s="32">
        <v>5006283</v>
      </c>
      <c r="B284" t="s">
        <v>350</v>
      </c>
      <c r="C284" s="28">
        <f>VLOOKUP(A284,[2]Sheet2!$A$1:$D$859,3,FALSE)</f>
        <v>382</v>
      </c>
      <c r="D284" s="30">
        <v>62.739999999999824</v>
      </c>
      <c r="E284" s="14">
        <f t="shared" si="23"/>
        <v>23966.679999999931</v>
      </c>
      <c r="F284" s="30">
        <f>VLOOKUP(A284,[1]Chargemaster!$A$6:$D$1605,4,FALSE)</f>
        <v>62.74</v>
      </c>
      <c r="G284" s="30">
        <f t="shared" si="24"/>
        <v>23966.68</v>
      </c>
      <c r="H284" s="17">
        <f t="shared" si="25"/>
        <v>6.9121597334742546E-11</v>
      </c>
      <c r="I284" s="29">
        <f t="shared" si="26"/>
        <v>2.8840706069736292E-15</v>
      </c>
    </row>
    <row r="285" spans="1:9" x14ac:dyDescent="0.25">
      <c r="A285" s="33">
        <v>5006285</v>
      </c>
      <c r="B285" t="s">
        <v>351</v>
      </c>
      <c r="C285" s="28">
        <f>VLOOKUP(A285,[2]Sheet2!$A$1:$D$859,3,FALSE)</f>
        <v>727</v>
      </c>
      <c r="D285" s="30">
        <v>65.280000000000101</v>
      </c>
      <c r="E285" s="14">
        <f t="shared" si="23"/>
        <v>47458.56000000007</v>
      </c>
      <c r="F285" s="30">
        <f>VLOOKUP(A285,[1]Chargemaster!$A$6:$D$1605,4,FALSE)</f>
        <v>65.28</v>
      </c>
      <c r="G285" s="30">
        <f t="shared" si="24"/>
        <v>47458.559999999998</v>
      </c>
      <c r="H285" s="17">
        <f t="shared" si="25"/>
        <v>-7.2759576141834259E-11</v>
      </c>
      <c r="I285" s="29">
        <f t="shared" si="26"/>
        <v>-1.5331180748390628E-15</v>
      </c>
    </row>
    <row r="286" spans="1:9" x14ac:dyDescent="0.25">
      <c r="A286" s="32">
        <v>4501232</v>
      </c>
      <c r="B286" t="s">
        <v>136</v>
      </c>
      <c r="C286" s="28">
        <f>VLOOKUP(A286,[2]Sheet2!$A$1:$D$859,3,FALSE)</f>
        <v>13</v>
      </c>
      <c r="D286" s="30">
        <v>4</v>
      </c>
      <c r="E286" s="14">
        <f t="shared" si="23"/>
        <v>52</v>
      </c>
      <c r="F286" s="30">
        <f>VLOOKUP(A286,[1]Chargemaster!$A$6:$D$1605,4,FALSE)</f>
        <v>4</v>
      </c>
      <c r="G286" s="30">
        <f t="shared" si="24"/>
        <v>52</v>
      </c>
      <c r="H286" s="17">
        <f t="shared" si="25"/>
        <v>0</v>
      </c>
      <c r="I286" s="29">
        <f t="shared" si="26"/>
        <v>0</v>
      </c>
    </row>
    <row r="287" spans="1:9" x14ac:dyDescent="0.25">
      <c r="A287" s="32">
        <v>5006289</v>
      </c>
      <c r="B287" t="s">
        <v>353</v>
      </c>
      <c r="C287" s="28">
        <f>VLOOKUP(A287,[2]Sheet2!$A$1:$D$859,3,FALSE)</f>
        <v>2917</v>
      </c>
      <c r="D287" s="30">
        <v>6.2999999999997458</v>
      </c>
      <c r="E287" s="14">
        <f t="shared" si="23"/>
        <v>18377.09999999926</v>
      </c>
      <c r="F287" s="30">
        <f>VLOOKUP(A287,[1]Chargemaster!$A$6:$D$1605,4,FALSE)</f>
        <v>6.3</v>
      </c>
      <c r="G287" s="30">
        <f t="shared" si="24"/>
        <v>18377.099999999999</v>
      </c>
      <c r="H287" s="17">
        <f t="shared" si="25"/>
        <v>7.3850969783961773E-10</v>
      </c>
      <c r="I287" s="29">
        <f t="shared" si="26"/>
        <v>4.0186411231350291E-14</v>
      </c>
    </row>
    <row r="288" spans="1:9" x14ac:dyDescent="0.25">
      <c r="A288" s="32">
        <v>5006290</v>
      </c>
      <c r="B288" t="s">
        <v>354</v>
      </c>
      <c r="C288" s="28">
        <f>VLOOKUP(A288,[2]Sheet2!$A$1:$D$859,3,FALSE)</f>
        <v>179</v>
      </c>
      <c r="D288" s="30">
        <v>10.799999999999994</v>
      </c>
      <c r="E288" s="14">
        <f t="shared" si="23"/>
        <v>1933.1999999999989</v>
      </c>
      <c r="F288" s="30">
        <f>VLOOKUP(A288,[1]Chargemaster!$A$6:$D$1605,4,FALSE)</f>
        <v>10.8</v>
      </c>
      <c r="G288" s="30">
        <f t="shared" si="24"/>
        <v>1933.2</v>
      </c>
      <c r="H288" s="17">
        <f t="shared" si="25"/>
        <v>0</v>
      </c>
      <c r="I288" s="29">
        <f t="shared" si="26"/>
        <v>0</v>
      </c>
    </row>
    <row r="289" spans="1:9" x14ac:dyDescent="0.25">
      <c r="A289" s="32">
        <v>5006288</v>
      </c>
      <c r="B289" t="s">
        <v>352</v>
      </c>
      <c r="C289" s="28">
        <f>VLOOKUP(A289,[2]Sheet2!$A$1:$D$859,3,FALSE)</f>
        <v>2160</v>
      </c>
      <c r="D289" s="30">
        <v>12.959999999999482</v>
      </c>
      <c r="E289" s="14">
        <f t="shared" si="23"/>
        <v>27993.599999998882</v>
      </c>
      <c r="F289" s="30">
        <f>VLOOKUP(A289,[1]Chargemaster!$A$6:$D$1605,4,FALSE)</f>
        <v>12.96</v>
      </c>
      <c r="G289" s="30">
        <f t="shared" si="24"/>
        <v>27993.600000000002</v>
      </c>
      <c r="H289" s="17">
        <f t="shared" si="25"/>
        <v>1.1204974725842476E-9</v>
      </c>
      <c r="I289" s="29">
        <f t="shared" si="26"/>
        <v>4.0026915887356122E-14</v>
      </c>
    </row>
    <row r="290" spans="1:9" x14ac:dyDescent="0.25">
      <c r="A290" s="32">
        <v>4501120</v>
      </c>
      <c r="B290" t="s">
        <v>13</v>
      </c>
      <c r="C290" s="28">
        <f>VLOOKUP(A290,[2]Sheet2!$A$1:$D$859,3,FALSE)</f>
        <v>421</v>
      </c>
      <c r="D290" s="30">
        <v>49.20000000000028</v>
      </c>
      <c r="E290" s="14">
        <f t="shared" si="23"/>
        <v>20713.200000000117</v>
      </c>
      <c r="F290" s="30">
        <f>VLOOKUP(A290,[1]Chargemaster!$A$6:$D$1605,4,FALSE)</f>
        <v>49.2</v>
      </c>
      <c r="G290" s="30">
        <f t="shared" si="24"/>
        <v>20713.2</v>
      </c>
      <c r="H290" s="17">
        <f t="shared" si="25"/>
        <v>-1.1641532182693481E-10</v>
      </c>
      <c r="I290" s="29">
        <f t="shared" si="26"/>
        <v>-5.6203446028104859E-15</v>
      </c>
    </row>
    <row r="291" spans="1:9" x14ac:dyDescent="0.25">
      <c r="A291" s="32">
        <v>5006291</v>
      </c>
      <c r="B291" t="s">
        <v>355</v>
      </c>
      <c r="C291" s="28">
        <f>VLOOKUP(A291,[2]Sheet2!$A$1:$D$859,3,FALSE)</f>
        <v>662</v>
      </c>
      <c r="D291" s="30">
        <v>3.7999999999999754</v>
      </c>
      <c r="E291" s="14">
        <f t="shared" si="23"/>
        <v>2515.5999999999835</v>
      </c>
      <c r="F291" s="30">
        <f>VLOOKUP(A291,[1]Chargemaster!$A$6:$D$1605,4,FALSE)</f>
        <v>3.8</v>
      </c>
      <c r="G291" s="30">
        <f t="shared" si="24"/>
        <v>2515.6</v>
      </c>
      <c r="H291" s="17">
        <f t="shared" si="25"/>
        <v>1.6370904631912708E-11</v>
      </c>
      <c r="I291" s="29">
        <f t="shared" si="26"/>
        <v>6.5077534711054287E-15</v>
      </c>
    </row>
    <row r="292" spans="1:9" x14ac:dyDescent="0.25">
      <c r="A292" s="32">
        <v>4504062</v>
      </c>
      <c r="B292" t="s">
        <v>797</v>
      </c>
      <c r="C292" s="28">
        <f>VLOOKUP(A292,[2]Sheet2!$A$1:$D$859,3,FALSE)</f>
        <v>1</v>
      </c>
      <c r="D292" s="30">
        <v>0</v>
      </c>
      <c r="E292" s="14">
        <f t="shared" si="23"/>
        <v>0</v>
      </c>
      <c r="F292" s="30">
        <v>9.3699999999999992</v>
      </c>
      <c r="G292" s="30">
        <f t="shared" si="24"/>
        <v>9.3699999999999992</v>
      </c>
      <c r="H292" s="17">
        <f t="shared" si="25"/>
        <v>9.3699999999999992</v>
      </c>
      <c r="I292" s="29">
        <f t="shared" si="26"/>
        <v>0</v>
      </c>
    </row>
    <row r="293" spans="1:9" x14ac:dyDescent="0.25">
      <c r="A293" s="32">
        <v>5006298</v>
      </c>
      <c r="B293" t="s">
        <v>356</v>
      </c>
      <c r="C293" s="28">
        <f>VLOOKUP(A293,[2]Sheet2!$A$1:$D$859,3,FALSE)</f>
        <v>16740</v>
      </c>
      <c r="D293" s="30">
        <v>9.6037820677260708</v>
      </c>
      <c r="E293" s="14">
        <f t="shared" si="23"/>
        <v>160767.31181373441</v>
      </c>
      <c r="F293" s="30">
        <f>VLOOKUP(A293,[1]Chargemaster!$A$6:$D$1605,4,FALSE)</f>
        <v>9.81</v>
      </c>
      <c r="G293" s="30">
        <f t="shared" si="24"/>
        <v>164219.4</v>
      </c>
      <c r="H293" s="17">
        <f t="shared" si="25"/>
        <v>3452.0881862655806</v>
      </c>
      <c r="I293" s="29">
        <f t="shared" si="26"/>
        <v>2.1472575160460371E-2</v>
      </c>
    </row>
    <row r="294" spans="1:9" x14ac:dyDescent="0.25">
      <c r="A294" s="32">
        <v>4501135</v>
      </c>
      <c r="B294" t="s">
        <v>122</v>
      </c>
      <c r="C294" s="28">
        <f>VLOOKUP(A294,[2]Sheet2!$A$1:$D$859,3,FALSE)</f>
        <v>35</v>
      </c>
      <c r="D294" s="30">
        <v>27.410000000000007</v>
      </c>
      <c r="E294" s="14">
        <f t="shared" si="23"/>
        <v>959.35000000000025</v>
      </c>
      <c r="F294" s="30">
        <f>VLOOKUP(A294,[1]Chargemaster!$A$6:$D$1605,4,FALSE)</f>
        <v>27.41</v>
      </c>
      <c r="G294" s="30">
        <f t="shared" si="24"/>
        <v>959.35</v>
      </c>
      <c r="H294" s="17">
        <f t="shared" si="25"/>
        <v>0</v>
      </c>
      <c r="I294" s="29">
        <f t="shared" si="26"/>
        <v>0</v>
      </c>
    </row>
    <row r="295" spans="1:9" x14ac:dyDescent="0.25">
      <c r="A295" s="32">
        <v>5006299</v>
      </c>
      <c r="B295" t="s">
        <v>357</v>
      </c>
      <c r="C295" s="28">
        <f>VLOOKUP(A295,[2]Sheet2!$A$1:$D$859,3,FALSE)</f>
        <v>7942</v>
      </c>
      <c r="D295" s="30">
        <v>4.5</v>
      </c>
      <c r="E295" s="14">
        <f t="shared" si="23"/>
        <v>35739</v>
      </c>
      <c r="F295" s="30">
        <f>VLOOKUP(A295,[1]Chargemaster!$A$6:$D$1605,4,FALSE)</f>
        <v>4.5</v>
      </c>
      <c r="G295" s="30">
        <f t="shared" si="24"/>
        <v>35739</v>
      </c>
      <c r="H295" s="17">
        <f t="shared" si="25"/>
        <v>0</v>
      </c>
      <c r="I295" s="29">
        <f t="shared" si="26"/>
        <v>0</v>
      </c>
    </row>
    <row r="296" spans="1:9" x14ac:dyDescent="0.25">
      <c r="A296" s="32">
        <v>5006301</v>
      </c>
      <c r="B296" t="s">
        <v>816</v>
      </c>
      <c r="C296" s="28">
        <f>VLOOKUP(A296,[2]Sheet2!$A$1:$D$859,3,FALSE)</f>
        <v>90</v>
      </c>
      <c r="D296" s="30">
        <v>61.385660377358519</v>
      </c>
      <c r="E296" s="14">
        <f t="shared" si="23"/>
        <v>5524.7094339622663</v>
      </c>
      <c r="F296" s="30">
        <f>VLOOKUP(A296,[1]Chargemaster!$A$6:$D$1605,4,FALSE)</f>
        <v>264</v>
      </c>
      <c r="G296" s="30">
        <f t="shared" si="24"/>
        <v>23760</v>
      </c>
      <c r="H296" s="17">
        <f t="shared" si="25"/>
        <v>18235.290566037733</v>
      </c>
      <c r="I296" s="29">
        <f t="shared" si="26"/>
        <v>3.3006786662732353</v>
      </c>
    </row>
    <row r="297" spans="1:9" x14ac:dyDescent="0.25">
      <c r="A297" s="32">
        <v>5006300</v>
      </c>
      <c r="B297" t="s">
        <v>358</v>
      </c>
      <c r="C297" s="28">
        <f>VLOOKUP(A297,[2]Sheet2!$A$1:$D$859,3,FALSE)</f>
        <v>688</v>
      </c>
      <c r="D297" s="30">
        <v>28.31999999999983</v>
      </c>
      <c r="E297" s="14">
        <f t="shared" si="23"/>
        <v>19484.159999999883</v>
      </c>
      <c r="F297" s="30">
        <f>VLOOKUP(A297,[1]Chargemaster!$A$6:$D$1605,4,FALSE)</f>
        <v>28.32</v>
      </c>
      <c r="G297" s="30">
        <f t="shared" si="24"/>
        <v>19484.16</v>
      </c>
      <c r="H297" s="17">
        <f t="shared" si="25"/>
        <v>1.1641532182693481E-10</v>
      </c>
      <c r="I297" s="29">
        <f t="shared" si="26"/>
        <v>5.9748699367555752E-15</v>
      </c>
    </row>
    <row r="298" spans="1:9" x14ac:dyDescent="0.25">
      <c r="A298" s="32">
        <v>4501137</v>
      </c>
      <c r="B298" t="s">
        <v>123</v>
      </c>
      <c r="C298" s="28">
        <f>VLOOKUP(A298,[2]Sheet2!$A$1:$D$859,3,FALSE)</f>
        <v>1857</v>
      </c>
      <c r="D298" s="30">
        <v>56.80000000000166</v>
      </c>
      <c r="E298" s="14">
        <f t="shared" si="23"/>
        <v>105477.60000000308</v>
      </c>
      <c r="F298" s="30">
        <f>VLOOKUP(A298,[1]Chargemaster!$A$6:$D$1605,4,FALSE)</f>
        <v>56.8</v>
      </c>
      <c r="G298" s="30">
        <f t="shared" si="24"/>
        <v>105477.59999999999</v>
      </c>
      <c r="H298" s="17">
        <f t="shared" si="25"/>
        <v>-3.0850060284137726E-9</v>
      </c>
      <c r="I298" s="29">
        <f t="shared" si="26"/>
        <v>-2.9247973298725823E-14</v>
      </c>
    </row>
    <row r="299" spans="1:9" x14ac:dyDescent="0.25">
      <c r="A299" s="32">
        <v>4501138</v>
      </c>
      <c r="B299" t="s">
        <v>124</v>
      </c>
      <c r="C299" s="28">
        <v>0</v>
      </c>
      <c r="D299" s="30">
        <v>11.5</v>
      </c>
      <c r="E299" s="14">
        <f t="shared" si="23"/>
        <v>0</v>
      </c>
      <c r="F299" s="30">
        <f>VLOOKUP(A299,[1]Chargemaster!$A$6:$D$1605,4,FALSE)</f>
        <v>11.5</v>
      </c>
      <c r="G299" s="30">
        <f t="shared" si="24"/>
        <v>0</v>
      </c>
      <c r="H299" s="17">
        <f t="shared" si="25"/>
        <v>0</v>
      </c>
      <c r="I299" s="29">
        <f t="shared" si="26"/>
        <v>0</v>
      </c>
    </row>
    <row r="300" spans="1:9" x14ac:dyDescent="0.25">
      <c r="A300" s="32">
        <v>4505042</v>
      </c>
      <c r="B300" t="s">
        <v>211</v>
      </c>
      <c r="C300" s="28">
        <v>0</v>
      </c>
      <c r="D300" s="30">
        <v>0</v>
      </c>
      <c r="E300" s="14">
        <f t="shared" si="23"/>
        <v>0</v>
      </c>
      <c r="F300" s="30">
        <v>7.55</v>
      </c>
      <c r="G300" s="30">
        <f t="shared" si="24"/>
        <v>0</v>
      </c>
      <c r="H300" s="17">
        <f t="shared" si="25"/>
        <v>0</v>
      </c>
      <c r="I300" s="29">
        <f t="shared" si="26"/>
        <v>0</v>
      </c>
    </row>
    <row r="301" spans="1:9" x14ac:dyDescent="0.25">
      <c r="A301" s="32">
        <v>4505043</v>
      </c>
      <c r="B301" t="s">
        <v>811</v>
      </c>
      <c r="C301" s="28">
        <f>VLOOKUP(A301,[2]Sheet2!$A$1:$D$859,3,FALSE)</f>
        <v>21</v>
      </c>
      <c r="D301" s="30">
        <v>9.9500000000000011</v>
      </c>
      <c r="E301" s="14">
        <f t="shared" si="23"/>
        <v>208.95000000000002</v>
      </c>
      <c r="F301" s="30">
        <f>VLOOKUP(A301,[1]Chargemaster!$A$6:$D$1605,4,FALSE)</f>
        <v>9.9499999999999993</v>
      </c>
      <c r="G301" s="30">
        <f t="shared" si="24"/>
        <v>208.95</v>
      </c>
      <c r="H301" s="17">
        <f t="shared" si="25"/>
        <v>0</v>
      </c>
      <c r="I301" s="29">
        <f t="shared" si="26"/>
        <v>0</v>
      </c>
    </row>
    <row r="302" spans="1:9" x14ac:dyDescent="0.25">
      <c r="A302" s="32">
        <v>4501283</v>
      </c>
      <c r="B302" t="s">
        <v>147</v>
      </c>
      <c r="C302" s="28">
        <f>VLOOKUP(A302,[2]Sheet2!$A$1:$D$859,3,FALSE)</f>
        <v>5</v>
      </c>
      <c r="D302" s="30">
        <v>21.5</v>
      </c>
      <c r="E302" s="14">
        <f t="shared" si="23"/>
        <v>107.5</v>
      </c>
      <c r="F302" s="30">
        <f>VLOOKUP(A302,[1]Chargemaster!$A$6:$D$1605,4,FALSE)</f>
        <v>21.5</v>
      </c>
      <c r="G302" s="30">
        <f t="shared" si="24"/>
        <v>107.5</v>
      </c>
      <c r="H302" s="17">
        <f t="shared" si="25"/>
        <v>0</v>
      </c>
      <c r="I302" s="29">
        <f t="shared" si="26"/>
        <v>0</v>
      </c>
    </row>
    <row r="303" spans="1:9" x14ac:dyDescent="0.25">
      <c r="A303" s="32">
        <v>4501284</v>
      </c>
      <c r="B303" t="s">
        <v>148</v>
      </c>
      <c r="C303" s="28">
        <f>VLOOKUP(A303,[2]Sheet2!$A$1:$D$859,3,FALSE)</f>
        <v>61</v>
      </c>
      <c r="D303" s="30">
        <v>21.5</v>
      </c>
      <c r="E303" s="14">
        <f t="shared" si="23"/>
        <v>1311.5</v>
      </c>
      <c r="F303" s="30">
        <f>VLOOKUP(A303,[1]Chargemaster!$A$6:$D$1605,4,FALSE)</f>
        <v>21.5</v>
      </c>
      <c r="G303" s="30">
        <f t="shared" si="24"/>
        <v>1311.5</v>
      </c>
      <c r="H303" s="17">
        <f t="shared" si="25"/>
        <v>0</v>
      </c>
      <c r="I303" s="29">
        <f t="shared" si="26"/>
        <v>0</v>
      </c>
    </row>
    <row r="304" spans="1:9" x14ac:dyDescent="0.25">
      <c r="A304" s="32">
        <v>4501126</v>
      </c>
      <c r="B304" t="s">
        <v>772</v>
      </c>
      <c r="C304" s="28">
        <f>VLOOKUP(A304,[2]Sheet2!$A$1:$D$859,3,FALSE)</f>
        <v>851</v>
      </c>
      <c r="D304" s="30">
        <v>54</v>
      </c>
      <c r="E304" s="14">
        <f t="shared" si="23"/>
        <v>45954</v>
      </c>
      <c r="F304" s="30">
        <f>VLOOKUP(A304,[1]Chargemaster!$A$6:$D$1605,4,FALSE)</f>
        <v>54</v>
      </c>
      <c r="G304" s="30">
        <f t="shared" si="24"/>
        <v>45954</v>
      </c>
      <c r="H304" s="17">
        <f t="shared" si="25"/>
        <v>0</v>
      </c>
      <c r="I304" s="29">
        <f t="shared" si="26"/>
        <v>0</v>
      </c>
    </row>
    <row r="305" spans="1:9" x14ac:dyDescent="0.25">
      <c r="A305" s="32">
        <v>5006909</v>
      </c>
      <c r="B305" t="s">
        <v>622</v>
      </c>
      <c r="C305" s="28">
        <v>0</v>
      </c>
      <c r="D305" s="30">
        <v>0</v>
      </c>
      <c r="E305" s="14">
        <f t="shared" si="23"/>
        <v>0</v>
      </c>
      <c r="F305" s="30">
        <f>VLOOKUP(A305,[1]Chargemaster!$A$6:$D$1605,4,FALSE)</f>
        <v>28.08</v>
      </c>
      <c r="G305" s="30">
        <f t="shared" si="24"/>
        <v>0</v>
      </c>
      <c r="H305" s="17">
        <f t="shared" si="25"/>
        <v>0</v>
      </c>
      <c r="I305" s="29">
        <f t="shared" si="26"/>
        <v>0</v>
      </c>
    </row>
    <row r="306" spans="1:9" x14ac:dyDescent="0.25">
      <c r="A306" s="32">
        <v>4501181</v>
      </c>
      <c r="B306" t="s">
        <v>56</v>
      </c>
      <c r="C306" s="28">
        <f>VLOOKUP(A306,[2]Sheet2!$A$1:$D$859,3,FALSE)</f>
        <v>970</v>
      </c>
      <c r="D306" s="30">
        <v>193.60000000000346</v>
      </c>
      <c r="E306" s="14">
        <f t="shared" si="23"/>
        <v>187792.00000000335</v>
      </c>
      <c r="F306" s="30">
        <f>VLOOKUP(A306,[1]Chargemaster!$A$6:$D$1605,4,FALSE)</f>
        <v>193.6</v>
      </c>
      <c r="G306" s="30">
        <f t="shared" si="24"/>
        <v>187792</v>
      </c>
      <c r="H306" s="17">
        <f t="shared" si="25"/>
        <v>-3.3469405025243759E-9</v>
      </c>
      <c r="I306" s="29">
        <f t="shared" si="26"/>
        <v>-1.7822593627653554E-14</v>
      </c>
    </row>
    <row r="307" spans="1:9" x14ac:dyDescent="0.25">
      <c r="A307" s="32">
        <v>4501129</v>
      </c>
      <c r="B307" t="s">
        <v>773</v>
      </c>
      <c r="C307" s="28">
        <f>VLOOKUP(A307,[2]Sheet2!$A$1:$D$859,3,FALSE)</f>
        <v>1</v>
      </c>
      <c r="D307" s="30">
        <v>0</v>
      </c>
      <c r="E307" s="14">
        <f t="shared" si="23"/>
        <v>0</v>
      </c>
      <c r="F307" s="30">
        <f>VLOOKUP(A307,[1]Chargemaster!$A$6:$D$1605,4,FALSE)</f>
        <v>16.46</v>
      </c>
      <c r="G307" s="30">
        <f t="shared" si="24"/>
        <v>16.46</v>
      </c>
      <c r="H307" s="17">
        <f t="shared" si="25"/>
        <v>16.46</v>
      </c>
      <c r="I307" s="29">
        <f t="shared" si="26"/>
        <v>0</v>
      </c>
    </row>
    <row r="308" spans="1:9" x14ac:dyDescent="0.25">
      <c r="A308" s="32">
        <v>4501134</v>
      </c>
      <c r="B308" t="s">
        <v>775</v>
      </c>
      <c r="C308" s="28">
        <v>0</v>
      </c>
      <c r="D308" s="30">
        <v>0</v>
      </c>
      <c r="E308" s="14">
        <f t="shared" si="23"/>
        <v>0</v>
      </c>
      <c r="F308" s="30">
        <f>VLOOKUP(A308,[1]Chargemaster!$A$6:$D$1605,4,FALSE)</f>
        <v>10.55</v>
      </c>
      <c r="G308" s="30">
        <f t="shared" si="24"/>
        <v>0</v>
      </c>
      <c r="H308" s="17">
        <f t="shared" si="25"/>
        <v>0</v>
      </c>
      <c r="I308" s="29">
        <f t="shared" si="26"/>
        <v>0</v>
      </c>
    </row>
    <row r="309" spans="1:9" x14ac:dyDescent="0.25">
      <c r="A309" s="32">
        <v>4501130</v>
      </c>
      <c r="B309" t="s">
        <v>119</v>
      </c>
      <c r="C309" s="28">
        <f>VLOOKUP(A309,[2]Sheet2!$A$1:$D$859,3,FALSE)</f>
        <v>0</v>
      </c>
      <c r="D309" s="30">
        <v>10.55</v>
      </c>
      <c r="E309" s="14">
        <f t="shared" si="23"/>
        <v>0</v>
      </c>
      <c r="F309" s="30">
        <f>VLOOKUP(A309,[1]Chargemaster!$A$6:$D$1605,4,FALSE)</f>
        <v>10.55</v>
      </c>
      <c r="G309" s="30">
        <f t="shared" si="24"/>
        <v>0</v>
      </c>
      <c r="H309" s="17">
        <f t="shared" si="25"/>
        <v>0</v>
      </c>
      <c r="I309" s="29">
        <f t="shared" si="26"/>
        <v>0</v>
      </c>
    </row>
    <row r="310" spans="1:9" x14ac:dyDescent="0.25">
      <c r="A310" s="32">
        <v>4501132</v>
      </c>
      <c r="B310" t="s">
        <v>774</v>
      </c>
      <c r="C310" s="28">
        <f>VLOOKUP(A310,[2]Sheet2!$A$1:$D$859,3,FALSE)</f>
        <v>0</v>
      </c>
      <c r="D310" s="30">
        <v>9.8000000000000007</v>
      </c>
      <c r="E310" s="14">
        <f t="shared" si="23"/>
        <v>0</v>
      </c>
      <c r="F310" s="30">
        <f>VLOOKUP(A310,[1]Chargemaster!$A$6:$D$1605,4,FALSE)</f>
        <v>9.8000000000000007</v>
      </c>
      <c r="G310" s="30">
        <f t="shared" si="24"/>
        <v>0</v>
      </c>
      <c r="H310" s="17">
        <f t="shared" si="25"/>
        <v>0</v>
      </c>
      <c r="I310" s="29">
        <f t="shared" si="26"/>
        <v>0</v>
      </c>
    </row>
    <row r="311" spans="1:9" x14ac:dyDescent="0.25">
      <c r="A311" s="32">
        <v>4501131</v>
      </c>
      <c r="B311" t="s">
        <v>120</v>
      </c>
      <c r="C311" s="28">
        <f>VLOOKUP(A311,[2]Sheet2!$A$1:$D$859,3,FALSE)</f>
        <v>2</v>
      </c>
      <c r="D311" s="30">
        <v>13.12</v>
      </c>
      <c r="E311" s="14">
        <f t="shared" si="23"/>
        <v>26.24</v>
      </c>
      <c r="F311" s="30">
        <f>VLOOKUP(A311,[1]Chargemaster!$A$6:$D$1605,4,FALSE)</f>
        <v>13.12</v>
      </c>
      <c r="G311" s="30">
        <f t="shared" si="24"/>
        <v>26.24</v>
      </c>
      <c r="H311" s="17">
        <f t="shared" si="25"/>
        <v>0</v>
      </c>
      <c r="I311" s="29">
        <f t="shared" si="26"/>
        <v>0</v>
      </c>
    </row>
    <row r="312" spans="1:9" x14ac:dyDescent="0.25">
      <c r="A312" s="32">
        <v>4501133</v>
      </c>
      <c r="B312" t="s">
        <v>121</v>
      </c>
      <c r="C312" s="28">
        <v>0</v>
      </c>
      <c r="D312" s="30">
        <v>10.55</v>
      </c>
      <c r="E312" s="14">
        <f t="shared" si="23"/>
        <v>0</v>
      </c>
      <c r="F312" s="30">
        <f>VLOOKUP(A312,[1]Chargemaster!$A$6:$D$1605,4,FALSE)</f>
        <v>10.55</v>
      </c>
      <c r="G312" s="30">
        <f t="shared" si="24"/>
        <v>0</v>
      </c>
      <c r="H312" s="17">
        <f t="shared" si="25"/>
        <v>0</v>
      </c>
      <c r="I312" s="29">
        <f t="shared" si="26"/>
        <v>0</v>
      </c>
    </row>
    <row r="313" spans="1:9" x14ac:dyDescent="0.25">
      <c r="A313" s="32">
        <v>4501018</v>
      </c>
      <c r="B313" t="s">
        <v>765</v>
      </c>
      <c r="C313" s="28">
        <f>VLOOKUP(A313,[2]Sheet2!$A$1:$D$859,3,FALSE)</f>
        <v>106</v>
      </c>
      <c r="D313" s="30">
        <v>19.800000000000004</v>
      </c>
      <c r="E313" s="14">
        <f t="shared" si="23"/>
        <v>2098.8000000000006</v>
      </c>
      <c r="F313" s="30">
        <f>VLOOKUP(A313,[1]Chargemaster!$A$6:$D$1605,4,FALSE)</f>
        <v>19.8</v>
      </c>
      <c r="G313" s="30">
        <f t="shared" si="24"/>
        <v>2098.8000000000002</v>
      </c>
      <c r="H313" s="17">
        <f t="shared" si="25"/>
        <v>0</v>
      </c>
      <c r="I313" s="29">
        <f t="shared" si="26"/>
        <v>0</v>
      </c>
    </row>
    <row r="314" spans="1:9" x14ac:dyDescent="0.25">
      <c r="A314" s="32">
        <v>4501146</v>
      </c>
      <c r="B314" t="s">
        <v>776</v>
      </c>
      <c r="C314" s="28">
        <f>VLOOKUP(A314,[2]Sheet2!$A$1:$D$859,3,FALSE)</f>
        <v>301</v>
      </c>
      <c r="D314" s="30">
        <v>56.799999999999585</v>
      </c>
      <c r="E314" s="14">
        <f t="shared" si="23"/>
        <v>17096.799999999876</v>
      </c>
      <c r="F314" s="30">
        <f>VLOOKUP(A314,[1]Chargemaster!$A$6:$D$1605,4,FALSE)</f>
        <v>56.8</v>
      </c>
      <c r="G314" s="30">
        <f t="shared" si="24"/>
        <v>17096.8</v>
      </c>
      <c r="H314" s="17">
        <f t="shared" si="25"/>
        <v>1.2369127944111824E-10</v>
      </c>
      <c r="I314" s="29">
        <f t="shared" si="26"/>
        <v>7.2347620280473031E-15</v>
      </c>
    </row>
    <row r="315" spans="1:9" x14ac:dyDescent="0.25">
      <c r="A315" s="32">
        <v>4501327</v>
      </c>
      <c r="B315" t="s">
        <v>153</v>
      </c>
      <c r="C315" s="28">
        <f>VLOOKUP(A315,[2]Sheet2!$A$1:$D$859,3,FALSE)</f>
        <v>1</v>
      </c>
      <c r="D315" s="30">
        <v>0</v>
      </c>
      <c r="E315" s="14">
        <f t="shared" si="23"/>
        <v>0</v>
      </c>
      <c r="F315" s="30">
        <v>12.19</v>
      </c>
      <c r="G315" s="30">
        <f t="shared" si="24"/>
        <v>12.19</v>
      </c>
      <c r="H315" s="17">
        <f t="shared" si="25"/>
        <v>12.19</v>
      </c>
      <c r="I315" s="29">
        <f t="shared" si="26"/>
        <v>0</v>
      </c>
    </row>
    <row r="316" spans="1:9" x14ac:dyDescent="0.25">
      <c r="A316" s="32">
        <v>4501285</v>
      </c>
      <c r="B316" t="s">
        <v>52</v>
      </c>
      <c r="C316" s="28">
        <f>VLOOKUP(A316,[2]Sheet2!$A$1:$D$859,3,FALSE)</f>
        <v>39</v>
      </c>
      <c r="D316" s="30">
        <v>36.599999999999987</v>
      </c>
      <c r="E316" s="14">
        <f t="shared" si="23"/>
        <v>1427.3999999999994</v>
      </c>
      <c r="F316" s="30">
        <f>VLOOKUP(A316,[1]Chargemaster!$A$6:$D$1605,4,FALSE)</f>
        <v>36.6</v>
      </c>
      <c r="G316" s="30">
        <f t="shared" si="24"/>
        <v>1427.4</v>
      </c>
      <c r="H316" s="17">
        <f t="shared" si="25"/>
        <v>0</v>
      </c>
      <c r="I316" s="29">
        <f t="shared" si="26"/>
        <v>0</v>
      </c>
    </row>
    <row r="317" spans="1:9" x14ac:dyDescent="0.25">
      <c r="A317" s="32">
        <v>4006401</v>
      </c>
      <c r="B317" t="s">
        <v>89</v>
      </c>
      <c r="C317" s="28">
        <f>VLOOKUP(A317,[2]Sheet2!$A$1:$D$859,3,FALSE)</f>
        <v>366</v>
      </c>
      <c r="D317" s="30">
        <v>69.5</v>
      </c>
      <c r="E317" s="14">
        <f t="shared" si="23"/>
        <v>25437</v>
      </c>
      <c r="F317" s="30">
        <f>VLOOKUP(A317,[1]Chargemaster!$A$6:$D$1605,4,FALSE)</f>
        <v>69.5</v>
      </c>
      <c r="G317" s="30">
        <f t="shared" si="24"/>
        <v>25437</v>
      </c>
      <c r="H317" s="17">
        <f t="shared" si="25"/>
        <v>0</v>
      </c>
      <c r="I317" s="29">
        <f t="shared" si="26"/>
        <v>0</v>
      </c>
    </row>
    <row r="318" spans="1:9" x14ac:dyDescent="0.25">
      <c r="A318" s="32">
        <v>4006402</v>
      </c>
      <c r="B318" t="s">
        <v>90</v>
      </c>
      <c r="C318" s="28">
        <f>VLOOKUP(A318,[2]Sheet2!$A$1:$D$859,3,FALSE)</f>
        <v>163</v>
      </c>
      <c r="D318" s="30">
        <v>69.5</v>
      </c>
      <c r="E318" s="14">
        <f t="shared" si="23"/>
        <v>11328.5</v>
      </c>
      <c r="F318" s="30">
        <f>VLOOKUP(A318,[1]Chargemaster!$A$6:$D$1605,4,FALSE)</f>
        <v>69.5</v>
      </c>
      <c r="G318" s="30">
        <f t="shared" si="24"/>
        <v>11328.5</v>
      </c>
      <c r="H318" s="17">
        <f t="shared" si="25"/>
        <v>0</v>
      </c>
      <c r="I318" s="29">
        <f t="shared" si="26"/>
        <v>0</v>
      </c>
    </row>
    <row r="319" spans="1:9" x14ac:dyDescent="0.25">
      <c r="A319" s="32">
        <v>4504077</v>
      </c>
      <c r="B319" t="s">
        <v>186</v>
      </c>
      <c r="C319" s="28">
        <f>VLOOKUP(A319,[2]Sheet2!$A$1:$D$859,3,FALSE)</f>
        <v>256</v>
      </c>
      <c r="D319" s="30">
        <v>25</v>
      </c>
      <c r="E319" s="14">
        <f t="shared" si="23"/>
        <v>6400</v>
      </c>
      <c r="F319" s="30">
        <f>VLOOKUP(A319,[1]Chargemaster!$A$6:$D$1605,4,FALSE)</f>
        <v>25</v>
      </c>
      <c r="G319" s="30">
        <f t="shared" si="24"/>
        <v>6400</v>
      </c>
      <c r="H319" s="17">
        <f t="shared" si="25"/>
        <v>0</v>
      </c>
      <c r="I319" s="29">
        <f t="shared" si="26"/>
        <v>0</v>
      </c>
    </row>
    <row r="320" spans="1:9" x14ac:dyDescent="0.25">
      <c r="A320" s="32">
        <v>4504059</v>
      </c>
      <c r="B320" t="s">
        <v>182</v>
      </c>
      <c r="C320" s="28">
        <v>0</v>
      </c>
      <c r="D320" s="30">
        <v>25</v>
      </c>
      <c r="E320" s="14">
        <f t="shared" si="23"/>
        <v>0</v>
      </c>
      <c r="F320" s="30">
        <v>25</v>
      </c>
      <c r="G320" s="30">
        <f t="shared" si="24"/>
        <v>0</v>
      </c>
      <c r="H320" s="17">
        <f t="shared" si="25"/>
        <v>0</v>
      </c>
      <c r="I320" s="29">
        <f t="shared" si="26"/>
        <v>0</v>
      </c>
    </row>
    <row r="321" spans="1:9" x14ac:dyDescent="0.25">
      <c r="A321" s="32">
        <v>4501336</v>
      </c>
      <c r="B321" t="s">
        <v>154</v>
      </c>
      <c r="C321" s="28">
        <v>0</v>
      </c>
      <c r="D321" s="30">
        <v>0</v>
      </c>
      <c r="E321" s="14">
        <f t="shared" si="23"/>
        <v>0</v>
      </c>
      <c r="F321" s="30">
        <v>54</v>
      </c>
      <c r="G321" s="30">
        <f t="shared" si="24"/>
        <v>0</v>
      </c>
      <c r="H321" s="17">
        <f t="shared" si="25"/>
        <v>0</v>
      </c>
      <c r="I321" s="29">
        <f t="shared" si="26"/>
        <v>0</v>
      </c>
    </row>
    <row r="322" spans="1:9" x14ac:dyDescent="0.25">
      <c r="A322" s="32">
        <v>4505047</v>
      </c>
      <c r="B322" t="s">
        <v>812</v>
      </c>
      <c r="C322" s="28">
        <f>VLOOKUP(A322,[2]Sheet2!$A$1:$D$859,3,FALSE)</f>
        <v>3</v>
      </c>
      <c r="D322" s="30">
        <v>24.37</v>
      </c>
      <c r="E322" s="14">
        <f t="shared" si="23"/>
        <v>73.11</v>
      </c>
      <c r="F322" s="30">
        <f>VLOOKUP(A322,[1]Chargemaster!$A$6:$D$1605,4,FALSE)</f>
        <v>24.37</v>
      </c>
      <c r="G322" s="30">
        <f t="shared" si="24"/>
        <v>73.11</v>
      </c>
      <c r="H322" s="17">
        <f t="shared" si="25"/>
        <v>0</v>
      </c>
      <c r="I322" s="29">
        <f t="shared" si="26"/>
        <v>0</v>
      </c>
    </row>
    <row r="323" spans="1:9" x14ac:dyDescent="0.25">
      <c r="A323" s="32">
        <v>4501325</v>
      </c>
      <c r="B323" t="s">
        <v>788</v>
      </c>
      <c r="C323" s="28">
        <f>VLOOKUP(A323,[2]Sheet2!$A$1:$D$859,3,FALSE)</f>
        <v>2</v>
      </c>
      <c r="D323" s="30">
        <v>60</v>
      </c>
      <c r="E323" s="14">
        <f t="shared" si="23"/>
        <v>120</v>
      </c>
      <c r="F323" s="30">
        <f>VLOOKUP(A323,[1]Chargemaster!$A$6:$D$1605,4,FALSE)</f>
        <v>60</v>
      </c>
      <c r="G323" s="30">
        <f t="shared" si="24"/>
        <v>120</v>
      </c>
      <c r="H323" s="17">
        <f t="shared" si="25"/>
        <v>0</v>
      </c>
      <c r="I323" s="29">
        <f t="shared" si="26"/>
        <v>0</v>
      </c>
    </row>
    <row r="324" spans="1:9" x14ac:dyDescent="0.25">
      <c r="A324" s="32">
        <v>5006303</v>
      </c>
      <c r="B324" t="s">
        <v>359</v>
      </c>
      <c r="C324" s="28">
        <f>VLOOKUP(A324,[2]Sheet2!$A$1:$D$859,3,FALSE)</f>
        <v>220</v>
      </c>
      <c r="D324" s="30">
        <v>3.8230225080385627</v>
      </c>
      <c r="E324" s="14">
        <f t="shared" si="23"/>
        <v>841.06495176848375</v>
      </c>
      <c r="F324" s="30">
        <f>VLOOKUP(A324,[1]Chargemaster!$A$6:$D$1605,4,FALSE)</f>
        <v>3.8</v>
      </c>
      <c r="G324" s="30">
        <f t="shared" si="24"/>
        <v>836</v>
      </c>
      <c r="H324" s="17">
        <f t="shared" si="25"/>
        <v>-5.0649517684837519</v>
      </c>
      <c r="I324" s="29">
        <f t="shared" si="26"/>
        <v>-6.0220697079741816E-3</v>
      </c>
    </row>
    <row r="325" spans="1:9" x14ac:dyDescent="0.25">
      <c r="A325" s="32">
        <v>5006304</v>
      </c>
      <c r="B325" t="s">
        <v>360</v>
      </c>
      <c r="C325" s="28">
        <f>VLOOKUP(A325,[2]Sheet2!$A$1:$D$859,3,FALSE)</f>
        <v>210</v>
      </c>
      <c r="D325" s="30">
        <v>3.8414634146341458</v>
      </c>
      <c r="E325" s="14">
        <f t="shared" si="23"/>
        <v>806.70731707317066</v>
      </c>
      <c r="F325" s="30">
        <f>VLOOKUP(A325,[1]Chargemaster!$A$6:$D$1605,4,FALSE)</f>
        <v>3.8</v>
      </c>
      <c r="G325" s="30">
        <f t="shared" si="24"/>
        <v>798</v>
      </c>
      <c r="H325" s="17">
        <f t="shared" si="25"/>
        <v>-8.7073170731706568</v>
      </c>
      <c r="I325" s="29">
        <f t="shared" si="26"/>
        <v>-1.0793650793650703E-2</v>
      </c>
    </row>
    <row r="326" spans="1:9" x14ac:dyDescent="0.25">
      <c r="A326" s="32">
        <v>5006311</v>
      </c>
      <c r="B326" t="s">
        <v>362</v>
      </c>
      <c r="C326" s="28">
        <f>VLOOKUP(A326,[2]Sheet2!$A$1:$D$859,3,FALSE)</f>
        <v>12</v>
      </c>
      <c r="D326" s="30">
        <v>64.799999999999983</v>
      </c>
      <c r="E326" s="14">
        <f t="shared" si="23"/>
        <v>777.5999999999998</v>
      </c>
      <c r="F326" s="30">
        <f>VLOOKUP(A326,[1]Chargemaster!$A$6:$D$1605,4,FALSE)</f>
        <v>64.8</v>
      </c>
      <c r="G326" s="30">
        <f t="shared" si="24"/>
        <v>777.59999999999991</v>
      </c>
      <c r="H326" s="17">
        <f t="shared" si="25"/>
        <v>0</v>
      </c>
      <c r="I326" s="29">
        <f t="shared" si="26"/>
        <v>0</v>
      </c>
    </row>
    <row r="327" spans="1:9" x14ac:dyDescent="0.25">
      <c r="A327" s="32">
        <v>5006310</v>
      </c>
      <c r="B327" t="s">
        <v>361</v>
      </c>
      <c r="C327" s="28">
        <f>VLOOKUP(A327,[2]Sheet2!$A$1:$D$859,3,FALSE)</f>
        <v>62</v>
      </c>
      <c r="D327" s="30">
        <v>31.743378378378388</v>
      </c>
      <c r="E327" s="14">
        <f t="shared" ref="E327:E388" si="27">D327*C327</f>
        <v>1968.0894594594602</v>
      </c>
      <c r="F327" s="30">
        <f>VLOOKUP(A327,[1]Chargemaster!$A$6:$D$1605,4,FALSE)</f>
        <v>31.32</v>
      </c>
      <c r="G327" s="30">
        <f t="shared" ref="G327:G388" si="28">C327*F327</f>
        <v>1941.84</v>
      </c>
      <c r="H327" s="17">
        <f t="shared" ref="H327:H388" si="29">G327-E327</f>
        <v>-26.24945945946024</v>
      </c>
      <c r="I327" s="29">
        <f t="shared" ref="I327:I388" si="30">IF(E327=0,0,H327/E327)</f>
        <v>-1.3337533684403609E-2</v>
      </c>
    </row>
    <row r="328" spans="1:9" x14ac:dyDescent="0.25">
      <c r="A328" s="32">
        <v>5006314</v>
      </c>
      <c r="B328" t="s">
        <v>363</v>
      </c>
      <c r="C328" s="28">
        <f>VLOOKUP(A328,[2]Sheet2!$A$1:$D$859,3,FALSE)</f>
        <v>32</v>
      </c>
      <c r="D328" s="30">
        <v>14.450000000000008</v>
      </c>
      <c r="E328" s="14">
        <f t="shared" si="27"/>
        <v>462.40000000000026</v>
      </c>
      <c r="F328" s="30">
        <f>VLOOKUP(A328,[1]Chargemaster!$A$6:$D$1605,4,FALSE)</f>
        <v>14.45</v>
      </c>
      <c r="G328" s="30">
        <f t="shared" si="28"/>
        <v>462.4</v>
      </c>
      <c r="H328" s="17">
        <f t="shared" si="29"/>
        <v>0</v>
      </c>
      <c r="I328" s="29">
        <f t="shared" si="30"/>
        <v>0</v>
      </c>
    </row>
    <row r="329" spans="1:9" x14ac:dyDescent="0.25">
      <c r="A329" s="32">
        <v>5006911</v>
      </c>
      <c r="B329" t="s">
        <v>623</v>
      </c>
      <c r="C329" s="28">
        <f>VLOOKUP(A329,[2]Sheet2!$A$1:$D$859,3,FALSE)</f>
        <v>6</v>
      </c>
      <c r="D329" s="30">
        <v>111.89999999999999</v>
      </c>
      <c r="E329" s="14">
        <f t="shared" si="27"/>
        <v>671.4</v>
      </c>
      <c r="F329" s="30">
        <f>VLOOKUP(A329,[1]Chargemaster!$A$6:$D$1605,4,FALSE)</f>
        <v>111.9</v>
      </c>
      <c r="G329" s="30">
        <f t="shared" si="28"/>
        <v>671.40000000000009</v>
      </c>
      <c r="H329" s="17">
        <f t="shared" si="29"/>
        <v>0</v>
      </c>
      <c r="I329" s="29">
        <f t="shared" si="30"/>
        <v>0</v>
      </c>
    </row>
    <row r="330" spans="1:9" x14ac:dyDescent="0.25">
      <c r="A330" s="32">
        <v>5006319</v>
      </c>
      <c r="B330" t="s">
        <v>364</v>
      </c>
      <c r="C330" s="28">
        <f>VLOOKUP(A330,[2]Sheet2!$A$1:$D$859,3,FALSE)</f>
        <v>34</v>
      </c>
      <c r="D330" s="30">
        <v>150.84000000000009</v>
      </c>
      <c r="E330" s="14">
        <f t="shared" si="27"/>
        <v>5128.5600000000031</v>
      </c>
      <c r="F330" s="30">
        <f>VLOOKUP(A330,[1]Chargemaster!$A$6:$D$1605,4,FALSE)</f>
        <v>150.84</v>
      </c>
      <c r="G330" s="30">
        <f t="shared" si="28"/>
        <v>5128.5600000000004</v>
      </c>
      <c r="H330" s="17">
        <f t="shared" si="29"/>
        <v>0</v>
      </c>
      <c r="I330" s="29">
        <f t="shared" si="30"/>
        <v>0</v>
      </c>
    </row>
    <row r="331" spans="1:9" x14ac:dyDescent="0.25">
      <c r="A331" s="32">
        <v>4501151</v>
      </c>
      <c r="B331" t="s">
        <v>777</v>
      </c>
      <c r="C331" s="28">
        <f>VLOOKUP(A331,[2]Sheet2!$A$1:$D$859,3,FALSE)</f>
        <v>1</v>
      </c>
      <c r="D331" s="30">
        <v>16</v>
      </c>
      <c r="E331" s="14">
        <f t="shared" si="27"/>
        <v>16</v>
      </c>
      <c r="F331" s="30">
        <f>VLOOKUP(A331,[1]Chargemaster!$A$6:$D$1605,4,FALSE)</f>
        <v>16</v>
      </c>
      <c r="G331" s="30">
        <f t="shared" si="28"/>
        <v>16</v>
      </c>
      <c r="H331" s="17">
        <f t="shared" si="29"/>
        <v>0</v>
      </c>
      <c r="I331" s="29">
        <f t="shared" si="30"/>
        <v>0</v>
      </c>
    </row>
    <row r="332" spans="1:9" x14ac:dyDescent="0.25">
      <c r="A332" s="32">
        <v>5006320</v>
      </c>
      <c r="B332" t="s">
        <v>365</v>
      </c>
      <c r="C332" s="28">
        <f>VLOOKUP(A332,[2]Sheet2!$A$1:$D$859,3,FALSE)</f>
        <v>874</v>
      </c>
      <c r="D332" s="30">
        <v>7.7584308510637836</v>
      </c>
      <c r="E332" s="14">
        <f t="shared" si="27"/>
        <v>6780.8685638297466</v>
      </c>
      <c r="F332" s="30">
        <f>VLOOKUP(A332,[1]Chargemaster!$A$6:$D$1605,4,FALSE)</f>
        <v>7.83</v>
      </c>
      <c r="G332" s="30">
        <f t="shared" si="28"/>
        <v>6843.42</v>
      </c>
      <c r="H332" s="17">
        <f t="shared" si="29"/>
        <v>62.55143617025351</v>
      </c>
      <c r="I332" s="29">
        <f t="shared" si="30"/>
        <v>9.2246937957053202E-3</v>
      </c>
    </row>
    <row r="333" spans="1:9" x14ac:dyDescent="0.25">
      <c r="A333" s="32">
        <v>4006410</v>
      </c>
      <c r="B333" t="s">
        <v>61</v>
      </c>
      <c r="C333" s="28">
        <f>VLOOKUP(A333,[2]Sheet2!$A$1:$D$859,3,FALSE)</f>
        <v>24</v>
      </c>
      <c r="D333" s="30">
        <v>163.5</v>
      </c>
      <c r="E333" s="14">
        <f t="shared" si="27"/>
        <v>3924</v>
      </c>
      <c r="F333" s="30">
        <f>VLOOKUP(A333,[1]Chargemaster!$A$6:$D$1605,4,FALSE)</f>
        <v>163.5</v>
      </c>
      <c r="G333" s="30">
        <f t="shared" si="28"/>
        <v>3924</v>
      </c>
      <c r="H333" s="17">
        <f t="shared" si="29"/>
        <v>0</v>
      </c>
      <c r="I333" s="29">
        <f t="shared" si="30"/>
        <v>0</v>
      </c>
    </row>
    <row r="334" spans="1:9" x14ac:dyDescent="0.25">
      <c r="A334" s="32">
        <v>5006322</v>
      </c>
      <c r="B334" t="s">
        <v>366</v>
      </c>
      <c r="C334" s="28">
        <f>VLOOKUP(A334,[2]Sheet2!$A$1:$D$859,3,FALSE)</f>
        <v>2932</v>
      </c>
      <c r="D334" s="30">
        <v>3.7999999999997103</v>
      </c>
      <c r="E334" s="14">
        <f t="shared" si="27"/>
        <v>11141.599999999151</v>
      </c>
      <c r="F334" s="30">
        <f>VLOOKUP(A334,[1]Chargemaster!$A$6:$D$1605,4,FALSE)</f>
        <v>3.8</v>
      </c>
      <c r="G334" s="30">
        <f t="shared" si="28"/>
        <v>11141.6</v>
      </c>
      <c r="H334" s="17">
        <f t="shared" si="29"/>
        <v>8.4946805145591497E-10</v>
      </c>
      <c r="I334" s="29">
        <f t="shared" si="30"/>
        <v>7.6242914074816873E-14</v>
      </c>
    </row>
    <row r="335" spans="1:9" x14ac:dyDescent="0.25">
      <c r="A335" s="32">
        <v>5006323</v>
      </c>
      <c r="B335" t="s">
        <v>367</v>
      </c>
      <c r="C335" s="28">
        <f>VLOOKUP(A335,[2]Sheet2!$A$1:$D$859,3,FALSE)</f>
        <v>779</v>
      </c>
      <c r="D335" s="30">
        <v>4.5846404341927069</v>
      </c>
      <c r="E335" s="14">
        <f t="shared" si="27"/>
        <v>3571.4348982361189</v>
      </c>
      <c r="F335" s="30">
        <f>VLOOKUP(A335,[1]Chargemaster!$A$6:$D$1605,4,FALSE)</f>
        <v>4.59</v>
      </c>
      <c r="G335" s="30">
        <f t="shared" si="28"/>
        <v>3575.6099999999997</v>
      </c>
      <c r="H335" s="17">
        <f t="shared" si="29"/>
        <v>4.1751017638807753</v>
      </c>
      <c r="I335" s="29">
        <f t="shared" si="30"/>
        <v>1.1690264229491621E-3</v>
      </c>
    </row>
    <row r="336" spans="1:9" x14ac:dyDescent="0.25">
      <c r="A336" s="32">
        <v>8002217</v>
      </c>
      <c r="B336" t="s">
        <v>752</v>
      </c>
      <c r="C336" s="28">
        <f>VLOOKUP(A336,[2]Sheet2!$A$1:$D$859,3,FALSE)</f>
        <v>44</v>
      </c>
      <c r="D336" s="30">
        <v>100</v>
      </c>
      <c r="E336" s="14">
        <f t="shared" si="27"/>
        <v>4400</v>
      </c>
      <c r="F336" s="30">
        <f>VLOOKUP(A336,[1]Chargemaster!$A$6:$D$1605,4,FALSE)</f>
        <v>100</v>
      </c>
      <c r="G336" s="30">
        <f t="shared" si="28"/>
        <v>4400</v>
      </c>
      <c r="H336" s="17">
        <f t="shared" si="29"/>
        <v>0</v>
      </c>
      <c r="I336" s="29">
        <f t="shared" si="30"/>
        <v>0</v>
      </c>
    </row>
    <row r="337" spans="1:9" x14ac:dyDescent="0.25">
      <c r="A337" s="32">
        <v>8203027</v>
      </c>
      <c r="B337" t="s">
        <v>752</v>
      </c>
      <c r="C337" s="28">
        <f>VLOOKUP(A337,[2]Sheet2!$A$1:$D$859,3,FALSE)</f>
        <v>7</v>
      </c>
      <c r="D337" s="42">
        <v>100</v>
      </c>
      <c r="E337" s="14">
        <f t="shared" si="27"/>
        <v>700</v>
      </c>
      <c r="F337" s="30">
        <f>VLOOKUP(A337,[1]Chargemaster!$A$6:$D$1605,4,FALSE)</f>
        <v>100</v>
      </c>
      <c r="G337" s="30">
        <f t="shared" si="28"/>
        <v>700</v>
      </c>
      <c r="H337" s="17">
        <f t="shared" si="29"/>
        <v>0</v>
      </c>
      <c r="I337" s="29">
        <f t="shared" si="30"/>
        <v>0</v>
      </c>
    </row>
    <row r="338" spans="1:9" x14ac:dyDescent="0.25">
      <c r="A338" s="32">
        <v>8002112</v>
      </c>
      <c r="B338" t="s">
        <v>748</v>
      </c>
      <c r="C338" s="28">
        <f>VLOOKUP(A338,[2]Sheet2!$A$1:$D$859,3,FALSE)</f>
        <v>10</v>
      </c>
      <c r="D338" s="42">
        <v>150</v>
      </c>
      <c r="E338" s="14">
        <f t="shared" si="27"/>
        <v>1500</v>
      </c>
      <c r="F338" s="30">
        <f>VLOOKUP(A338,[1]Chargemaster!$A$6:$D$1605,4,FALSE)</f>
        <v>150</v>
      </c>
      <c r="G338" s="30">
        <f t="shared" si="28"/>
        <v>1500</v>
      </c>
      <c r="H338" s="17">
        <f t="shared" si="29"/>
        <v>0</v>
      </c>
      <c r="I338" s="29">
        <f t="shared" si="30"/>
        <v>0</v>
      </c>
    </row>
    <row r="339" spans="1:9" x14ac:dyDescent="0.25">
      <c r="A339" s="32">
        <v>8203022</v>
      </c>
      <c r="B339" t="s">
        <v>748</v>
      </c>
      <c r="C339" s="28">
        <f>VLOOKUP(A339,[2]Sheet2!$A$1:$D$859,3,FALSE)</f>
        <v>2</v>
      </c>
      <c r="D339" s="42">
        <v>150</v>
      </c>
      <c r="E339" s="14">
        <f t="shared" si="27"/>
        <v>300</v>
      </c>
      <c r="F339" s="30">
        <f>VLOOKUP(A339,[1]Chargemaster!$A$6:$D$1605,4,FALSE)</f>
        <v>150</v>
      </c>
      <c r="G339" s="30">
        <f t="shared" si="28"/>
        <v>300</v>
      </c>
      <c r="H339" s="17">
        <f t="shared" si="29"/>
        <v>0</v>
      </c>
      <c r="I339" s="29">
        <f t="shared" si="30"/>
        <v>0</v>
      </c>
    </row>
    <row r="340" spans="1:9" x14ac:dyDescent="0.25">
      <c r="A340" s="32">
        <v>8002113</v>
      </c>
      <c r="B340" t="s">
        <v>749</v>
      </c>
      <c r="C340" s="28">
        <v>0</v>
      </c>
      <c r="D340" s="42">
        <v>195</v>
      </c>
      <c r="E340" s="14">
        <f t="shared" si="27"/>
        <v>0</v>
      </c>
      <c r="F340" s="30">
        <f>VLOOKUP(A340,[1]Chargemaster!$A$6:$D$1605,4,FALSE)</f>
        <v>195</v>
      </c>
      <c r="G340" s="30">
        <f t="shared" si="28"/>
        <v>0</v>
      </c>
      <c r="H340" s="17">
        <f t="shared" si="29"/>
        <v>0</v>
      </c>
      <c r="I340" s="29">
        <f t="shared" si="30"/>
        <v>0</v>
      </c>
    </row>
    <row r="341" spans="1:9" x14ac:dyDescent="0.25">
      <c r="A341" s="32">
        <v>8203023</v>
      </c>
      <c r="B341" t="s">
        <v>749</v>
      </c>
      <c r="C341" s="28">
        <v>0</v>
      </c>
      <c r="D341" s="42">
        <v>195</v>
      </c>
      <c r="E341" s="14">
        <f t="shared" si="27"/>
        <v>0</v>
      </c>
      <c r="F341" s="30">
        <f>VLOOKUP(A341,[1]Chargemaster!$A$6:$D$1605,4,FALSE)</f>
        <v>195</v>
      </c>
      <c r="G341" s="30">
        <f t="shared" si="28"/>
        <v>0</v>
      </c>
      <c r="H341" s="17">
        <f t="shared" si="29"/>
        <v>0</v>
      </c>
      <c r="I341" s="29">
        <f t="shared" si="30"/>
        <v>0</v>
      </c>
    </row>
    <row r="342" spans="1:9" x14ac:dyDescent="0.25">
      <c r="A342" s="32">
        <v>5006325</v>
      </c>
      <c r="B342" t="s">
        <v>368</v>
      </c>
      <c r="C342" s="28">
        <f>VLOOKUP(A342,[2]Sheet2!$A$1:$D$859,3,FALSE)</f>
        <v>18</v>
      </c>
      <c r="D342" s="30">
        <v>3.8000000000000003</v>
      </c>
      <c r="E342" s="14">
        <f t="shared" si="27"/>
        <v>68.400000000000006</v>
      </c>
      <c r="F342" s="30">
        <f>VLOOKUP(A342,[1]Chargemaster!$A$6:$D$1605,4,FALSE)</f>
        <v>3.8</v>
      </c>
      <c r="G342" s="30">
        <f t="shared" si="28"/>
        <v>68.399999999999991</v>
      </c>
      <c r="H342" s="17">
        <f t="shared" si="29"/>
        <v>0</v>
      </c>
      <c r="I342" s="29">
        <f t="shared" si="30"/>
        <v>0</v>
      </c>
    </row>
    <row r="343" spans="1:9" x14ac:dyDescent="0.25">
      <c r="A343" s="32">
        <v>4501244</v>
      </c>
      <c r="B343" t="s">
        <v>139</v>
      </c>
      <c r="C343" s="28">
        <v>0</v>
      </c>
      <c r="D343" s="30">
        <v>10.82</v>
      </c>
      <c r="E343" s="14">
        <f t="shared" si="27"/>
        <v>0</v>
      </c>
      <c r="F343" s="30">
        <f>VLOOKUP(A343,[1]Chargemaster!$A$6:$D$1605,4,FALSE)</f>
        <v>10.82</v>
      </c>
      <c r="G343" s="30">
        <f t="shared" si="28"/>
        <v>0</v>
      </c>
      <c r="H343" s="17">
        <f t="shared" si="29"/>
        <v>0</v>
      </c>
      <c r="I343" s="29">
        <f t="shared" si="30"/>
        <v>0</v>
      </c>
    </row>
    <row r="344" spans="1:9" x14ac:dyDescent="0.25">
      <c r="A344" s="32">
        <v>5006329</v>
      </c>
      <c r="B344" t="s">
        <v>371</v>
      </c>
      <c r="C344" s="28">
        <f>VLOOKUP(A344,[2]Sheet2!$A$1:$D$859,3,FALSE)</f>
        <v>4788</v>
      </c>
      <c r="D344" s="30">
        <v>3.8000007064179626</v>
      </c>
      <c r="E344" s="14">
        <f t="shared" si="27"/>
        <v>18194.403382329205</v>
      </c>
      <c r="F344" s="30">
        <f>VLOOKUP(A344,[1]Chargemaster!$A$6:$D$1605,4,FALSE)</f>
        <v>3.8</v>
      </c>
      <c r="G344" s="30">
        <f t="shared" si="28"/>
        <v>18194.399999999998</v>
      </c>
      <c r="H344" s="17">
        <f t="shared" si="29"/>
        <v>-3.3823292069428135E-3</v>
      </c>
      <c r="I344" s="29">
        <f t="shared" si="30"/>
        <v>-1.8589942939419514E-7</v>
      </c>
    </row>
    <row r="345" spans="1:9" x14ac:dyDescent="0.25">
      <c r="A345" s="32">
        <v>5006326</v>
      </c>
      <c r="B345" t="s">
        <v>369</v>
      </c>
      <c r="C345" s="28">
        <v>0</v>
      </c>
      <c r="D345" s="30">
        <v>3.8000000000000007</v>
      </c>
      <c r="E345" s="14">
        <f t="shared" si="27"/>
        <v>0</v>
      </c>
      <c r="F345" s="30">
        <f>VLOOKUP(A345,[1]Chargemaster!$A$6:$D$1605,4,FALSE)</f>
        <v>3.8</v>
      </c>
      <c r="G345" s="30">
        <f t="shared" si="28"/>
        <v>0</v>
      </c>
      <c r="H345" s="17">
        <f t="shared" si="29"/>
        <v>0</v>
      </c>
      <c r="I345" s="29">
        <f t="shared" si="30"/>
        <v>0</v>
      </c>
    </row>
    <row r="346" spans="1:9" x14ac:dyDescent="0.25">
      <c r="A346" s="32">
        <v>5006327</v>
      </c>
      <c r="B346" t="s">
        <v>370</v>
      </c>
      <c r="C346" s="28">
        <f>VLOOKUP(A346,[2]Sheet2!$A$1:$D$859,3,FALSE)</f>
        <v>329</v>
      </c>
      <c r="D346" s="30">
        <v>3.8</v>
      </c>
      <c r="E346" s="14">
        <f t="shared" si="27"/>
        <v>1250.2</v>
      </c>
      <c r="F346" s="30">
        <f>VLOOKUP(A346,[1]Chargemaster!$A$6:$D$1605,4,FALSE)</f>
        <v>3.8</v>
      </c>
      <c r="G346" s="30">
        <f t="shared" si="28"/>
        <v>1250.2</v>
      </c>
      <c r="H346" s="17">
        <f t="shared" si="29"/>
        <v>0</v>
      </c>
      <c r="I346" s="29">
        <f t="shared" si="30"/>
        <v>0</v>
      </c>
    </row>
    <row r="347" spans="1:9" x14ac:dyDescent="0.25">
      <c r="A347" s="32">
        <v>5006330</v>
      </c>
      <c r="B347" t="s">
        <v>372</v>
      </c>
      <c r="C347" s="28">
        <f>VLOOKUP(A347,[2]Sheet2!$A$1:$D$859,3,FALSE)</f>
        <v>11539</v>
      </c>
      <c r="D347" s="30">
        <v>3.8000000000000038</v>
      </c>
      <c r="E347" s="14">
        <f t="shared" si="27"/>
        <v>43848.200000000041</v>
      </c>
      <c r="F347" s="30">
        <f>VLOOKUP(A347,[1]Chargemaster!$A$6:$D$1605,4,FALSE)</f>
        <v>3.8</v>
      </c>
      <c r="G347" s="30">
        <f t="shared" si="28"/>
        <v>43848.2</v>
      </c>
      <c r="H347" s="17">
        <f t="shared" si="29"/>
        <v>0</v>
      </c>
      <c r="I347" s="29">
        <f t="shared" si="30"/>
        <v>0</v>
      </c>
    </row>
    <row r="348" spans="1:9" x14ac:dyDescent="0.25">
      <c r="A348" s="32">
        <v>5006332</v>
      </c>
      <c r="B348" t="s">
        <v>373</v>
      </c>
      <c r="C348" s="28">
        <f>VLOOKUP(A348,[2]Sheet2!$A$1:$D$859,3,FALSE)</f>
        <v>336</v>
      </c>
      <c r="D348" s="30">
        <v>183.58000000000126</v>
      </c>
      <c r="E348" s="14">
        <f t="shared" si="27"/>
        <v>61682.880000000427</v>
      </c>
      <c r="F348" s="30">
        <f>VLOOKUP(A348,[1]Chargemaster!$A$6:$D$1605,4,FALSE)</f>
        <v>183.58</v>
      </c>
      <c r="G348" s="30">
        <f t="shared" si="28"/>
        <v>61682.880000000005</v>
      </c>
      <c r="H348" s="17">
        <f t="shared" si="29"/>
        <v>-4.220055416226387E-10</v>
      </c>
      <c r="I348" s="29">
        <f t="shared" si="30"/>
        <v>-6.8415343385820468E-15</v>
      </c>
    </row>
    <row r="349" spans="1:9" x14ac:dyDescent="0.25">
      <c r="A349" s="32">
        <v>5006333</v>
      </c>
      <c r="B349" t="s">
        <v>374</v>
      </c>
      <c r="C349" s="28">
        <f>VLOOKUP(A349,[2]Sheet2!$A$1:$D$859,3,FALSE)</f>
        <v>446</v>
      </c>
      <c r="D349" s="30">
        <v>183.35431099873645</v>
      </c>
      <c r="E349" s="14">
        <f t="shared" si="27"/>
        <v>81776.022705436451</v>
      </c>
      <c r="F349" s="30">
        <f>VLOOKUP(A349,[1]Chargemaster!$A$6:$D$1605,4,FALSE)</f>
        <v>183.58</v>
      </c>
      <c r="G349" s="30">
        <f t="shared" si="28"/>
        <v>81876.680000000008</v>
      </c>
      <c r="H349" s="17">
        <f t="shared" si="29"/>
        <v>100.65729456355621</v>
      </c>
      <c r="I349" s="29">
        <f t="shared" si="30"/>
        <v>1.2308900730735163E-3</v>
      </c>
    </row>
    <row r="350" spans="1:9" x14ac:dyDescent="0.25">
      <c r="A350" s="32">
        <v>5010006</v>
      </c>
      <c r="B350" t="s">
        <v>638</v>
      </c>
      <c r="C350" s="28">
        <f>VLOOKUP(A350,[2]Sheet2!$A$1:$D$859,3,FALSE)</f>
        <v>21</v>
      </c>
      <c r="D350" s="30">
        <v>0</v>
      </c>
      <c r="E350" s="14">
        <f t="shared" si="27"/>
        <v>0</v>
      </c>
      <c r="F350" s="30">
        <v>0</v>
      </c>
      <c r="G350" s="30">
        <f t="shared" si="28"/>
        <v>0</v>
      </c>
      <c r="H350" s="17">
        <f t="shared" si="29"/>
        <v>0</v>
      </c>
      <c r="I350" s="29">
        <f t="shared" si="30"/>
        <v>0</v>
      </c>
    </row>
    <row r="351" spans="1:9" x14ac:dyDescent="0.25">
      <c r="A351" s="32">
        <v>5010005</v>
      </c>
      <c r="B351" t="s">
        <v>637</v>
      </c>
      <c r="C351" s="28">
        <f>VLOOKUP(A351,[2]Sheet2!$A$1:$D$859,3,FALSE)</f>
        <v>56</v>
      </c>
      <c r="D351" s="30">
        <v>0</v>
      </c>
      <c r="E351" s="14">
        <f t="shared" si="27"/>
        <v>0</v>
      </c>
      <c r="F351" s="30">
        <v>0</v>
      </c>
      <c r="G351" s="30">
        <f t="shared" si="28"/>
        <v>0</v>
      </c>
      <c r="H351" s="17">
        <f t="shared" si="29"/>
        <v>0</v>
      </c>
      <c r="I351" s="29">
        <f t="shared" si="30"/>
        <v>0</v>
      </c>
    </row>
    <row r="352" spans="1:9" x14ac:dyDescent="0.25">
      <c r="A352" s="32">
        <v>4501560</v>
      </c>
      <c r="B352" t="s">
        <v>165</v>
      </c>
      <c r="C352" s="28">
        <f>VLOOKUP(A352,[2]Sheet2!$A$1:$D$859,3,FALSE)</f>
        <v>2</v>
      </c>
      <c r="D352" s="30">
        <v>37.799999999999969</v>
      </c>
      <c r="E352" s="14">
        <f t="shared" si="27"/>
        <v>75.599999999999937</v>
      </c>
      <c r="F352" s="30">
        <v>37.799999999999997</v>
      </c>
      <c r="G352" s="30">
        <f t="shared" si="28"/>
        <v>75.599999999999994</v>
      </c>
      <c r="H352" s="17">
        <f t="shared" si="29"/>
        <v>0</v>
      </c>
      <c r="I352" s="29">
        <f t="shared" si="30"/>
        <v>0</v>
      </c>
    </row>
    <row r="353" spans="1:9" x14ac:dyDescent="0.25">
      <c r="A353" s="32">
        <v>4501469</v>
      </c>
      <c r="B353" t="s">
        <v>793</v>
      </c>
      <c r="C353" s="28">
        <f>VLOOKUP(A353,[2]Sheet2!$A$1:$D$859,3,FALSE)</f>
        <v>2218</v>
      </c>
      <c r="D353" s="30">
        <v>27</v>
      </c>
      <c r="E353" s="14">
        <f t="shared" si="27"/>
        <v>59886</v>
      </c>
      <c r="F353" s="30">
        <f>VLOOKUP(A353,[1]Chargemaster!$A$6:$D$1605,4,FALSE)</f>
        <v>27</v>
      </c>
      <c r="G353" s="30">
        <f t="shared" si="28"/>
        <v>59886</v>
      </c>
      <c r="H353" s="17">
        <f t="shared" si="29"/>
        <v>0</v>
      </c>
      <c r="I353" s="29">
        <f t="shared" si="30"/>
        <v>0</v>
      </c>
    </row>
    <row r="354" spans="1:9" x14ac:dyDescent="0.25">
      <c r="A354" s="32">
        <v>5006792</v>
      </c>
      <c r="B354" t="s">
        <v>592</v>
      </c>
      <c r="C354" s="28">
        <f>VLOOKUP(A354,[2]Sheet2!$A$1:$D$859,3,FALSE)</f>
        <v>35</v>
      </c>
      <c r="D354" s="30">
        <v>166.75</v>
      </c>
      <c r="E354" s="14">
        <f t="shared" si="27"/>
        <v>5836.25</v>
      </c>
      <c r="F354" s="30">
        <f>VLOOKUP(A354,[1]Chargemaster!$A$6:$D$1605,4,FALSE)</f>
        <v>166.75</v>
      </c>
      <c r="G354" s="30">
        <f t="shared" si="28"/>
        <v>5836.25</v>
      </c>
      <c r="H354" s="17">
        <f t="shared" si="29"/>
        <v>0</v>
      </c>
      <c r="I354" s="29">
        <f t="shared" si="30"/>
        <v>0</v>
      </c>
    </row>
    <row r="355" spans="1:9" x14ac:dyDescent="0.25">
      <c r="A355" s="32">
        <v>5006335</v>
      </c>
      <c r="B355" t="s">
        <v>375</v>
      </c>
      <c r="C355" s="28">
        <f>VLOOKUP(A355,[2]Sheet2!$A$1:$D$859,3,FALSE)</f>
        <v>10</v>
      </c>
      <c r="D355" s="30">
        <v>3.8000000000000016</v>
      </c>
      <c r="E355" s="14">
        <f t="shared" si="27"/>
        <v>38.000000000000014</v>
      </c>
      <c r="F355" s="30">
        <f>VLOOKUP(A355,[1]Chargemaster!$A$6:$D$1605,4,FALSE)</f>
        <v>3.8</v>
      </c>
      <c r="G355" s="30">
        <f t="shared" si="28"/>
        <v>38</v>
      </c>
      <c r="H355" s="17">
        <f t="shared" si="29"/>
        <v>0</v>
      </c>
      <c r="I355" s="29">
        <f t="shared" si="30"/>
        <v>0</v>
      </c>
    </row>
    <row r="356" spans="1:9" x14ac:dyDescent="0.25">
      <c r="A356" s="32">
        <v>5006336</v>
      </c>
      <c r="B356" t="s">
        <v>376</v>
      </c>
      <c r="C356" s="28">
        <f>VLOOKUP(A356,[2]Sheet2!$A$1:$D$859,3,FALSE)</f>
        <v>24</v>
      </c>
      <c r="D356" s="30">
        <v>9.7200000000000006</v>
      </c>
      <c r="E356" s="14">
        <f t="shared" si="27"/>
        <v>233.28000000000003</v>
      </c>
      <c r="F356" s="30">
        <f>VLOOKUP(A356,[1]Chargemaster!$A$6:$D$1605,4,FALSE)</f>
        <v>9.7200000000000006</v>
      </c>
      <c r="G356" s="30">
        <f t="shared" si="28"/>
        <v>233.28000000000003</v>
      </c>
      <c r="H356" s="17">
        <f t="shared" si="29"/>
        <v>0</v>
      </c>
      <c r="I356" s="29">
        <f t="shared" si="30"/>
        <v>0</v>
      </c>
    </row>
    <row r="357" spans="1:9" x14ac:dyDescent="0.25">
      <c r="A357" s="32">
        <v>6000073</v>
      </c>
      <c r="B357" t="s">
        <v>2</v>
      </c>
      <c r="C357" s="28">
        <f>VLOOKUP(A357,[2]Sheet2!$A$1:$D$859,3,FALSE)</f>
        <v>1129</v>
      </c>
      <c r="D357" s="30">
        <v>3.6500000000000634</v>
      </c>
      <c r="E357" s="14">
        <f t="shared" si="27"/>
        <v>4120.8500000000713</v>
      </c>
      <c r="F357" s="30">
        <f>VLOOKUP(A357,[1]Chargemaster!$A$6:$D$1605,4,FALSE)</f>
        <v>3.65</v>
      </c>
      <c r="G357" s="30">
        <f t="shared" si="28"/>
        <v>4120.8499999999995</v>
      </c>
      <c r="H357" s="17">
        <f t="shared" si="29"/>
        <v>-7.1850081440061331E-11</v>
      </c>
      <c r="I357" s="29">
        <f t="shared" si="30"/>
        <v>-1.7435742975371607E-14</v>
      </c>
    </row>
    <row r="358" spans="1:9" x14ac:dyDescent="0.25">
      <c r="A358" s="32">
        <v>5006531</v>
      </c>
      <c r="B358" t="s">
        <v>472</v>
      </c>
      <c r="C358" s="28">
        <f>VLOOKUP(A358,[2]Sheet2!$A$1:$D$859,3,FALSE)</f>
        <v>16</v>
      </c>
      <c r="D358" s="30">
        <v>3.8</v>
      </c>
      <c r="E358" s="14">
        <f t="shared" si="27"/>
        <v>60.8</v>
      </c>
      <c r="F358" s="30">
        <f>VLOOKUP(A358,[1]Chargemaster!$A$6:$D$1605,4,FALSE)</f>
        <v>3.8</v>
      </c>
      <c r="G358" s="30">
        <f t="shared" si="28"/>
        <v>60.8</v>
      </c>
      <c r="H358" s="17">
        <f t="shared" si="29"/>
        <v>0</v>
      </c>
      <c r="I358" s="29">
        <f t="shared" si="30"/>
        <v>0</v>
      </c>
    </row>
    <row r="359" spans="1:9" x14ac:dyDescent="0.25">
      <c r="A359" s="32">
        <v>5006339</v>
      </c>
      <c r="B359" t="s">
        <v>377</v>
      </c>
      <c r="C359" s="28">
        <f>VLOOKUP(A359,[2]Sheet2!$A$1:$D$859,3,FALSE)</f>
        <v>1845</v>
      </c>
      <c r="D359" s="30">
        <v>5.6665406790519421</v>
      </c>
      <c r="E359" s="14">
        <f t="shared" si="27"/>
        <v>10454.767552850833</v>
      </c>
      <c r="F359" s="30">
        <f>VLOOKUP(A359,[1]Chargemaster!$A$6:$D$1605,4,FALSE)</f>
        <v>5.67</v>
      </c>
      <c r="G359" s="30">
        <f t="shared" si="28"/>
        <v>10461.15</v>
      </c>
      <c r="H359" s="17">
        <f t="shared" si="29"/>
        <v>6.3824471491661825</v>
      </c>
      <c r="I359" s="29">
        <f t="shared" si="30"/>
        <v>6.1048197551037849E-4</v>
      </c>
    </row>
    <row r="360" spans="1:9" x14ac:dyDescent="0.25">
      <c r="A360" s="32">
        <v>5006341</v>
      </c>
      <c r="B360" t="s">
        <v>378</v>
      </c>
      <c r="C360" s="28">
        <f>VLOOKUP(A360,[2]Sheet2!$A$1:$D$859,3,FALSE)</f>
        <v>2021</v>
      </c>
      <c r="D360" s="30">
        <v>12.419999999999826</v>
      </c>
      <c r="E360" s="14">
        <f t="shared" si="27"/>
        <v>25100.819999999647</v>
      </c>
      <c r="F360" s="30">
        <f>VLOOKUP(A360,[1]Chargemaster!$A$6:$D$1605,4,FALSE)</f>
        <v>12.42</v>
      </c>
      <c r="G360" s="30">
        <f t="shared" si="28"/>
        <v>25100.82</v>
      </c>
      <c r="H360" s="17">
        <f t="shared" si="29"/>
        <v>3.5288394428789616E-10</v>
      </c>
      <c r="I360" s="29">
        <f t="shared" si="30"/>
        <v>1.4058661999404845E-14</v>
      </c>
    </row>
    <row r="361" spans="1:9" x14ac:dyDescent="0.25">
      <c r="A361" s="32">
        <v>5006344</v>
      </c>
      <c r="B361" t="s">
        <v>379</v>
      </c>
      <c r="C361" s="28">
        <f>VLOOKUP(A361,[2]Sheet2!$A$1:$D$859,3,FALSE)</f>
        <v>91</v>
      </c>
      <c r="D361" s="30">
        <v>44.6357142857143</v>
      </c>
      <c r="E361" s="14">
        <f t="shared" si="27"/>
        <v>4061.8500000000013</v>
      </c>
      <c r="F361" s="30">
        <f>VLOOKUP(A361,[1]Chargemaster!$A$6:$D$1605,4,FALSE)</f>
        <v>44.64</v>
      </c>
      <c r="G361" s="30">
        <f t="shared" si="28"/>
        <v>4062.2400000000002</v>
      </c>
      <c r="H361" s="17">
        <f t="shared" si="29"/>
        <v>0.38999999999896318</v>
      </c>
      <c r="I361" s="29">
        <f t="shared" si="30"/>
        <v>9.6015362457737985E-5</v>
      </c>
    </row>
    <row r="362" spans="1:9" x14ac:dyDescent="0.25">
      <c r="A362" s="32">
        <v>5006348</v>
      </c>
      <c r="B362" t="s">
        <v>380</v>
      </c>
      <c r="C362" s="28">
        <f>VLOOKUP(A362,[2]Sheet2!$A$1:$D$859,3,FALSE)</f>
        <v>3</v>
      </c>
      <c r="D362" s="30">
        <v>322.36</v>
      </c>
      <c r="E362" s="14">
        <f t="shared" si="27"/>
        <v>967.08</v>
      </c>
      <c r="F362" s="30">
        <f>VLOOKUP(A362,[1]Chargemaster!$A$6:$D$1605,4,FALSE)</f>
        <v>322.36</v>
      </c>
      <c r="G362" s="30">
        <f t="shared" si="28"/>
        <v>967.08</v>
      </c>
      <c r="H362" s="17">
        <f t="shared" si="29"/>
        <v>0</v>
      </c>
      <c r="I362" s="29">
        <f t="shared" si="30"/>
        <v>0</v>
      </c>
    </row>
    <row r="363" spans="1:9" x14ac:dyDescent="0.25">
      <c r="A363" s="32">
        <v>5006349</v>
      </c>
      <c r="B363" t="s">
        <v>381</v>
      </c>
      <c r="C363" s="28">
        <f>VLOOKUP(A363,[2]Sheet2!$A$1:$D$859,3,FALSE)</f>
        <v>499</v>
      </c>
      <c r="D363" s="30">
        <v>25.880942760942851</v>
      </c>
      <c r="E363" s="14">
        <f t="shared" si="27"/>
        <v>12914.590437710483</v>
      </c>
      <c r="F363" s="30">
        <f>VLOOKUP(A363,[1]Chargemaster!$A$6:$D$1605,4,FALSE)</f>
        <v>25.88</v>
      </c>
      <c r="G363" s="30">
        <f t="shared" si="28"/>
        <v>12914.119999999999</v>
      </c>
      <c r="H363" s="17">
        <f t="shared" si="29"/>
        <v>-0.47043771048447525</v>
      </c>
      <c r="I363" s="29">
        <f t="shared" si="30"/>
        <v>-3.6426839298813656E-5</v>
      </c>
    </row>
    <row r="364" spans="1:9" x14ac:dyDescent="0.25">
      <c r="A364" s="32">
        <v>5006350</v>
      </c>
      <c r="B364" t="s">
        <v>382</v>
      </c>
      <c r="C364" s="28">
        <f>VLOOKUP(A364,[2]Sheet2!$A$1:$D$859,3,FALSE)</f>
        <v>2045</v>
      </c>
      <c r="D364" s="30">
        <v>28.109604705882788</v>
      </c>
      <c r="E364" s="14">
        <f t="shared" si="27"/>
        <v>57484.141623530304</v>
      </c>
      <c r="F364" s="30">
        <f>VLOOKUP(A364,[1]Chargemaster!$A$6:$D$1605,4,FALSE)</f>
        <v>28.11</v>
      </c>
      <c r="G364" s="30">
        <f t="shared" si="28"/>
        <v>57484.95</v>
      </c>
      <c r="H364" s="17">
        <f t="shared" si="29"/>
        <v>0.80837646969303023</v>
      </c>
      <c r="I364" s="29">
        <f t="shared" si="30"/>
        <v>1.4062599646823865E-5</v>
      </c>
    </row>
    <row r="365" spans="1:9" x14ac:dyDescent="0.25">
      <c r="A365" s="32">
        <v>5006867</v>
      </c>
      <c r="B365" t="s">
        <v>612</v>
      </c>
      <c r="C365" s="28">
        <f>VLOOKUP(A365,[2]Sheet2!$A$1:$D$859,3,FALSE)</f>
        <v>248</v>
      </c>
      <c r="D365" s="30">
        <v>39.840000000000053</v>
      </c>
      <c r="E365" s="14">
        <f t="shared" si="27"/>
        <v>9880.3200000000124</v>
      </c>
      <c r="F365" s="30">
        <f>VLOOKUP(A365,[1]Chargemaster!$A$6:$D$1605,4,FALSE)</f>
        <v>39.840000000000003</v>
      </c>
      <c r="G365" s="30">
        <f t="shared" si="28"/>
        <v>9880.3200000000015</v>
      </c>
      <c r="H365" s="17">
        <f t="shared" si="29"/>
        <v>0</v>
      </c>
      <c r="I365" s="29">
        <f t="shared" si="30"/>
        <v>0</v>
      </c>
    </row>
    <row r="366" spans="1:9" x14ac:dyDescent="0.25">
      <c r="A366" s="32">
        <v>5006351</v>
      </c>
      <c r="B366" t="s">
        <v>383</v>
      </c>
      <c r="C366" s="28">
        <f>VLOOKUP(A366,[2]Sheet2!$A$1:$D$859,3,FALSE)</f>
        <v>708</v>
      </c>
      <c r="D366" s="30">
        <v>6.3924884792627275</v>
      </c>
      <c r="E366" s="14">
        <f t="shared" si="27"/>
        <v>4525.8818433180113</v>
      </c>
      <c r="F366" s="30">
        <f>VLOOKUP(A366,[1]Chargemaster!$A$6:$D$1605,4,FALSE)</f>
        <v>6.39</v>
      </c>
      <c r="G366" s="30">
        <f t="shared" si="28"/>
        <v>4524.12</v>
      </c>
      <c r="H366" s="17">
        <f t="shared" si="29"/>
        <v>-1.7618433180114152</v>
      </c>
      <c r="I366" s="29">
        <f t="shared" si="30"/>
        <v>-3.8928177513352269E-4</v>
      </c>
    </row>
    <row r="367" spans="1:9" x14ac:dyDescent="0.25">
      <c r="A367" s="32">
        <v>5006352</v>
      </c>
      <c r="B367" t="s">
        <v>384</v>
      </c>
      <c r="C367" s="28">
        <f>VLOOKUP(A367,[2]Sheet2!$A$1:$D$859,3,FALSE)</f>
        <v>1250</v>
      </c>
      <c r="D367" s="30">
        <v>8.1831600000000488</v>
      </c>
      <c r="E367" s="14">
        <f t="shared" si="27"/>
        <v>10228.950000000061</v>
      </c>
      <c r="F367" s="30">
        <f>VLOOKUP(A367,[1]Chargemaster!$A$6:$D$1605,4,FALSE)</f>
        <v>8.19</v>
      </c>
      <c r="G367" s="30">
        <f t="shared" si="28"/>
        <v>10237.5</v>
      </c>
      <c r="H367" s="17">
        <f t="shared" si="29"/>
        <v>8.5499999999392458</v>
      </c>
      <c r="I367" s="29">
        <f t="shared" si="30"/>
        <v>8.3586291847542466E-4</v>
      </c>
    </row>
    <row r="368" spans="1:9" x14ac:dyDescent="0.25">
      <c r="A368" s="32">
        <v>5006353</v>
      </c>
      <c r="B368" t="s">
        <v>385</v>
      </c>
      <c r="C368" s="28">
        <f>VLOOKUP(A368,[2]Sheet2!$A$1:$D$859,3,FALSE)</f>
        <v>236</v>
      </c>
      <c r="D368" s="30">
        <v>11.142426035502911</v>
      </c>
      <c r="E368" s="14">
        <f t="shared" si="27"/>
        <v>2629.6125443786868</v>
      </c>
      <c r="F368" s="30">
        <f>VLOOKUP(A368,[1]Chargemaster!$A$6:$D$1605,4,FALSE)</f>
        <v>11.16</v>
      </c>
      <c r="G368" s="30">
        <f t="shared" si="28"/>
        <v>2633.76</v>
      </c>
      <c r="H368" s="17">
        <f t="shared" si="29"/>
        <v>4.1474556213133837</v>
      </c>
      <c r="I368" s="29">
        <f t="shared" si="30"/>
        <v>1.5772116809297189E-3</v>
      </c>
    </row>
    <row r="369" spans="1:9" x14ac:dyDescent="0.25">
      <c r="A369" s="32">
        <v>5010010</v>
      </c>
      <c r="B369" t="s">
        <v>641</v>
      </c>
      <c r="C369" s="28">
        <v>0</v>
      </c>
      <c r="D369" s="30">
        <v>3.8000197024923645</v>
      </c>
      <c r="E369" s="14">
        <f t="shared" si="27"/>
        <v>0</v>
      </c>
      <c r="F369" s="30">
        <f>VLOOKUP(A369,[1]Chargemaster!$A$6:$D$1605,4,FALSE)</f>
        <v>3.8</v>
      </c>
      <c r="G369" s="30">
        <f t="shared" si="28"/>
        <v>0</v>
      </c>
      <c r="H369" s="17">
        <f t="shared" si="29"/>
        <v>0</v>
      </c>
      <c r="I369" s="29">
        <f t="shared" si="30"/>
        <v>0</v>
      </c>
    </row>
    <row r="370" spans="1:9" x14ac:dyDescent="0.25">
      <c r="A370" s="32">
        <v>4504083</v>
      </c>
      <c r="B370" t="s">
        <v>188</v>
      </c>
      <c r="C370" s="28">
        <f>VLOOKUP(A370,[2]Sheet2!$A$1:$D$859,3,FALSE)</f>
        <v>4</v>
      </c>
      <c r="D370" s="30">
        <v>11.06</v>
      </c>
      <c r="E370" s="14">
        <f t="shared" si="27"/>
        <v>44.24</v>
      </c>
      <c r="F370" s="30">
        <f>VLOOKUP(A370,[1]Chargemaster!$A$6:$D$1605,4,FALSE)</f>
        <v>11.06</v>
      </c>
      <c r="G370" s="30">
        <f t="shared" si="28"/>
        <v>44.24</v>
      </c>
      <c r="H370" s="17">
        <f t="shared" si="29"/>
        <v>0</v>
      </c>
      <c r="I370" s="29">
        <f t="shared" si="30"/>
        <v>0</v>
      </c>
    </row>
    <row r="371" spans="1:9" x14ac:dyDescent="0.25">
      <c r="A371" s="32">
        <v>5006356</v>
      </c>
      <c r="B371" t="s">
        <v>387</v>
      </c>
      <c r="C371" s="28">
        <f>VLOOKUP(A371,[2]Sheet2!$A$1:$D$859,3,FALSE)</f>
        <v>52</v>
      </c>
      <c r="D371" s="30">
        <v>5.4200000000000008</v>
      </c>
      <c r="E371" s="14">
        <f t="shared" si="27"/>
        <v>281.84000000000003</v>
      </c>
      <c r="F371" s="30">
        <f>VLOOKUP(A371,[1]Chargemaster!$A$6:$D$1605,4,FALSE)</f>
        <v>5.42</v>
      </c>
      <c r="G371" s="30">
        <f t="shared" si="28"/>
        <v>281.83999999999997</v>
      </c>
      <c r="H371" s="17">
        <f t="shared" si="29"/>
        <v>0</v>
      </c>
      <c r="I371" s="29">
        <f t="shared" si="30"/>
        <v>0</v>
      </c>
    </row>
    <row r="372" spans="1:9" x14ac:dyDescent="0.25">
      <c r="A372" s="32">
        <v>5006357</v>
      </c>
      <c r="B372" t="s">
        <v>388</v>
      </c>
      <c r="C372" s="28">
        <f>VLOOKUP(A372,[2]Sheet2!$A$1:$D$859,3,FALSE)</f>
        <v>2995</v>
      </c>
      <c r="D372" s="30">
        <v>11.164972762646096</v>
      </c>
      <c r="E372" s="14">
        <f t="shared" si="27"/>
        <v>33439.093424125058</v>
      </c>
      <c r="F372" s="30">
        <f>VLOOKUP(A372,[1]Chargemaster!$A$6:$D$1605,4,FALSE)</f>
        <v>11.52</v>
      </c>
      <c r="G372" s="30">
        <f t="shared" si="28"/>
        <v>34502.400000000001</v>
      </c>
      <c r="H372" s="17">
        <f t="shared" si="29"/>
        <v>1063.3065758749435</v>
      </c>
      <c r="I372" s="29">
        <f t="shared" si="30"/>
        <v>3.1798307519539618E-2</v>
      </c>
    </row>
    <row r="373" spans="1:9" x14ac:dyDescent="0.25">
      <c r="A373" s="32">
        <v>5006358</v>
      </c>
      <c r="B373" t="s">
        <v>389</v>
      </c>
      <c r="C373" s="28">
        <f>VLOOKUP(A373,[2]Sheet2!$A$1:$D$859,3,FALSE)</f>
        <v>408</v>
      </c>
      <c r="D373" s="30">
        <v>43.462537313432854</v>
      </c>
      <c r="E373" s="14">
        <f t="shared" si="27"/>
        <v>17732.715223880605</v>
      </c>
      <c r="F373" s="30">
        <f>VLOOKUP(A373,[1]Chargemaster!$A$6:$D$1605,4,FALSE)</f>
        <v>41.14</v>
      </c>
      <c r="G373" s="30">
        <f t="shared" si="28"/>
        <v>16785.12</v>
      </c>
      <c r="H373" s="17">
        <f t="shared" si="29"/>
        <v>-947.59522388060577</v>
      </c>
      <c r="I373" s="29">
        <f t="shared" si="30"/>
        <v>-5.3437683508529003E-2</v>
      </c>
    </row>
    <row r="374" spans="1:9" x14ac:dyDescent="0.25">
      <c r="A374" s="32">
        <v>5006359</v>
      </c>
      <c r="B374" t="s">
        <v>390</v>
      </c>
      <c r="C374" s="28">
        <f>VLOOKUP(A374,[2]Sheet2!$A$1:$D$859,3,FALSE)</f>
        <v>155</v>
      </c>
      <c r="D374" s="30">
        <v>48.962380952381245</v>
      </c>
      <c r="E374" s="14">
        <f t="shared" si="27"/>
        <v>7589.1690476190934</v>
      </c>
      <c r="F374" s="30">
        <f>VLOOKUP(A374,[1]Chargemaster!$A$6:$D$1605,4,FALSE)</f>
        <v>49.08</v>
      </c>
      <c r="G374" s="30">
        <f t="shared" si="28"/>
        <v>7607.4</v>
      </c>
      <c r="H374" s="17">
        <f t="shared" si="29"/>
        <v>18.230952380906274</v>
      </c>
      <c r="I374" s="29">
        <f t="shared" si="30"/>
        <v>2.4022330068699375E-3</v>
      </c>
    </row>
    <row r="375" spans="1:9" x14ac:dyDescent="0.25">
      <c r="A375" s="32">
        <v>5006360</v>
      </c>
      <c r="B375" t="s">
        <v>391</v>
      </c>
      <c r="C375" s="28">
        <f>VLOOKUP(A375,[2]Sheet2!$A$1:$D$859,3,FALSE)</f>
        <v>682</v>
      </c>
      <c r="D375" s="30">
        <v>33.280000000000008</v>
      </c>
      <c r="E375" s="14">
        <f t="shared" si="27"/>
        <v>22696.960000000006</v>
      </c>
      <c r="F375" s="30">
        <f>VLOOKUP(A375,[1]Chargemaster!$A$6:$D$1605,4,FALSE)</f>
        <v>33.28</v>
      </c>
      <c r="G375" s="30">
        <f t="shared" si="28"/>
        <v>22696.959999999999</v>
      </c>
      <c r="H375" s="17">
        <f t="shared" si="29"/>
        <v>0</v>
      </c>
      <c r="I375" s="29">
        <f t="shared" si="30"/>
        <v>0</v>
      </c>
    </row>
    <row r="376" spans="1:9" x14ac:dyDescent="0.25">
      <c r="A376" s="32">
        <v>5006362</v>
      </c>
      <c r="B376" t="s">
        <v>392</v>
      </c>
      <c r="C376" s="28">
        <v>0</v>
      </c>
      <c r="D376" s="30">
        <v>7.5391525423728769</v>
      </c>
      <c r="E376" s="14">
        <f t="shared" si="27"/>
        <v>0</v>
      </c>
      <c r="F376" s="30">
        <f>VLOOKUP(A376,[1]Chargemaster!$A$6:$D$1605,4,FALSE)</f>
        <v>5.05</v>
      </c>
      <c r="G376" s="30">
        <f t="shared" si="28"/>
        <v>0</v>
      </c>
      <c r="H376" s="17">
        <f t="shared" si="29"/>
        <v>0</v>
      </c>
      <c r="I376" s="29">
        <f t="shared" si="30"/>
        <v>0</v>
      </c>
    </row>
    <row r="377" spans="1:9" x14ac:dyDescent="0.25">
      <c r="A377" s="32">
        <v>4505046</v>
      </c>
      <c r="B377" t="s">
        <v>212</v>
      </c>
      <c r="C377" s="28">
        <f>VLOOKUP(A377,[2]Sheet2!$A$1:$D$859,3,FALSE)</f>
        <v>5</v>
      </c>
      <c r="D377" s="30">
        <v>37.17</v>
      </c>
      <c r="E377" s="14">
        <f t="shared" si="27"/>
        <v>185.85000000000002</v>
      </c>
      <c r="F377" s="30">
        <f>VLOOKUP(A377,[1]Chargemaster!$A$6:$D$1605,4,FALSE)</f>
        <v>37.17</v>
      </c>
      <c r="G377" s="30">
        <f t="shared" si="28"/>
        <v>185.85000000000002</v>
      </c>
      <c r="H377" s="17">
        <f t="shared" si="29"/>
        <v>0</v>
      </c>
      <c r="I377" s="29">
        <f t="shared" si="30"/>
        <v>0</v>
      </c>
    </row>
    <row r="378" spans="1:9" x14ac:dyDescent="0.25">
      <c r="A378" s="32">
        <v>5006365</v>
      </c>
      <c r="B378" t="s">
        <v>393</v>
      </c>
      <c r="C378" s="28">
        <f>VLOOKUP(A378,[2]Sheet2!$A$1:$D$859,3,FALSE)</f>
        <v>173</v>
      </c>
      <c r="D378" s="30">
        <v>3.7999999999999909</v>
      </c>
      <c r="E378" s="14">
        <f t="shared" si="27"/>
        <v>657.39999999999839</v>
      </c>
      <c r="F378" s="30">
        <f>VLOOKUP(A378,[1]Chargemaster!$A$6:$D$1605,4,FALSE)</f>
        <v>3.8</v>
      </c>
      <c r="G378" s="30">
        <f t="shared" si="28"/>
        <v>657.4</v>
      </c>
      <c r="H378" s="17">
        <f t="shared" si="29"/>
        <v>1.5916157281026244E-12</v>
      </c>
      <c r="I378" s="29">
        <f t="shared" si="30"/>
        <v>2.4210765562863222E-15</v>
      </c>
    </row>
    <row r="379" spans="1:9" x14ac:dyDescent="0.25">
      <c r="A379" s="32">
        <v>5006366</v>
      </c>
      <c r="B379" t="s">
        <v>394</v>
      </c>
      <c r="C379" s="28">
        <f>VLOOKUP(A379,[2]Sheet2!$A$1:$D$859,3,FALSE)</f>
        <v>151</v>
      </c>
      <c r="D379" s="30">
        <v>3.8000000000000052</v>
      </c>
      <c r="E379" s="14">
        <f t="shared" si="27"/>
        <v>573.80000000000075</v>
      </c>
      <c r="F379" s="30">
        <f>VLOOKUP(A379,[1]Chargemaster!$A$6:$D$1605,4,FALSE)</f>
        <v>3.8</v>
      </c>
      <c r="G379" s="30">
        <f t="shared" si="28"/>
        <v>573.79999999999995</v>
      </c>
      <c r="H379" s="17">
        <f t="shared" si="29"/>
        <v>0</v>
      </c>
      <c r="I379" s="29">
        <f t="shared" si="30"/>
        <v>0</v>
      </c>
    </row>
    <row r="380" spans="1:9" x14ac:dyDescent="0.25">
      <c r="A380" s="32">
        <v>5006791</v>
      </c>
      <c r="B380" t="s">
        <v>591</v>
      </c>
      <c r="C380" s="28">
        <f>VLOOKUP(A380,[2]Sheet2!$A$1:$D$859,3,FALSE)</f>
        <v>437</v>
      </c>
      <c r="D380" s="30">
        <v>277.30338235294255</v>
      </c>
      <c r="E380" s="14">
        <f t="shared" si="27"/>
        <v>121181.5780882359</v>
      </c>
      <c r="F380" s="30">
        <f>VLOOKUP(A380,[1]Chargemaster!$A$6:$D$1605,4,FALSE)</f>
        <v>278.33</v>
      </c>
      <c r="G380" s="30">
        <f t="shared" si="28"/>
        <v>121630.20999999999</v>
      </c>
      <c r="H380" s="17">
        <f t="shared" si="29"/>
        <v>448.631911764096</v>
      </c>
      <c r="I380" s="29">
        <f t="shared" si="30"/>
        <v>3.702146141696833E-3</v>
      </c>
    </row>
    <row r="381" spans="1:9" x14ac:dyDescent="0.25">
      <c r="A381" s="32">
        <v>5006790</v>
      </c>
      <c r="B381" t="s">
        <v>590</v>
      </c>
      <c r="C381" s="28">
        <f>VLOOKUP(A381,[2]Sheet2!$A$1:$D$859,3,FALSE)</f>
        <v>765</v>
      </c>
      <c r="D381" s="30">
        <v>276.35728373702432</v>
      </c>
      <c r="E381" s="14">
        <f t="shared" si="27"/>
        <v>211413.3220588236</v>
      </c>
      <c r="F381" s="30">
        <f>VLOOKUP(A381,[1]Chargemaster!$A$6:$D$1605,4,FALSE)</f>
        <v>278.33</v>
      </c>
      <c r="G381" s="30">
        <f t="shared" si="28"/>
        <v>212922.44999999998</v>
      </c>
      <c r="H381" s="17">
        <f t="shared" si="29"/>
        <v>1509.1279411763826</v>
      </c>
      <c r="I381" s="29">
        <f t="shared" si="30"/>
        <v>7.1382821407843123E-3</v>
      </c>
    </row>
    <row r="382" spans="1:9" x14ac:dyDescent="0.25">
      <c r="A382" s="32">
        <v>4501164</v>
      </c>
      <c r="B382" t="s">
        <v>125</v>
      </c>
      <c r="C382" s="28">
        <f>VLOOKUP(A382,[2]Sheet2!$A$1:$D$859,3,FALSE)</f>
        <v>4</v>
      </c>
      <c r="D382" s="30">
        <v>2.64</v>
      </c>
      <c r="E382" s="14">
        <f t="shared" si="27"/>
        <v>10.56</v>
      </c>
      <c r="F382" s="30">
        <f>VLOOKUP(A382,[1]Chargemaster!$A$6:$D$1605,4,FALSE)</f>
        <v>2.64</v>
      </c>
      <c r="G382" s="30">
        <f t="shared" si="28"/>
        <v>10.56</v>
      </c>
      <c r="H382" s="17">
        <f t="shared" si="29"/>
        <v>0</v>
      </c>
      <c r="I382" s="29">
        <f t="shared" si="30"/>
        <v>0</v>
      </c>
    </row>
    <row r="383" spans="1:9" x14ac:dyDescent="0.25">
      <c r="A383" s="32">
        <v>4501169</v>
      </c>
      <c r="B383" t="s">
        <v>126</v>
      </c>
      <c r="C383" s="28">
        <f>VLOOKUP(A383,[2]Sheet2!$A$1:$D$859,3,FALSE)</f>
        <v>2</v>
      </c>
      <c r="D383" s="30">
        <v>50</v>
      </c>
      <c r="E383" s="14">
        <f t="shared" si="27"/>
        <v>100</v>
      </c>
      <c r="F383" s="30">
        <f>VLOOKUP(A383,[1]Chargemaster!$A$6:$D$1605,4,FALSE)</f>
        <v>50</v>
      </c>
      <c r="G383" s="30">
        <f t="shared" si="28"/>
        <v>100</v>
      </c>
      <c r="H383" s="17">
        <f t="shared" si="29"/>
        <v>0</v>
      </c>
      <c r="I383" s="29">
        <f t="shared" si="30"/>
        <v>0</v>
      </c>
    </row>
    <row r="384" spans="1:9" x14ac:dyDescent="0.25">
      <c r="A384" s="32">
        <v>5006369</v>
      </c>
      <c r="B384" t="s">
        <v>395</v>
      </c>
      <c r="C384" s="28">
        <v>0</v>
      </c>
      <c r="D384" s="30">
        <v>4.1700000000000008</v>
      </c>
      <c r="E384" s="14">
        <f t="shared" si="27"/>
        <v>0</v>
      </c>
      <c r="F384" s="30">
        <f>VLOOKUP(A384,[1]Chargemaster!$A$6:$D$1605,4,FALSE)</f>
        <v>4.17</v>
      </c>
      <c r="G384" s="30">
        <f t="shared" si="28"/>
        <v>0</v>
      </c>
      <c r="H384" s="17">
        <f t="shared" si="29"/>
        <v>0</v>
      </c>
      <c r="I384" s="29">
        <f t="shared" si="30"/>
        <v>0</v>
      </c>
    </row>
    <row r="385" spans="1:9" x14ac:dyDescent="0.25">
      <c r="A385" s="32">
        <v>5006826</v>
      </c>
      <c r="B385" t="s">
        <v>600</v>
      </c>
      <c r="C385" s="28">
        <f>VLOOKUP(A385,[2]Sheet2!$A$1:$D$859,3,FALSE)</f>
        <v>24</v>
      </c>
      <c r="D385" s="30">
        <v>7.8000000000000052</v>
      </c>
      <c r="E385" s="14">
        <f t="shared" si="27"/>
        <v>187.20000000000013</v>
      </c>
      <c r="F385" s="30">
        <f>VLOOKUP(A385,[1]Chargemaster!$A$6:$D$1605,4,FALSE)</f>
        <v>7.8</v>
      </c>
      <c r="G385" s="30">
        <f t="shared" si="28"/>
        <v>187.2</v>
      </c>
      <c r="H385" s="17">
        <f t="shared" si="29"/>
        <v>0</v>
      </c>
      <c r="I385" s="29">
        <f t="shared" si="30"/>
        <v>0</v>
      </c>
    </row>
    <row r="386" spans="1:9" x14ac:dyDescent="0.25">
      <c r="A386" s="32">
        <v>5006370</v>
      </c>
      <c r="B386" t="s">
        <v>396</v>
      </c>
      <c r="C386" s="28">
        <f>VLOOKUP(A386,[2]Sheet2!$A$1:$D$859,3,FALSE)</f>
        <v>966</v>
      </c>
      <c r="D386" s="30">
        <v>4.0162065095398942</v>
      </c>
      <c r="E386" s="14">
        <f t="shared" si="27"/>
        <v>3879.6554882155378</v>
      </c>
      <c r="F386" s="30">
        <f>VLOOKUP(A386,[1]Chargemaster!$A$6:$D$1605,4,FALSE)</f>
        <v>3.8</v>
      </c>
      <c r="G386" s="30">
        <f t="shared" si="28"/>
        <v>3670.7999999999997</v>
      </c>
      <c r="H386" s="17">
        <f t="shared" si="29"/>
        <v>-208.85548821553812</v>
      </c>
      <c r="I386" s="29">
        <f t="shared" si="30"/>
        <v>-5.3833514045238583E-2</v>
      </c>
    </row>
    <row r="387" spans="1:9" x14ac:dyDescent="0.25">
      <c r="A387" s="32">
        <v>5006371</v>
      </c>
      <c r="B387" t="s">
        <v>397</v>
      </c>
      <c r="C387" s="28">
        <f>VLOOKUP(A387,[2]Sheet2!$A$1:$D$859,3,FALSE)</f>
        <v>913</v>
      </c>
      <c r="D387" s="30">
        <v>36.014651162790877</v>
      </c>
      <c r="E387" s="14">
        <f t="shared" si="27"/>
        <v>32881.37651162807</v>
      </c>
      <c r="F387" s="30">
        <f>VLOOKUP(A387,[1]Chargemaster!$A$6:$D$1605,4,FALSE)</f>
        <v>36.840000000000003</v>
      </c>
      <c r="G387" s="30">
        <f t="shared" si="28"/>
        <v>33634.920000000006</v>
      </c>
      <c r="H387" s="17">
        <f t="shared" si="29"/>
        <v>753.54348837193538</v>
      </c>
      <c r="I387" s="29">
        <f t="shared" si="30"/>
        <v>2.2917029890930952E-2</v>
      </c>
    </row>
    <row r="388" spans="1:9" x14ac:dyDescent="0.25">
      <c r="A388" s="32">
        <v>4501178</v>
      </c>
      <c r="B388" t="s">
        <v>779</v>
      </c>
      <c r="C388" s="28">
        <f>VLOOKUP(A388,[2]Sheet2!$A$1:$D$859,3,FALSE)</f>
        <v>2</v>
      </c>
      <c r="D388" s="30">
        <v>20</v>
      </c>
      <c r="E388" s="14">
        <f t="shared" si="27"/>
        <v>40</v>
      </c>
      <c r="F388" s="30">
        <f>VLOOKUP(A388,[1]Chargemaster!$A$6:$D$1605,4,FALSE)</f>
        <v>20</v>
      </c>
      <c r="G388" s="30">
        <f t="shared" si="28"/>
        <v>40</v>
      </c>
      <c r="H388" s="17">
        <f t="shared" si="29"/>
        <v>0</v>
      </c>
      <c r="I388" s="29">
        <f t="shared" si="30"/>
        <v>0</v>
      </c>
    </row>
    <row r="389" spans="1:9" x14ac:dyDescent="0.25">
      <c r="A389" s="32">
        <v>5006372</v>
      </c>
      <c r="B389" t="s">
        <v>398</v>
      </c>
      <c r="C389" s="28">
        <f>VLOOKUP(A389,[2]Sheet2!$A$1:$D$859,3,FALSE)</f>
        <v>9</v>
      </c>
      <c r="D389" s="30">
        <v>3.8700000000000032</v>
      </c>
      <c r="E389" s="14">
        <f t="shared" ref="E389:E452" si="31">D389*C389</f>
        <v>34.830000000000027</v>
      </c>
      <c r="F389" s="30">
        <f>VLOOKUP(A389,[1]Chargemaster!$A$6:$D$1605,4,FALSE)</f>
        <v>3.87</v>
      </c>
      <c r="G389" s="30">
        <f t="shared" ref="G389:G452" si="32">C389*F389</f>
        <v>34.83</v>
      </c>
      <c r="H389" s="17">
        <f t="shared" ref="H389:H452" si="33">G389-E389</f>
        <v>0</v>
      </c>
      <c r="I389" s="29">
        <f t="shared" ref="I389:I452" si="34">IF(E389=0,0,H389/E389)</f>
        <v>0</v>
      </c>
    </row>
    <row r="390" spans="1:9" x14ac:dyDescent="0.25">
      <c r="A390" s="32">
        <v>5006946</v>
      </c>
      <c r="B390" t="s">
        <v>635</v>
      </c>
      <c r="C390" s="28">
        <f>VLOOKUP(A390,[2]Sheet2!$A$1:$D$859,3,FALSE)</f>
        <v>36</v>
      </c>
      <c r="D390" s="30">
        <v>52.399999999999984</v>
      </c>
      <c r="E390" s="14">
        <f t="shared" si="31"/>
        <v>1886.3999999999994</v>
      </c>
      <c r="F390" s="30">
        <f>VLOOKUP(A390,[1]Chargemaster!$A$6:$D$1605,4,FALSE)</f>
        <v>52.4</v>
      </c>
      <c r="G390" s="30">
        <f t="shared" si="32"/>
        <v>1886.3999999999999</v>
      </c>
      <c r="H390" s="17">
        <f t="shared" si="33"/>
        <v>0</v>
      </c>
      <c r="I390" s="29">
        <f t="shared" si="34"/>
        <v>0</v>
      </c>
    </row>
    <row r="391" spans="1:9" x14ac:dyDescent="0.25">
      <c r="A391" s="32">
        <v>5006373</v>
      </c>
      <c r="B391" t="s">
        <v>399</v>
      </c>
      <c r="C391" s="28">
        <f>VLOOKUP(A391,[2]Sheet2!$A$1:$D$859,3,FALSE)</f>
        <v>13</v>
      </c>
      <c r="D391" s="30">
        <v>288.9599999999997</v>
      </c>
      <c r="E391" s="14">
        <f t="shared" si="31"/>
        <v>3756.4799999999959</v>
      </c>
      <c r="F391" s="30">
        <f>VLOOKUP(A391,[1]Chargemaster!$A$6:$D$1605,4,FALSE)</f>
        <v>288.95999999999998</v>
      </c>
      <c r="G391" s="30">
        <f t="shared" si="32"/>
        <v>3756.4799999999996</v>
      </c>
      <c r="H391" s="17">
        <f t="shared" si="33"/>
        <v>3.637978807091713E-12</v>
      </c>
      <c r="I391" s="29">
        <f t="shared" si="34"/>
        <v>9.6845419304554171E-16</v>
      </c>
    </row>
    <row r="392" spans="1:9" x14ac:dyDescent="0.25">
      <c r="A392" s="32">
        <v>4504049</v>
      </c>
      <c r="B392" t="s">
        <v>177</v>
      </c>
      <c r="C392" s="28">
        <f>VLOOKUP(A392,[2]Sheet2!$A$1:$D$859,3,FALSE)</f>
        <v>33</v>
      </c>
      <c r="D392" s="30">
        <v>5</v>
      </c>
      <c r="E392" s="14">
        <f t="shared" si="31"/>
        <v>165</v>
      </c>
      <c r="F392" s="30">
        <f>VLOOKUP(A392,[1]Chargemaster!$A$6:$D$1605,4,FALSE)</f>
        <v>5</v>
      </c>
      <c r="G392" s="30">
        <f t="shared" si="32"/>
        <v>165</v>
      </c>
      <c r="H392" s="17">
        <f t="shared" si="33"/>
        <v>0</v>
      </c>
      <c r="I392" s="29">
        <f t="shared" si="34"/>
        <v>0</v>
      </c>
    </row>
    <row r="393" spans="1:9" x14ac:dyDescent="0.25">
      <c r="A393" s="32">
        <v>4501171</v>
      </c>
      <c r="B393" t="s">
        <v>127</v>
      </c>
      <c r="C393" s="28">
        <f>VLOOKUP(A393,[2]Sheet2!$A$1:$D$859,3,FALSE)</f>
        <v>3</v>
      </c>
      <c r="D393" s="30">
        <v>40</v>
      </c>
      <c r="E393" s="14">
        <f t="shared" si="31"/>
        <v>120</v>
      </c>
      <c r="F393" s="30">
        <v>40</v>
      </c>
      <c r="G393" s="30">
        <f t="shared" si="32"/>
        <v>120</v>
      </c>
      <c r="H393" s="17">
        <f t="shared" si="33"/>
        <v>0</v>
      </c>
      <c r="I393" s="29">
        <f t="shared" si="34"/>
        <v>0</v>
      </c>
    </row>
    <row r="394" spans="1:9" x14ac:dyDescent="0.25">
      <c r="A394" s="32">
        <v>4501172</v>
      </c>
      <c r="B394" t="s">
        <v>778</v>
      </c>
      <c r="C394" s="28">
        <f>VLOOKUP(A394,[2]Sheet2!$A$1:$D$859,3,FALSE)</f>
        <v>8297</v>
      </c>
      <c r="D394" s="30">
        <v>160.10000000000713</v>
      </c>
      <c r="E394" s="14">
        <f t="shared" si="31"/>
        <v>1328349.7000000591</v>
      </c>
      <c r="F394" s="30">
        <f>VLOOKUP(A394,[1]Chargemaster!$A$6:$D$1605,4,FALSE)</f>
        <v>160.1</v>
      </c>
      <c r="G394" s="30">
        <f t="shared" si="32"/>
        <v>1328349.7</v>
      </c>
      <c r="H394" s="17">
        <f t="shared" si="33"/>
        <v>-5.9138983488082886E-8</v>
      </c>
      <c r="I394" s="29">
        <f t="shared" si="34"/>
        <v>-4.4520643538429867E-14</v>
      </c>
    </row>
    <row r="395" spans="1:9" x14ac:dyDescent="0.25">
      <c r="A395" s="32">
        <v>4501176</v>
      </c>
      <c r="B395" t="s">
        <v>128</v>
      </c>
      <c r="C395" s="28">
        <v>0</v>
      </c>
      <c r="D395" s="30">
        <v>12.5</v>
      </c>
      <c r="E395" s="14">
        <f t="shared" si="31"/>
        <v>0</v>
      </c>
      <c r="F395" s="30">
        <v>12.5</v>
      </c>
      <c r="G395" s="30">
        <f t="shared" si="32"/>
        <v>0</v>
      </c>
      <c r="H395" s="17">
        <f t="shared" si="33"/>
        <v>0</v>
      </c>
      <c r="I395" s="29">
        <f t="shared" si="34"/>
        <v>0</v>
      </c>
    </row>
    <row r="396" spans="1:9" x14ac:dyDescent="0.25">
      <c r="A396" s="32">
        <v>5006842</v>
      </c>
      <c r="B396" t="s">
        <v>602</v>
      </c>
      <c r="C396" s="28">
        <f>VLOOKUP(A396,[2]Sheet2!$A$1:$D$859,3,FALSE)</f>
        <v>1765</v>
      </c>
      <c r="D396" s="30">
        <v>46.091885245901516</v>
      </c>
      <c r="E396" s="14">
        <f t="shared" si="31"/>
        <v>81352.17745901618</v>
      </c>
      <c r="F396" s="30">
        <f>VLOOKUP(A396,[1]Chargemaster!$A$6:$D$1605,4,FALSE)</f>
        <v>46.19</v>
      </c>
      <c r="G396" s="30">
        <f t="shared" si="32"/>
        <v>81525.349999999991</v>
      </c>
      <c r="H396" s="17">
        <f t="shared" si="33"/>
        <v>173.1725409838109</v>
      </c>
      <c r="I396" s="29">
        <f t="shared" si="34"/>
        <v>2.1286773924527372E-3</v>
      </c>
    </row>
    <row r="397" spans="1:9" x14ac:dyDescent="0.25">
      <c r="A397" s="32">
        <v>5006920</v>
      </c>
      <c r="B397" t="s">
        <v>625</v>
      </c>
      <c r="C397" s="28">
        <f>VLOOKUP(A397,[2]Sheet2!$A$1:$D$859,3,FALSE)</f>
        <v>769</v>
      </c>
      <c r="D397" s="30">
        <v>32.380000000000003</v>
      </c>
      <c r="E397" s="14">
        <f t="shared" si="31"/>
        <v>24900.22</v>
      </c>
      <c r="F397" s="30">
        <f>VLOOKUP(A397,[1]Chargemaster!$A$6:$D$1605,4,FALSE)</f>
        <v>32.380000000000003</v>
      </c>
      <c r="G397" s="30">
        <f t="shared" si="32"/>
        <v>24900.22</v>
      </c>
      <c r="H397" s="17">
        <f t="shared" si="33"/>
        <v>0</v>
      </c>
      <c r="I397" s="29">
        <f t="shared" si="34"/>
        <v>0</v>
      </c>
    </row>
    <row r="398" spans="1:9" x14ac:dyDescent="0.25">
      <c r="A398" s="32">
        <v>4501180</v>
      </c>
      <c r="B398" t="s">
        <v>14</v>
      </c>
      <c r="C398" s="28">
        <f>VLOOKUP(A398,[2]Sheet2!$A$1:$D$859,3,FALSE)</f>
        <v>1627</v>
      </c>
      <c r="D398" s="30">
        <v>44.19999999999861</v>
      </c>
      <c r="E398" s="14">
        <f t="shared" si="31"/>
        <v>71913.399999997739</v>
      </c>
      <c r="F398" s="30">
        <f>VLOOKUP(A398,[1]Chargemaster!$A$6:$D$1605,4,FALSE)</f>
        <v>44.2</v>
      </c>
      <c r="G398" s="30">
        <f t="shared" si="32"/>
        <v>71913.400000000009</v>
      </c>
      <c r="H398" s="17">
        <f t="shared" si="33"/>
        <v>2.2700987756252289E-9</v>
      </c>
      <c r="I398" s="29">
        <f t="shared" si="34"/>
        <v>3.1567117889368329E-14</v>
      </c>
    </row>
    <row r="399" spans="1:9" x14ac:dyDescent="0.25">
      <c r="A399" s="32">
        <v>4504082</v>
      </c>
      <c r="B399" t="s">
        <v>187</v>
      </c>
      <c r="C399" s="28">
        <f>VLOOKUP(A399,[2]Sheet2!$A$1:$D$859,3,FALSE)</f>
        <v>3</v>
      </c>
      <c r="D399" s="30">
        <v>5.64</v>
      </c>
      <c r="E399" s="14">
        <f t="shared" si="31"/>
        <v>16.919999999999998</v>
      </c>
      <c r="F399" s="30">
        <f>VLOOKUP(A399,[1]Chargemaster!$A$6:$D$1605,4,FALSE)</f>
        <v>5.64</v>
      </c>
      <c r="G399" s="30">
        <f t="shared" si="32"/>
        <v>16.919999999999998</v>
      </c>
      <c r="H399" s="17">
        <f t="shared" si="33"/>
        <v>0</v>
      </c>
      <c r="I399" s="29">
        <f t="shared" si="34"/>
        <v>0</v>
      </c>
    </row>
    <row r="400" spans="1:9" x14ac:dyDescent="0.25">
      <c r="A400" s="32">
        <v>5006384</v>
      </c>
      <c r="B400" t="s">
        <v>402</v>
      </c>
      <c r="C400" s="28">
        <f>VLOOKUP(A400,[2]Sheet2!$A$1:$D$859,3,FALSE)</f>
        <v>785</v>
      </c>
      <c r="D400" s="30">
        <v>3.7999999999999794</v>
      </c>
      <c r="E400" s="14">
        <f t="shared" si="31"/>
        <v>2982.9999999999836</v>
      </c>
      <c r="F400" s="30">
        <f>VLOOKUP(A400,[1]Chargemaster!$A$6:$D$1605,4,FALSE)</f>
        <v>3.8</v>
      </c>
      <c r="G400" s="30">
        <f t="shared" si="32"/>
        <v>2983</v>
      </c>
      <c r="H400" s="17">
        <f t="shared" si="33"/>
        <v>1.6370904631912708E-11</v>
      </c>
      <c r="I400" s="29">
        <f t="shared" si="34"/>
        <v>5.4880672584353999E-15</v>
      </c>
    </row>
    <row r="401" spans="1:9" x14ac:dyDescent="0.25">
      <c r="A401" s="32">
        <v>5006385</v>
      </c>
      <c r="B401" t="s">
        <v>403</v>
      </c>
      <c r="C401" s="28">
        <f>VLOOKUP(A401,[2]Sheet2!$A$1:$D$859,3,FALSE)</f>
        <v>10328</v>
      </c>
      <c r="D401" s="30">
        <v>3.7999999999996632</v>
      </c>
      <c r="E401" s="14">
        <f t="shared" si="31"/>
        <v>39246.399999996524</v>
      </c>
      <c r="F401" s="30">
        <f>VLOOKUP(A401,[1]Chargemaster!$A$6:$D$1605,4,FALSE)</f>
        <v>3.8</v>
      </c>
      <c r="G401" s="30">
        <f t="shared" si="32"/>
        <v>39246.400000000001</v>
      </c>
      <c r="H401" s="17">
        <f t="shared" si="33"/>
        <v>3.4779077395796776E-9</v>
      </c>
      <c r="I401" s="29">
        <f t="shared" si="34"/>
        <v>8.8617242335092786E-14</v>
      </c>
    </row>
    <row r="402" spans="1:9" x14ac:dyDescent="0.25">
      <c r="A402" s="32">
        <v>5006383</v>
      </c>
      <c r="B402" t="s">
        <v>401</v>
      </c>
      <c r="C402" s="28">
        <f>VLOOKUP(A402,[2]Sheet2!$A$1:$D$859,3,FALSE)</f>
        <v>224</v>
      </c>
      <c r="D402" s="30">
        <v>9.220000000000006</v>
      </c>
      <c r="E402" s="14">
        <f t="shared" si="31"/>
        <v>2065.2800000000016</v>
      </c>
      <c r="F402" s="30">
        <f>VLOOKUP(A402,[1]Chargemaster!$A$6:$D$1605,4,FALSE)</f>
        <v>9.2200000000000006</v>
      </c>
      <c r="G402" s="30">
        <f t="shared" si="32"/>
        <v>2065.2800000000002</v>
      </c>
      <c r="H402" s="17">
        <f t="shared" si="33"/>
        <v>0</v>
      </c>
      <c r="I402" s="29">
        <f t="shared" si="34"/>
        <v>0</v>
      </c>
    </row>
    <row r="403" spans="1:9" x14ac:dyDescent="0.25">
      <c r="A403" s="32">
        <v>5006387</v>
      </c>
      <c r="B403" t="s">
        <v>404</v>
      </c>
      <c r="C403" s="28">
        <f>VLOOKUP(A403,[2]Sheet2!$A$1:$D$859,3,FALSE)</f>
        <v>25</v>
      </c>
      <c r="D403" s="30">
        <v>4.2300000000000004</v>
      </c>
      <c r="E403" s="14">
        <f t="shared" si="31"/>
        <v>105.75000000000001</v>
      </c>
      <c r="F403" s="30">
        <f>VLOOKUP(A403,[1]Chargemaster!$A$6:$D$1605,4,FALSE)</f>
        <v>4.2300000000000004</v>
      </c>
      <c r="G403" s="30">
        <f t="shared" si="32"/>
        <v>105.75000000000001</v>
      </c>
      <c r="H403" s="17">
        <f t="shared" si="33"/>
        <v>0</v>
      </c>
      <c r="I403" s="29">
        <f t="shared" si="34"/>
        <v>0</v>
      </c>
    </row>
    <row r="404" spans="1:9" x14ac:dyDescent="0.25">
      <c r="A404" s="32">
        <v>5006388</v>
      </c>
      <c r="B404" t="s">
        <v>405</v>
      </c>
      <c r="C404" s="28">
        <f>VLOOKUP(A404,[2]Sheet2!$A$1:$D$859,3,FALSE)</f>
        <v>66</v>
      </c>
      <c r="D404" s="30">
        <v>6.3000000000000052</v>
      </c>
      <c r="E404" s="14">
        <f t="shared" si="31"/>
        <v>415.80000000000035</v>
      </c>
      <c r="F404" s="30">
        <f>VLOOKUP(A404,[1]Chargemaster!$A$6:$D$1605,4,FALSE)</f>
        <v>6.3</v>
      </c>
      <c r="G404" s="30">
        <f t="shared" si="32"/>
        <v>415.8</v>
      </c>
      <c r="H404" s="17">
        <f t="shared" si="33"/>
        <v>0</v>
      </c>
      <c r="I404" s="29">
        <f t="shared" si="34"/>
        <v>0</v>
      </c>
    </row>
    <row r="405" spans="1:9" x14ac:dyDescent="0.25">
      <c r="A405" s="32">
        <v>5006389</v>
      </c>
      <c r="B405" t="s">
        <v>406</v>
      </c>
      <c r="C405" s="28">
        <f>VLOOKUP(A405,[2]Sheet2!$A$1:$D$859,3,FALSE)</f>
        <v>1546</v>
      </c>
      <c r="D405" s="30">
        <v>21.848641840088625</v>
      </c>
      <c r="E405" s="14">
        <f t="shared" si="31"/>
        <v>33778.000284777016</v>
      </c>
      <c r="F405" s="30">
        <f>VLOOKUP(A405,[1]Chargemaster!$A$6:$D$1605,4,FALSE)</f>
        <v>21.87</v>
      </c>
      <c r="G405" s="30">
        <f t="shared" si="32"/>
        <v>33811.020000000004</v>
      </c>
      <c r="H405" s="17">
        <f t="shared" si="33"/>
        <v>33.019715222988452</v>
      </c>
      <c r="I405" s="29">
        <f t="shared" si="34"/>
        <v>9.775509190776369E-4</v>
      </c>
    </row>
    <row r="406" spans="1:9" x14ac:dyDescent="0.25">
      <c r="A406" s="32">
        <v>5006390</v>
      </c>
      <c r="B406" t="s">
        <v>407</v>
      </c>
      <c r="C406" s="28">
        <f>VLOOKUP(A406,[2]Sheet2!$A$1:$D$859,3,FALSE)</f>
        <v>535</v>
      </c>
      <c r="D406" s="30">
        <v>3.8000000000000642</v>
      </c>
      <c r="E406" s="14">
        <f t="shared" si="31"/>
        <v>2033.0000000000343</v>
      </c>
      <c r="F406" s="30">
        <f>VLOOKUP(A406,[1]Chargemaster!$A$6:$D$1605,4,FALSE)</f>
        <v>3.8</v>
      </c>
      <c r="G406" s="30">
        <f t="shared" si="32"/>
        <v>2033</v>
      </c>
      <c r="H406" s="17">
        <f t="shared" si="33"/>
        <v>-3.4333424991928041E-11</v>
      </c>
      <c r="I406" s="29">
        <f t="shared" si="34"/>
        <v>-1.6888059513983011E-14</v>
      </c>
    </row>
    <row r="407" spans="1:9" x14ac:dyDescent="0.25">
      <c r="A407" s="32">
        <v>5006391</v>
      </c>
      <c r="B407" t="s">
        <v>408</v>
      </c>
      <c r="C407" s="28">
        <f>VLOOKUP(A407,[2]Sheet2!$A$1:$D$859,3,FALSE)</f>
        <v>597</v>
      </c>
      <c r="D407" s="30">
        <v>5.0399999999999734</v>
      </c>
      <c r="E407" s="14">
        <f t="shared" si="31"/>
        <v>3008.8799999999842</v>
      </c>
      <c r="F407" s="30">
        <f>VLOOKUP(A407,[1]Chargemaster!$A$6:$D$1605,4,FALSE)</f>
        <v>5.04</v>
      </c>
      <c r="G407" s="30">
        <f t="shared" si="32"/>
        <v>3008.88</v>
      </c>
      <c r="H407" s="17">
        <f t="shared" si="33"/>
        <v>1.5916157281026244E-11</v>
      </c>
      <c r="I407" s="29">
        <f t="shared" si="34"/>
        <v>5.2897281649737866E-15</v>
      </c>
    </row>
    <row r="408" spans="1:9" x14ac:dyDescent="0.25">
      <c r="A408" s="32">
        <v>90100076</v>
      </c>
      <c r="B408" t="s">
        <v>75</v>
      </c>
      <c r="C408" s="28">
        <f>VLOOKUP(A408,[2]Sheet2!$A$1:$D$859,3,FALSE)</f>
        <v>1650</v>
      </c>
      <c r="D408" s="30">
        <v>3.5</v>
      </c>
      <c r="E408" s="14">
        <f t="shared" si="31"/>
        <v>5775</v>
      </c>
      <c r="F408" s="30">
        <v>3.5</v>
      </c>
      <c r="G408" s="30">
        <f t="shared" si="32"/>
        <v>5775</v>
      </c>
      <c r="H408" s="17">
        <f t="shared" si="33"/>
        <v>0</v>
      </c>
      <c r="I408" s="29">
        <f t="shared" si="34"/>
        <v>0</v>
      </c>
    </row>
    <row r="409" spans="1:9" x14ac:dyDescent="0.25">
      <c r="A409" s="32">
        <v>5006397</v>
      </c>
      <c r="B409" t="s">
        <v>409</v>
      </c>
      <c r="C409" s="28">
        <f>VLOOKUP(A409,[2]Sheet2!$A$1:$D$859,3,FALSE)</f>
        <v>182</v>
      </c>
      <c r="D409" s="30">
        <v>62.656562499999765</v>
      </c>
      <c r="E409" s="14">
        <f t="shared" si="31"/>
        <v>11403.494374999957</v>
      </c>
      <c r="F409" s="30">
        <f>VLOOKUP(A409,[1]Chargemaster!$A$6:$D$1605,4,FALSE)</f>
        <v>60.13</v>
      </c>
      <c r="G409" s="30">
        <f t="shared" si="32"/>
        <v>10943.66</v>
      </c>
      <c r="H409" s="17">
        <f t="shared" si="33"/>
        <v>-459.83437499995671</v>
      </c>
      <c r="I409" s="29">
        <f t="shared" si="34"/>
        <v>-4.0323988409031723E-2</v>
      </c>
    </row>
    <row r="410" spans="1:9" x14ac:dyDescent="0.25">
      <c r="A410" s="32">
        <v>5006398</v>
      </c>
      <c r="B410" t="s">
        <v>410</v>
      </c>
      <c r="C410" s="28">
        <f>VLOOKUP(A410,[2]Sheet2!$A$1:$D$859,3,FALSE)</f>
        <v>97</v>
      </c>
      <c r="D410" s="30">
        <v>121.76634146341432</v>
      </c>
      <c r="E410" s="14">
        <f t="shared" si="31"/>
        <v>11811.33512195119</v>
      </c>
      <c r="F410" s="30">
        <f>VLOOKUP(A410,[1]Chargemaster!$A$6:$D$1605,4,FALSE)</f>
        <v>121.38</v>
      </c>
      <c r="G410" s="30">
        <f t="shared" si="32"/>
        <v>11773.859999999999</v>
      </c>
      <c r="H410" s="17">
        <f t="shared" si="33"/>
        <v>-37.475121951190886</v>
      </c>
      <c r="I410" s="29">
        <f t="shared" si="34"/>
        <v>-3.1728099799271576E-3</v>
      </c>
    </row>
    <row r="411" spans="1:9" x14ac:dyDescent="0.25">
      <c r="A411" s="32">
        <v>5006401</v>
      </c>
      <c r="B411" t="s">
        <v>411</v>
      </c>
      <c r="C411" s="28">
        <f>VLOOKUP(A411,[2]Sheet2!$A$1:$D$859,3,FALSE)</f>
        <v>9</v>
      </c>
      <c r="D411" s="30">
        <v>230.45144736842087</v>
      </c>
      <c r="E411" s="14">
        <f t="shared" si="31"/>
        <v>2074.0630263157877</v>
      </c>
      <c r="F411" s="30">
        <f>VLOOKUP(A411,[1]Chargemaster!$A$6:$D$1605,4,FALSE)</f>
        <v>238.15</v>
      </c>
      <c r="G411" s="30">
        <f t="shared" si="32"/>
        <v>2143.35</v>
      </c>
      <c r="H411" s="17">
        <f t="shared" si="33"/>
        <v>69.286973684212171</v>
      </c>
      <c r="I411" s="29">
        <f t="shared" si="34"/>
        <v>3.3406397397329063E-2</v>
      </c>
    </row>
    <row r="412" spans="1:9" x14ac:dyDescent="0.25">
      <c r="A412" s="32">
        <v>5006402</v>
      </c>
      <c r="B412" t="s">
        <v>412</v>
      </c>
      <c r="C412" s="28">
        <v>0</v>
      </c>
      <c r="D412" s="30">
        <v>11.429999999999991</v>
      </c>
      <c r="E412" s="14">
        <f t="shared" si="31"/>
        <v>0</v>
      </c>
      <c r="F412" s="30">
        <f>VLOOKUP(A412,[1]Chargemaster!$A$6:$D$1605,4,FALSE)</f>
        <v>11.43</v>
      </c>
      <c r="G412" s="30">
        <f t="shared" si="32"/>
        <v>0</v>
      </c>
      <c r="H412" s="17">
        <f t="shared" si="33"/>
        <v>0</v>
      </c>
      <c r="I412" s="29">
        <f t="shared" si="34"/>
        <v>0</v>
      </c>
    </row>
    <row r="413" spans="1:9" x14ac:dyDescent="0.25">
      <c r="A413" s="32">
        <v>5006403</v>
      </c>
      <c r="B413" t="s">
        <v>413</v>
      </c>
      <c r="C413" s="28">
        <f>VLOOKUP(A413,[2]Sheet2!$A$1:$D$859,3,FALSE)</f>
        <v>71</v>
      </c>
      <c r="D413" s="30">
        <v>17.279999999999983</v>
      </c>
      <c r="E413" s="14">
        <f t="shared" si="31"/>
        <v>1226.8799999999987</v>
      </c>
      <c r="F413" s="30">
        <f>VLOOKUP(A413,[1]Chargemaster!$A$6:$D$1605,4,FALSE)</f>
        <v>17.28</v>
      </c>
      <c r="G413" s="30">
        <f t="shared" si="32"/>
        <v>1226.8800000000001</v>
      </c>
      <c r="H413" s="17">
        <f t="shared" si="33"/>
        <v>0</v>
      </c>
      <c r="I413" s="29">
        <f t="shared" si="34"/>
        <v>0</v>
      </c>
    </row>
    <row r="414" spans="1:9" x14ac:dyDescent="0.25">
      <c r="A414" s="32">
        <v>5006404</v>
      </c>
      <c r="B414" t="s">
        <v>414</v>
      </c>
      <c r="C414" s="28">
        <f>VLOOKUP(A414,[2]Sheet2!$A$1:$D$859,3,FALSE)</f>
        <v>12</v>
      </c>
      <c r="D414" s="30">
        <v>24.3</v>
      </c>
      <c r="E414" s="14">
        <f t="shared" si="31"/>
        <v>291.60000000000002</v>
      </c>
      <c r="F414" s="30">
        <f>VLOOKUP(A414,[1]Chargemaster!$A$6:$D$1605,4,FALSE)</f>
        <v>24.3</v>
      </c>
      <c r="G414" s="30">
        <f t="shared" si="32"/>
        <v>291.60000000000002</v>
      </c>
      <c r="H414" s="17">
        <f t="shared" si="33"/>
        <v>0</v>
      </c>
      <c r="I414" s="29">
        <f t="shared" si="34"/>
        <v>0</v>
      </c>
    </row>
    <row r="415" spans="1:9" x14ac:dyDescent="0.25">
      <c r="A415" s="32">
        <v>5006405</v>
      </c>
      <c r="B415" t="s">
        <v>415</v>
      </c>
      <c r="C415" s="28">
        <f>VLOOKUP(A415,[2]Sheet2!$A$1:$D$859,3,FALSE)</f>
        <v>78</v>
      </c>
      <c r="D415" s="30">
        <v>23.669999999999995</v>
      </c>
      <c r="E415" s="14">
        <f t="shared" si="31"/>
        <v>1846.2599999999995</v>
      </c>
      <c r="F415" s="30">
        <f>VLOOKUP(A415,[1]Chargemaster!$A$6:$D$1605,4,FALSE)</f>
        <v>23.67</v>
      </c>
      <c r="G415" s="30">
        <f t="shared" si="32"/>
        <v>1846.2600000000002</v>
      </c>
      <c r="H415" s="17">
        <f t="shared" si="33"/>
        <v>0</v>
      </c>
      <c r="I415" s="29">
        <f t="shared" si="34"/>
        <v>0</v>
      </c>
    </row>
    <row r="416" spans="1:9" x14ac:dyDescent="0.25">
      <c r="A416" s="32">
        <v>4501584</v>
      </c>
      <c r="B416" t="s">
        <v>168</v>
      </c>
      <c r="C416" s="28">
        <f>VLOOKUP(A416,[2]Sheet2!$A$1:$D$859,3,FALSE)</f>
        <v>9</v>
      </c>
      <c r="D416" s="30">
        <v>30</v>
      </c>
      <c r="E416" s="14">
        <f t="shared" si="31"/>
        <v>270</v>
      </c>
      <c r="F416" s="30">
        <f>VLOOKUP(A416,[1]Chargemaster!$A$6:$D$1605,4,FALSE)</f>
        <v>30</v>
      </c>
      <c r="G416" s="30">
        <f t="shared" si="32"/>
        <v>270</v>
      </c>
      <c r="H416" s="17">
        <f t="shared" si="33"/>
        <v>0</v>
      </c>
      <c r="I416" s="29">
        <f t="shared" si="34"/>
        <v>0</v>
      </c>
    </row>
    <row r="417" spans="1:9" x14ac:dyDescent="0.25">
      <c r="A417" s="32">
        <v>5006407</v>
      </c>
      <c r="B417" t="s">
        <v>416</v>
      </c>
      <c r="C417" s="28">
        <f>VLOOKUP(A417,[2]Sheet2!$A$1:$D$859,3,FALSE)</f>
        <v>340</v>
      </c>
      <c r="D417" s="30">
        <v>3.7999999999999852</v>
      </c>
      <c r="E417" s="14">
        <f t="shared" si="31"/>
        <v>1291.999999999995</v>
      </c>
      <c r="F417" s="30">
        <f>VLOOKUP(A417,[1]Chargemaster!$A$6:$D$1605,4,FALSE)</f>
        <v>3.8</v>
      </c>
      <c r="G417" s="30">
        <f t="shared" si="32"/>
        <v>1292</v>
      </c>
      <c r="H417" s="17">
        <f t="shared" si="33"/>
        <v>5.0022208597511053E-12</v>
      </c>
      <c r="I417" s="29">
        <f t="shared" si="34"/>
        <v>3.8716879719435947E-15</v>
      </c>
    </row>
    <row r="418" spans="1:9" x14ac:dyDescent="0.25">
      <c r="A418" s="32">
        <v>5006408</v>
      </c>
      <c r="B418" t="s">
        <v>417</v>
      </c>
      <c r="C418" s="28">
        <f>VLOOKUP(A418,[2]Sheet2!$A$1:$D$859,3,FALSE)</f>
        <v>1111</v>
      </c>
      <c r="D418" s="30">
        <v>30.387339449541535</v>
      </c>
      <c r="E418" s="14">
        <f t="shared" si="31"/>
        <v>33760.334128440649</v>
      </c>
      <c r="F418" s="30">
        <f>VLOOKUP(A418,[1]Chargemaster!$A$6:$D$1605,4,FALSE)</f>
        <v>30.48</v>
      </c>
      <c r="G418" s="30">
        <f t="shared" si="32"/>
        <v>33863.279999999999</v>
      </c>
      <c r="H418" s="17">
        <f t="shared" si="33"/>
        <v>102.94587155935005</v>
      </c>
      <c r="I418" s="29">
        <f t="shared" si="34"/>
        <v>3.0493143571297056E-3</v>
      </c>
    </row>
    <row r="419" spans="1:9" x14ac:dyDescent="0.25">
      <c r="A419" s="32">
        <v>5050466</v>
      </c>
      <c r="B419" t="s">
        <v>659</v>
      </c>
      <c r="C419" s="28">
        <v>0</v>
      </c>
      <c r="D419" s="30">
        <v>30.38999999999999</v>
      </c>
      <c r="E419" s="14">
        <f t="shared" si="31"/>
        <v>0</v>
      </c>
      <c r="F419" s="30">
        <f>VLOOKUP(A419,[1]Chargemaster!$A$6:$D$1605,4,FALSE)</f>
        <v>30.39</v>
      </c>
      <c r="G419" s="30">
        <f t="shared" si="32"/>
        <v>0</v>
      </c>
      <c r="H419" s="17">
        <f t="shared" si="33"/>
        <v>0</v>
      </c>
      <c r="I419" s="29">
        <f t="shared" si="34"/>
        <v>0</v>
      </c>
    </row>
    <row r="420" spans="1:9" x14ac:dyDescent="0.25">
      <c r="A420" s="32">
        <v>4505033</v>
      </c>
      <c r="B420" t="s">
        <v>208</v>
      </c>
      <c r="C420" s="28">
        <f>VLOOKUP(A420,[2]Sheet2!$A$1:$D$859,3,FALSE)</f>
        <v>46</v>
      </c>
      <c r="D420" s="30">
        <v>5.6399999999999917</v>
      </c>
      <c r="E420" s="14">
        <f t="shared" si="31"/>
        <v>259.4399999999996</v>
      </c>
      <c r="F420" s="30">
        <f>VLOOKUP(A420,[1]Chargemaster!$A$6:$D$1605,4,FALSE)</f>
        <v>5.64</v>
      </c>
      <c r="G420" s="30">
        <f t="shared" si="32"/>
        <v>259.44</v>
      </c>
      <c r="H420" s="17">
        <f t="shared" si="33"/>
        <v>0</v>
      </c>
      <c r="I420" s="29">
        <f t="shared" si="34"/>
        <v>0</v>
      </c>
    </row>
    <row r="421" spans="1:9" x14ac:dyDescent="0.25">
      <c r="A421" s="32">
        <v>5006430</v>
      </c>
      <c r="B421" t="s">
        <v>424</v>
      </c>
      <c r="C421" s="28">
        <f>VLOOKUP(A421,[2]Sheet2!$A$1:$D$859,3,FALSE)</f>
        <v>3499</v>
      </c>
      <c r="D421" s="30">
        <v>3.7999999999998773</v>
      </c>
      <c r="E421" s="14">
        <f t="shared" si="31"/>
        <v>13296.19999999957</v>
      </c>
      <c r="F421" s="30">
        <f>VLOOKUP(A421,[1]Chargemaster!$A$6:$D$1605,4,FALSE)</f>
        <v>3.8</v>
      </c>
      <c r="G421" s="30">
        <f t="shared" si="32"/>
        <v>13296.199999999999</v>
      </c>
      <c r="H421" s="17">
        <f t="shared" si="33"/>
        <v>4.2928149923682213E-10</v>
      </c>
      <c r="I421" s="29">
        <f t="shared" si="34"/>
        <v>3.2286029033621336E-14</v>
      </c>
    </row>
    <row r="422" spans="1:9" x14ac:dyDescent="0.25">
      <c r="A422" s="32">
        <v>5006409</v>
      </c>
      <c r="B422" t="s">
        <v>818</v>
      </c>
      <c r="C422" s="28">
        <v>0</v>
      </c>
      <c r="D422" s="30">
        <v>8.1</v>
      </c>
      <c r="E422" s="14">
        <f t="shared" si="31"/>
        <v>0</v>
      </c>
      <c r="F422" s="30">
        <f>VLOOKUP(A422,[1]Chargemaster!$A$6:$D$1605,4,FALSE)</f>
        <v>8.1</v>
      </c>
      <c r="G422" s="30">
        <f t="shared" si="32"/>
        <v>0</v>
      </c>
      <c r="H422" s="17">
        <f t="shared" si="33"/>
        <v>0</v>
      </c>
      <c r="I422" s="29">
        <f t="shared" si="34"/>
        <v>0</v>
      </c>
    </row>
    <row r="423" spans="1:9" x14ac:dyDescent="0.25">
      <c r="A423" s="32">
        <v>80000697</v>
      </c>
      <c r="B423" t="s">
        <v>73</v>
      </c>
      <c r="C423" s="28">
        <f>VLOOKUP(A423,[2]Sheet2!$A$1:$D$859,3,FALSE)</f>
        <v>1083</v>
      </c>
      <c r="D423" s="30">
        <v>9.6499999999998032</v>
      </c>
      <c r="E423" s="14">
        <f t="shared" si="31"/>
        <v>10450.949999999786</v>
      </c>
      <c r="F423" s="30">
        <f>VLOOKUP(A423,[1]Chargemaster!$A$6:$D$1605,4,FALSE)</f>
        <v>9.65</v>
      </c>
      <c r="G423" s="30">
        <f t="shared" si="32"/>
        <v>10450.950000000001</v>
      </c>
      <c r="H423" s="17">
        <f t="shared" si="33"/>
        <v>2.1464074961841106E-10</v>
      </c>
      <c r="I423" s="29">
        <f t="shared" si="34"/>
        <v>2.0537917569064579E-14</v>
      </c>
    </row>
    <row r="424" spans="1:9" x14ac:dyDescent="0.25">
      <c r="A424" s="32">
        <v>80000225</v>
      </c>
      <c r="B424" t="s">
        <v>71</v>
      </c>
      <c r="C424" s="28">
        <f>VLOOKUP(A424,[2]Sheet2!$A$1:$D$859,3,FALSE)</f>
        <v>1083</v>
      </c>
      <c r="D424" s="30">
        <v>55.790000000000745</v>
      </c>
      <c r="E424" s="14">
        <f t="shared" si="31"/>
        <v>60420.570000000807</v>
      </c>
      <c r="F424" s="30">
        <f>VLOOKUP(A424,[1]Chargemaster!$A$6:$D$1605,4,FALSE)</f>
        <v>55.79</v>
      </c>
      <c r="G424" s="30">
        <f t="shared" si="32"/>
        <v>60420.57</v>
      </c>
      <c r="H424" s="17">
        <f t="shared" si="33"/>
        <v>-8.0763129517436028E-10</v>
      </c>
      <c r="I424" s="29">
        <f t="shared" si="34"/>
        <v>-1.3366826813688607E-14</v>
      </c>
    </row>
    <row r="425" spans="1:9" x14ac:dyDescent="0.25">
      <c r="A425" s="32">
        <v>5006412</v>
      </c>
      <c r="B425" t="s">
        <v>418</v>
      </c>
      <c r="C425" s="28">
        <f>VLOOKUP(A425,[2]Sheet2!$A$1:$D$859,3,FALSE)</f>
        <v>1</v>
      </c>
      <c r="D425" s="30">
        <v>119.88</v>
      </c>
      <c r="E425" s="14">
        <f t="shared" si="31"/>
        <v>119.88</v>
      </c>
      <c r="F425" s="30">
        <f>VLOOKUP(A425,[1]Chargemaster!$A$6:$D$1605,4,FALSE)</f>
        <v>119.88</v>
      </c>
      <c r="G425" s="30">
        <f t="shared" si="32"/>
        <v>119.88</v>
      </c>
      <c r="H425" s="17">
        <f t="shared" si="33"/>
        <v>0</v>
      </c>
      <c r="I425" s="29">
        <f t="shared" si="34"/>
        <v>0</v>
      </c>
    </row>
    <row r="426" spans="1:9" x14ac:dyDescent="0.25">
      <c r="A426" s="32">
        <v>5006413</v>
      </c>
      <c r="B426" t="s">
        <v>819</v>
      </c>
      <c r="C426" s="28">
        <f>VLOOKUP(A426,[2]Sheet2!$A$1:$D$859,3,FALSE)</f>
        <v>17</v>
      </c>
      <c r="D426" s="30">
        <v>264</v>
      </c>
      <c r="E426" s="14">
        <f t="shared" si="31"/>
        <v>4488</v>
      </c>
      <c r="F426" s="30">
        <f>VLOOKUP(A426,[1]Chargemaster!$A$6:$D$1605,4,FALSE)</f>
        <v>264</v>
      </c>
      <c r="G426" s="30">
        <f t="shared" si="32"/>
        <v>4488</v>
      </c>
      <c r="H426" s="17">
        <f t="shared" si="33"/>
        <v>0</v>
      </c>
      <c r="I426" s="29">
        <f t="shared" si="34"/>
        <v>0</v>
      </c>
    </row>
    <row r="427" spans="1:9" x14ac:dyDescent="0.25">
      <c r="A427" s="32">
        <v>3600025</v>
      </c>
      <c r="B427" t="s">
        <v>82</v>
      </c>
      <c r="C427" s="28">
        <f>VLOOKUP(A427,[2]Sheet2!$A$1:$D$859,3,FALSE)</f>
        <v>976</v>
      </c>
      <c r="D427" s="30">
        <v>125</v>
      </c>
      <c r="E427" s="14">
        <f t="shared" si="31"/>
        <v>122000</v>
      </c>
      <c r="F427" s="30">
        <f>VLOOKUP(A427,[1]Chargemaster!$A$6:$D$1605,4,FALSE)</f>
        <v>125</v>
      </c>
      <c r="G427" s="30">
        <f t="shared" si="32"/>
        <v>122000</v>
      </c>
      <c r="H427" s="17">
        <f t="shared" si="33"/>
        <v>0</v>
      </c>
      <c r="I427" s="29">
        <f t="shared" si="34"/>
        <v>0</v>
      </c>
    </row>
    <row r="428" spans="1:9" x14ac:dyDescent="0.25">
      <c r="A428" s="32">
        <v>3600012</v>
      </c>
      <c r="B428" t="s">
        <v>80</v>
      </c>
      <c r="C428" s="28">
        <v>0</v>
      </c>
      <c r="D428" s="30">
        <v>125</v>
      </c>
      <c r="E428" s="14">
        <f t="shared" si="31"/>
        <v>0</v>
      </c>
      <c r="F428" s="30">
        <f>VLOOKUP(A428,[1]Chargemaster!$A$6:$D$1605,4,FALSE)</f>
        <v>125</v>
      </c>
      <c r="G428" s="30">
        <f t="shared" si="32"/>
        <v>0</v>
      </c>
      <c r="H428" s="17">
        <f t="shared" si="33"/>
        <v>0</v>
      </c>
      <c r="I428" s="29">
        <f t="shared" si="34"/>
        <v>0</v>
      </c>
    </row>
    <row r="429" spans="1:9" x14ac:dyDescent="0.25">
      <c r="A429" s="32">
        <v>3600024</v>
      </c>
      <c r="B429" t="s">
        <v>81</v>
      </c>
      <c r="C429" s="28">
        <v>0</v>
      </c>
      <c r="D429" s="30">
        <v>3000</v>
      </c>
      <c r="E429" s="14">
        <f t="shared" si="31"/>
        <v>0</v>
      </c>
      <c r="F429" s="30">
        <f>VLOOKUP(A429,[1]Chargemaster!$A$6:$D$1605,4,FALSE)</f>
        <v>3000</v>
      </c>
      <c r="G429" s="30">
        <f t="shared" si="32"/>
        <v>0</v>
      </c>
      <c r="H429" s="17">
        <f t="shared" si="33"/>
        <v>0</v>
      </c>
      <c r="I429" s="29">
        <f t="shared" si="34"/>
        <v>0</v>
      </c>
    </row>
    <row r="430" spans="1:9" x14ac:dyDescent="0.25">
      <c r="A430" s="32">
        <v>3600003</v>
      </c>
      <c r="B430" t="s">
        <v>77</v>
      </c>
      <c r="C430" s="28">
        <v>0</v>
      </c>
      <c r="D430" s="30">
        <v>375</v>
      </c>
      <c r="E430" s="14">
        <f t="shared" si="31"/>
        <v>0</v>
      </c>
      <c r="F430" s="30">
        <f>VLOOKUP(A430,[1]Chargemaster!$A$6:$D$1605,4,FALSE)</f>
        <v>375</v>
      </c>
      <c r="G430" s="30">
        <f t="shared" si="32"/>
        <v>0</v>
      </c>
      <c r="H430" s="17">
        <f t="shared" si="33"/>
        <v>0</v>
      </c>
      <c r="I430" s="29">
        <f t="shared" si="34"/>
        <v>0</v>
      </c>
    </row>
    <row r="431" spans="1:9" x14ac:dyDescent="0.25">
      <c r="A431" s="32">
        <v>3600008</v>
      </c>
      <c r="B431" t="s">
        <v>78</v>
      </c>
      <c r="C431" s="28">
        <v>0</v>
      </c>
      <c r="D431" s="30">
        <v>1000</v>
      </c>
      <c r="E431" s="14">
        <f t="shared" si="31"/>
        <v>0</v>
      </c>
      <c r="F431" s="30">
        <f>VLOOKUP(A431,[1]Chargemaster!$A$6:$D$1605,4,FALSE)</f>
        <v>1000</v>
      </c>
      <c r="G431" s="30">
        <f t="shared" si="32"/>
        <v>0</v>
      </c>
      <c r="H431" s="17">
        <f t="shared" si="33"/>
        <v>0</v>
      </c>
      <c r="I431" s="29">
        <f t="shared" si="34"/>
        <v>0</v>
      </c>
    </row>
    <row r="432" spans="1:9" x14ac:dyDescent="0.25">
      <c r="A432" s="32">
        <v>3600009</v>
      </c>
      <c r="B432" t="s">
        <v>79</v>
      </c>
      <c r="C432" s="28">
        <v>0</v>
      </c>
      <c r="D432" s="30">
        <v>1125</v>
      </c>
      <c r="E432" s="14">
        <f t="shared" si="31"/>
        <v>0</v>
      </c>
      <c r="F432" s="30">
        <f>VLOOKUP(A432,[1]Chargemaster!$A$6:$D$1605,4,FALSE)</f>
        <v>1125</v>
      </c>
      <c r="G432" s="30">
        <f t="shared" si="32"/>
        <v>0</v>
      </c>
      <c r="H432" s="17">
        <f t="shared" si="33"/>
        <v>0</v>
      </c>
      <c r="I432" s="29">
        <f t="shared" si="34"/>
        <v>0</v>
      </c>
    </row>
    <row r="433" spans="1:9" x14ac:dyDescent="0.25">
      <c r="A433" s="32">
        <v>5006897</v>
      </c>
      <c r="B433" t="s">
        <v>617</v>
      </c>
      <c r="C433" s="28">
        <f>VLOOKUP(A433,[2]Sheet2!$A$1:$D$859,3,FALSE)</f>
        <v>1001</v>
      </c>
      <c r="D433" s="30">
        <v>3.8000000000000118</v>
      </c>
      <c r="E433" s="14">
        <f t="shared" si="31"/>
        <v>3803.800000000012</v>
      </c>
      <c r="F433" s="30">
        <f>VLOOKUP(A433,[1]Chargemaster!$A$6:$D$1605,4,FALSE)</f>
        <v>3.8</v>
      </c>
      <c r="G433" s="30">
        <f t="shared" si="32"/>
        <v>3803.7999999999997</v>
      </c>
      <c r="H433" s="17">
        <f t="shared" si="33"/>
        <v>-1.2278178473934531E-11</v>
      </c>
      <c r="I433" s="29">
        <f t="shared" si="34"/>
        <v>-3.2278717266771366E-15</v>
      </c>
    </row>
    <row r="434" spans="1:9" x14ac:dyDescent="0.25">
      <c r="A434" s="32">
        <v>5006421</v>
      </c>
      <c r="B434" t="s">
        <v>419</v>
      </c>
      <c r="C434" s="28">
        <f>VLOOKUP(A434,[2]Sheet2!$A$1:$D$859,3,FALSE)</f>
        <v>258</v>
      </c>
      <c r="D434" s="30">
        <v>4.2300000000000146</v>
      </c>
      <c r="E434" s="14">
        <f t="shared" si="31"/>
        <v>1091.3400000000038</v>
      </c>
      <c r="F434" s="30">
        <f>VLOOKUP(A434,[1]Chargemaster!$A$6:$D$1605,4,FALSE)</f>
        <v>4.2300000000000004</v>
      </c>
      <c r="G434" s="30">
        <f t="shared" si="32"/>
        <v>1091.3400000000001</v>
      </c>
      <c r="H434" s="17">
        <f t="shared" si="33"/>
        <v>-3.637978807091713E-12</v>
      </c>
      <c r="I434" s="29">
        <f t="shared" si="34"/>
        <v>-3.3334971751165541E-15</v>
      </c>
    </row>
    <row r="435" spans="1:9" x14ac:dyDescent="0.25">
      <c r="A435" s="32">
        <v>5006422</v>
      </c>
      <c r="B435" t="s">
        <v>420</v>
      </c>
      <c r="C435" s="28">
        <f>VLOOKUP(A435,[2]Sheet2!$A$1:$D$859,3,FALSE)</f>
        <v>1735</v>
      </c>
      <c r="D435" s="30">
        <v>3.799999999999998</v>
      </c>
      <c r="E435" s="14">
        <f t="shared" si="31"/>
        <v>6592.9999999999964</v>
      </c>
      <c r="F435" s="30">
        <f>VLOOKUP(A435,[1]Chargemaster!$A$6:$D$1605,4,FALSE)</f>
        <v>3.8</v>
      </c>
      <c r="G435" s="30">
        <f t="shared" si="32"/>
        <v>6593</v>
      </c>
      <c r="H435" s="17">
        <f t="shared" si="33"/>
        <v>0</v>
      </c>
      <c r="I435" s="29">
        <f t="shared" si="34"/>
        <v>0</v>
      </c>
    </row>
    <row r="436" spans="1:9" x14ac:dyDescent="0.25">
      <c r="A436" s="32">
        <v>5006423</v>
      </c>
      <c r="B436" t="s">
        <v>421</v>
      </c>
      <c r="C436" s="28">
        <f>VLOOKUP(A436,[2]Sheet2!$A$1:$D$859,3,FALSE)</f>
        <v>103</v>
      </c>
      <c r="D436" s="30">
        <v>3.7999999999999936</v>
      </c>
      <c r="E436" s="14">
        <f t="shared" si="31"/>
        <v>391.39999999999935</v>
      </c>
      <c r="F436" s="30">
        <f>VLOOKUP(A436,[1]Chargemaster!$A$6:$D$1605,4,FALSE)</f>
        <v>3.8</v>
      </c>
      <c r="G436" s="30">
        <f t="shared" si="32"/>
        <v>391.4</v>
      </c>
      <c r="H436" s="17">
        <f t="shared" si="33"/>
        <v>6.2527760746888816E-13</v>
      </c>
      <c r="I436" s="29">
        <f t="shared" si="34"/>
        <v>1.5975411534718681E-15</v>
      </c>
    </row>
    <row r="437" spans="1:9" x14ac:dyDescent="0.25">
      <c r="A437" s="32">
        <v>5006424</v>
      </c>
      <c r="B437" t="s">
        <v>422</v>
      </c>
      <c r="C437" s="28">
        <f>VLOOKUP(A437,[2]Sheet2!$A$1:$D$859,3,FALSE)</f>
        <v>7</v>
      </c>
      <c r="D437" s="30">
        <v>32.4</v>
      </c>
      <c r="E437" s="14">
        <f t="shared" si="31"/>
        <v>226.79999999999998</v>
      </c>
      <c r="F437" s="30">
        <f>VLOOKUP(A437,[1]Chargemaster!$A$6:$D$1605,4,FALSE)</f>
        <v>32.4</v>
      </c>
      <c r="G437" s="30">
        <f t="shared" si="32"/>
        <v>226.79999999999998</v>
      </c>
      <c r="H437" s="17">
        <f t="shared" si="33"/>
        <v>0</v>
      </c>
      <c r="I437" s="29">
        <f t="shared" si="34"/>
        <v>0</v>
      </c>
    </row>
    <row r="438" spans="1:9" x14ac:dyDescent="0.25">
      <c r="A438" s="32">
        <v>5050516</v>
      </c>
      <c r="B438" t="s">
        <v>662</v>
      </c>
      <c r="C438" s="28">
        <v>0</v>
      </c>
      <c r="D438" s="30">
        <v>390</v>
      </c>
      <c r="E438" s="14">
        <f t="shared" si="31"/>
        <v>0</v>
      </c>
      <c r="F438" s="30">
        <f>VLOOKUP(A438,[1]Chargemaster!$A$6:$D$1605,4,FALSE)</f>
        <v>390</v>
      </c>
      <c r="G438" s="30">
        <f t="shared" si="32"/>
        <v>0</v>
      </c>
      <c r="H438" s="17">
        <f t="shared" si="33"/>
        <v>0</v>
      </c>
      <c r="I438" s="29">
        <f t="shared" si="34"/>
        <v>0</v>
      </c>
    </row>
    <row r="439" spans="1:9" x14ac:dyDescent="0.25">
      <c r="A439" s="32">
        <v>8002265</v>
      </c>
      <c r="B439" t="s">
        <v>757</v>
      </c>
      <c r="C439" s="28">
        <f>VLOOKUP(A439,[2]Sheet2!$A$1:$D$859,3,FALSE)</f>
        <v>2378</v>
      </c>
      <c r="D439" s="30">
        <v>400</v>
      </c>
      <c r="E439" s="14">
        <f t="shared" si="31"/>
        <v>951200</v>
      </c>
      <c r="F439" s="30">
        <f>VLOOKUP(A439,[1]Chargemaster!$A$6:$D$1605,4,FALSE)</f>
        <v>400</v>
      </c>
      <c r="G439" s="30">
        <f t="shared" si="32"/>
        <v>951200</v>
      </c>
      <c r="H439" s="17">
        <f t="shared" si="33"/>
        <v>0</v>
      </c>
      <c r="I439" s="29">
        <f t="shared" si="34"/>
        <v>0</v>
      </c>
    </row>
    <row r="440" spans="1:9" x14ac:dyDescent="0.25">
      <c r="A440" s="32">
        <v>8202065</v>
      </c>
      <c r="B440" t="s">
        <v>757</v>
      </c>
      <c r="C440" s="28">
        <f>VLOOKUP(A440,[2]Sheet2!$A$1:$D$859,3,FALSE)</f>
        <v>187</v>
      </c>
      <c r="D440" s="30">
        <v>400</v>
      </c>
      <c r="E440" s="14">
        <f t="shared" si="31"/>
        <v>74800</v>
      </c>
      <c r="F440" s="30">
        <f>VLOOKUP(A440,[1]Chargemaster!$A$6:$D$1605,4,FALSE)</f>
        <v>400</v>
      </c>
      <c r="G440" s="30">
        <f t="shared" si="32"/>
        <v>74800</v>
      </c>
      <c r="H440" s="17">
        <f t="shared" si="33"/>
        <v>0</v>
      </c>
      <c r="I440" s="29">
        <f t="shared" si="34"/>
        <v>0</v>
      </c>
    </row>
    <row r="441" spans="1:9" x14ac:dyDescent="0.25">
      <c r="A441" s="32">
        <v>4505038</v>
      </c>
      <c r="B441" t="s">
        <v>810</v>
      </c>
      <c r="C441" s="28">
        <f>VLOOKUP(A441,[2]Sheet2!$A$1:$D$859,3,FALSE)</f>
        <v>6</v>
      </c>
      <c r="D441" s="30">
        <v>25</v>
      </c>
      <c r="E441" s="14">
        <f t="shared" si="31"/>
        <v>150</v>
      </c>
      <c r="F441" s="30">
        <f>VLOOKUP(A441,[1]Chargemaster!$A$6:$D$1605,4,FALSE)</f>
        <v>25</v>
      </c>
      <c r="G441" s="30">
        <f t="shared" si="32"/>
        <v>150</v>
      </c>
      <c r="H441" s="17">
        <f t="shared" si="33"/>
        <v>0</v>
      </c>
      <c r="I441" s="29">
        <f t="shared" si="34"/>
        <v>0</v>
      </c>
    </row>
    <row r="442" spans="1:9" x14ac:dyDescent="0.25">
      <c r="A442" s="32">
        <v>5006434</v>
      </c>
      <c r="B442" t="s">
        <v>426</v>
      </c>
      <c r="C442" s="28">
        <f>VLOOKUP(A442,[2]Sheet2!$A$1:$D$859,3,FALSE)</f>
        <v>84</v>
      </c>
      <c r="D442" s="30">
        <v>9.0899999999999785</v>
      </c>
      <c r="E442" s="14">
        <f t="shared" si="31"/>
        <v>763.55999999999824</v>
      </c>
      <c r="F442" s="30">
        <f>VLOOKUP(A442,[1]Chargemaster!$A$6:$D$1605,4,FALSE)</f>
        <v>9.09</v>
      </c>
      <c r="G442" s="30">
        <f t="shared" si="32"/>
        <v>763.56</v>
      </c>
      <c r="H442" s="17">
        <f t="shared" si="33"/>
        <v>1.7053025658242404E-12</v>
      </c>
      <c r="I442" s="29">
        <f t="shared" si="34"/>
        <v>2.2333576481537066E-15</v>
      </c>
    </row>
    <row r="443" spans="1:9" x14ac:dyDescent="0.25">
      <c r="A443" s="32">
        <v>5006441</v>
      </c>
      <c r="B443" t="s">
        <v>428</v>
      </c>
      <c r="C443" s="28">
        <f>VLOOKUP(A443,[2]Sheet2!$A$1:$D$859,3,FALSE)</f>
        <v>605</v>
      </c>
      <c r="D443" s="30">
        <v>3.8031262135922006</v>
      </c>
      <c r="E443" s="14">
        <f t="shared" si="31"/>
        <v>2300.8913592232811</v>
      </c>
      <c r="F443" s="30">
        <f>VLOOKUP(A443,[1]Chargemaster!$A$6:$D$1605,4,FALSE)</f>
        <v>3.8</v>
      </c>
      <c r="G443" s="30">
        <f t="shared" si="32"/>
        <v>2299</v>
      </c>
      <c r="H443" s="17">
        <f t="shared" si="33"/>
        <v>-1.8913592232811425</v>
      </c>
      <c r="I443" s="29">
        <f t="shared" si="34"/>
        <v>-8.2201152857543623E-4</v>
      </c>
    </row>
    <row r="444" spans="1:9" x14ac:dyDescent="0.25">
      <c r="A444" s="32">
        <v>5006437</v>
      </c>
      <c r="B444" t="s">
        <v>427</v>
      </c>
      <c r="C444" s="28">
        <f>VLOOKUP(A444,[2]Sheet2!$A$1:$D$859,3,FALSE)</f>
        <v>1197</v>
      </c>
      <c r="D444" s="30">
        <v>8.0535032774945634</v>
      </c>
      <c r="E444" s="14">
        <f t="shared" si="31"/>
        <v>9640.0434231609925</v>
      </c>
      <c r="F444" s="30">
        <f>VLOOKUP(A444,[1]Chargemaster!$A$6:$D$1605,4,FALSE)</f>
        <v>8.06</v>
      </c>
      <c r="G444" s="30">
        <f t="shared" si="32"/>
        <v>9647.82</v>
      </c>
      <c r="H444" s="17">
        <f t="shared" si="33"/>
        <v>7.7765768390072481</v>
      </c>
      <c r="I444" s="29">
        <f t="shared" si="34"/>
        <v>8.0669520848042928E-4</v>
      </c>
    </row>
    <row r="445" spans="1:9" x14ac:dyDescent="0.25">
      <c r="A445" s="32">
        <v>5006905</v>
      </c>
      <c r="B445" t="s">
        <v>620</v>
      </c>
      <c r="C445" s="28">
        <f>VLOOKUP(A445,[2]Sheet2!$A$1:$D$859,3,FALSE)</f>
        <v>160</v>
      </c>
      <c r="D445" s="30">
        <v>30.600000000000005</v>
      </c>
      <c r="E445" s="14">
        <f t="shared" si="31"/>
        <v>4896.0000000000009</v>
      </c>
      <c r="F445" s="30">
        <f>VLOOKUP(A445,[1]Chargemaster!$A$6:$D$1605,4,FALSE)</f>
        <v>30.6</v>
      </c>
      <c r="G445" s="30">
        <f t="shared" si="32"/>
        <v>4896</v>
      </c>
      <c r="H445" s="17">
        <f t="shared" si="33"/>
        <v>0</v>
      </c>
      <c r="I445" s="29">
        <f t="shared" si="34"/>
        <v>0</v>
      </c>
    </row>
    <row r="446" spans="1:9" x14ac:dyDescent="0.25">
      <c r="A446" s="32">
        <v>4501406</v>
      </c>
      <c r="B446" t="s">
        <v>792</v>
      </c>
      <c r="C446" s="28">
        <f>VLOOKUP(A446,[2]Sheet2!$A$1:$D$859,3,FALSE)</f>
        <v>88</v>
      </c>
      <c r="D446" s="30">
        <v>0</v>
      </c>
      <c r="E446" s="14">
        <f t="shared" si="31"/>
        <v>0</v>
      </c>
      <c r="F446" s="30">
        <v>0</v>
      </c>
      <c r="G446" s="30">
        <f t="shared" si="32"/>
        <v>0</v>
      </c>
      <c r="H446" s="17">
        <f t="shared" si="33"/>
        <v>0</v>
      </c>
      <c r="I446" s="29">
        <f t="shared" si="34"/>
        <v>0</v>
      </c>
    </row>
    <row r="447" spans="1:9" x14ac:dyDescent="0.25">
      <c r="A447" s="32">
        <v>5006433</v>
      </c>
      <c r="B447" t="s">
        <v>425</v>
      </c>
      <c r="C447" s="28">
        <f>VLOOKUP(A447,[2]Sheet2!$A$1:$D$859,3,FALSE)</f>
        <v>6</v>
      </c>
      <c r="D447" s="30">
        <v>59.177500000000002</v>
      </c>
      <c r="E447" s="14">
        <f t="shared" si="31"/>
        <v>355.065</v>
      </c>
      <c r="F447" s="30">
        <f>VLOOKUP(A447,[1]Chargemaster!$A$6:$D$1605,4,FALSE)</f>
        <v>52.24</v>
      </c>
      <c r="G447" s="30">
        <f t="shared" si="32"/>
        <v>313.44</v>
      </c>
      <c r="H447" s="17">
        <f t="shared" si="33"/>
        <v>-41.625</v>
      </c>
      <c r="I447" s="29">
        <f t="shared" si="34"/>
        <v>-0.11723205610240378</v>
      </c>
    </row>
    <row r="448" spans="1:9" x14ac:dyDescent="0.25">
      <c r="A448" s="32">
        <v>5006446</v>
      </c>
      <c r="B448" t="s">
        <v>429</v>
      </c>
      <c r="C448" s="28">
        <f>VLOOKUP(A448,[2]Sheet2!$A$1:$D$859,3,FALSE)</f>
        <v>1819</v>
      </c>
      <c r="D448" s="30">
        <v>3.8000000000001068</v>
      </c>
      <c r="E448" s="14">
        <f t="shared" si="31"/>
        <v>6912.2000000001944</v>
      </c>
      <c r="F448" s="30">
        <f>VLOOKUP(A448,[1]Chargemaster!$A$6:$D$1605,4,FALSE)</f>
        <v>3.8</v>
      </c>
      <c r="G448" s="30">
        <f t="shared" si="32"/>
        <v>6912.2</v>
      </c>
      <c r="H448" s="17">
        <f t="shared" si="33"/>
        <v>-1.9463186617940664E-10</v>
      </c>
      <c r="I448" s="29">
        <f t="shared" si="34"/>
        <v>-2.8157730705043426E-14</v>
      </c>
    </row>
    <row r="449" spans="1:9" x14ac:dyDescent="0.25">
      <c r="A449" s="32">
        <v>5006447</v>
      </c>
      <c r="B449" t="s">
        <v>430</v>
      </c>
      <c r="C449" s="28">
        <f>VLOOKUP(A449,[2]Sheet2!$A$1:$D$859,3,FALSE)</f>
        <v>7255</v>
      </c>
      <c r="D449" s="30">
        <v>3.7999999999995495</v>
      </c>
      <c r="E449" s="14">
        <f t="shared" si="31"/>
        <v>27568.999999996733</v>
      </c>
      <c r="F449" s="30">
        <f>VLOOKUP(A449,[1]Chargemaster!$A$6:$D$1605,4,FALSE)</f>
        <v>3.8</v>
      </c>
      <c r="G449" s="30">
        <f t="shared" si="32"/>
        <v>27569</v>
      </c>
      <c r="H449" s="17">
        <f t="shared" si="33"/>
        <v>3.2669049687683582E-9</v>
      </c>
      <c r="I449" s="29">
        <f t="shared" si="34"/>
        <v>1.1849921900572185E-13</v>
      </c>
    </row>
    <row r="450" spans="1:9" x14ac:dyDescent="0.25">
      <c r="A450" s="32">
        <v>6902259</v>
      </c>
      <c r="B450" t="s">
        <v>741</v>
      </c>
      <c r="C450" s="28">
        <v>0</v>
      </c>
      <c r="D450" s="42">
        <v>1281</v>
      </c>
      <c r="E450" s="14">
        <f t="shared" si="31"/>
        <v>0</v>
      </c>
      <c r="F450" s="30">
        <f>VLOOKUP(A450,[1]Chargemaster!$A$6:$D$1605,4,FALSE)</f>
        <v>1281</v>
      </c>
      <c r="G450" s="30">
        <f t="shared" si="32"/>
        <v>0</v>
      </c>
      <c r="H450" s="17">
        <f t="shared" si="33"/>
        <v>0</v>
      </c>
      <c r="I450" s="29">
        <f t="shared" si="34"/>
        <v>0</v>
      </c>
    </row>
    <row r="451" spans="1:9" x14ac:dyDescent="0.25">
      <c r="A451" s="32">
        <v>6902258</v>
      </c>
      <c r="B451" t="s">
        <v>740</v>
      </c>
      <c r="C451" s="28">
        <f>VLOOKUP(A451,[2]Sheet2!$A$1:$D$859,3,FALSE)</f>
        <v>2</v>
      </c>
      <c r="D451" s="42">
        <v>1281</v>
      </c>
      <c r="E451" s="14">
        <f t="shared" si="31"/>
        <v>2562</v>
      </c>
      <c r="F451" s="30">
        <f>VLOOKUP(A451,[1]Chargemaster!$A$6:$D$1605,4,FALSE)</f>
        <v>1281</v>
      </c>
      <c r="G451" s="30">
        <f t="shared" si="32"/>
        <v>2562</v>
      </c>
      <c r="H451" s="17">
        <f t="shared" si="33"/>
        <v>0</v>
      </c>
      <c r="I451" s="29">
        <f t="shared" si="34"/>
        <v>0</v>
      </c>
    </row>
    <row r="452" spans="1:9" x14ac:dyDescent="0.25">
      <c r="A452" s="32">
        <v>6902238</v>
      </c>
      <c r="B452" t="s">
        <v>839</v>
      </c>
      <c r="C452" s="28">
        <v>0</v>
      </c>
      <c r="D452" s="42">
        <v>1548.2</v>
      </c>
      <c r="E452" s="14">
        <f t="shared" si="31"/>
        <v>0</v>
      </c>
      <c r="F452" s="30">
        <f>VLOOKUP(A452,[1]Chargemaster!$A$6:$D$1605,4,FALSE)</f>
        <v>1548.2</v>
      </c>
      <c r="G452" s="30">
        <f t="shared" si="32"/>
        <v>0</v>
      </c>
      <c r="H452" s="17">
        <f t="shared" si="33"/>
        <v>0</v>
      </c>
      <c r="I452" s="29">
        <f t="shared" si="34"/>
        <v>0</v>
      </c>
    </row>
    <row r="453" spans="1:9" x14ac:dyDescent="0.25">
      <c r="A453" s="32">
        <v>5006449</v>
      </c>
      <c r="B453" t="s">
        <v>431</v>
      </c>
      <c r="C453" s="28">
        <f>VLOOKUP(A453,[2]Sheet2!$A$1:$D$859,3,FALSE)</f>
        <v>8</v>
      </c>
      <c r="D453" s="30">
        <v>13.954426229508194</v>
      </c>
      <c r="E453" s="14">
        <f t="shared" ref="E453:E499" si="35">D453*C453</f>
        <v>111.63540983606555</v>
      </c>
      <c r="F453" s="30">
        <f>VLOOKUP(A453,[1]Chargemaster!$A$6:$D$1605,4,FALSE)</f>
        <v>15.12</v>
      </c>
      <c r="G453" s="30">
        <f t="shared" ref="G453:G499" si="36">C453*F453</f>
        <v>120.96</v>
      </c>
      <c r="H453" s="17">
        <f t="shared" ref="H453:H499" si="37">G453-E453</f>
        <v>9.3245901639344453</v>
      </c>
      <c r="I453" s="29">
        <f t="shared" ref="I453:I499" si="38">IF(E453=0,0,H453/E453)</f>
        <v>8.3527172763798035E-2</v>
      </c>
    </row>
    <row r="454" spans="1:9" x14ac:dyDescent="0.25">
      <c r="A454" s="32">
        <v>5006453</v>
      </c>
      <c r="B454" t="s">
        <v>434</v>
      </c>
      <c r="C454" s="28">
        <f>VLOOKUP(A454,[2]Sheet2!$A$1:$D$859,3,FALSE)</f>
        <v>7833</v>
      </c>
      <c r="D454" s="30">
        <v>3.799999999999534</v>
      </c>
      <c r="E454" s="14">
        <f t="shared" si="35"/>
        <v>29765.399999996349</v>
      </c>
      <c r="F454" s="30">
        <f>VLOOKUP(A454,[1]Chargemaster!$A$6:$D$1605,4,FALSE)</f>
        <v>3.8</v>
      </c>
      <c r="G454" s="30">
        <f t="shared" si="36"/>
        <v>29765.399999999998</v>
      </c>
      <c r="H454" s="17">
        <f t="shared" si="37"/>
        <v>3.6488927435129881E-9</v>
      </c>
      <c r="I454" s="29">
        <f t="shared" si="38"/>
        <v>1.2258839940042585E-13</v>
      </c>
    </row>
    <row r="455" spans="1:9" x14ac:dyDescent="0.25">
      <c r="A455" s="32">
        <v>5006452</v>
      </c>
      <c r="B455" t="s">
        <v>433</v>
      </c>
      <c r="C455" s="28">
        <f>VLOOKUP(A455,[2]Sheet2!$A$1:$D$859,3,FALSE)</f>
        <v>3</v>
      </c>
      <c r="D455" s="30">
        <v>154.37478260869574</v>
      </c>
      <c r="E455" s="14">
        <f t="shared" si="35"/>
        <v>463.12434782608722</v>
      </c>
      <c r="F455" s="30">
        <f>VLOOKUP(A455,[1]Chargemaster!$A$6:$D$1605,4,FALSE)</f>
        <v>164.3</v>
      </c>
      <c r="G455" s="30">
        <f t="shared" si="36"/>
        <v>492.90000000000003</v>
      </c>
      <c r="H455" s="17">
        <f t="shared" si="37"/>
        <v>29.775652173912817</v>
      </c>
      <c r="I455" s="29">
        <f t="shared" si="38"/>
        <v>6.4292996716065962E-2</v>
      </c>
    </row>
    <row r="456" spans="1:9" x14ac:dyDescent="0.25">
      <c r="A456" s="32">
        <v>5006451</v>
      </c>
      <c r="B456" t="s">
        <v>432</v>
      </c>
      <c r="C456" s="28">
        <f>VLOOKUP(A456,[2]Sheet2!$A$1:$D$859,3,FALSE)</f>
        <v>1062</v>
      </c>
      <c r="D456" s="30">
        <v>3.8000000000000722</v>
      </c>
      <c r="E456" s="14">
        <f t="shared" si="35"/>
        <v>4035.6000000000768</v>
      </c>
      <c r="F456" s="30">
        <f>VLOOKUP(A456,[1]Chargemaster!$A$6:$D$1605,4,FALSE)</f>
        <v>3.8</v>
      </c>
      <c r="G456" s="30">
        <f t="shared" si="36"/>
        <v>4035.6</v>
      </c>
      <c r="H456" s="17">
        <f t="shared" si="37"/>
        <v>-7.6852302299812436E-11</v>
      </c>
      <c r="I456" s="29">
        <f t="shared" si="38"/>
        <v>-1.9043587644913017E-14</v>
      </c>
    </row>
    <row r="457" spans="1:9" x14ac:dyDescent="0.25">
      <c r="A457" s="32">
        <v>5006457</v>
      </c>
      <c r="B457" t="s">
        <v>435</v>
      </c>
      <c r="C457" s="28">
        <f>VLOOKUP(A457,[2]Sheet2!$A$1:$D$859,3,FALSE)</f>
        <v>379</v>
      </c>
      <c r="D457" s="30">
        <v>4.3200000000000083</v>
      </c>
      <c r="E457" s="14">
        <f t="shared" si="35"/>
        <v>1637.2800000000032</v>
      </c>
      <c r="F457" s="30">
        <f>VLOOKUP(A457,[1]Chargemaster!$A$6:$D$1605,4,FALSE)</f>
        <v>4.32</v>
      </c>
      <c r="G457" s="30">
        <f t="shared" si="36"/>
        <v>1637.2800000000002</v>
      </c>
      <c r="H457" s="17">
        <f t="shared" si="37"/>
        <v>-2.9558577807620168E-12</v>
      </c>
      <c r="I457" s="29">
        <f t="shared" si="38"/>
        <v>-1.8053465386262649E-15</v>
      </c>
    </row>
    <row r="458" spans="1:9" x14ac:dyDescent="0.25">
      <c r="A458" s="32">
        <v>5006631</v>
      </c>
      <c r="B458" t="s">
        <v>520</v>
      </c>
      <c r="C458" s="28">
        <f>VLOOKUP(A458,[2]Sheet2!$A$1:$D$859,3,FALSE)</f>
        <v>114</v>
      </c>
      <c r="D458" s="30">
        <v>3.7999999999999954</v>
      </c>
      <c r="E458" s="14">
        <f t="shared" si="35"/>
        <v>433.19999999999948</v>
      </c>
      <c r="F458" s="30">
        <f>VLOOKUP(A458,[1]Chargemaster!$A$6:$D$1605,4,FALSE)</f>
        <v>3.8</v>
      </c>
      <c r="G458" s="30">
        <f t="shared" si="36"/>
        <v>433.2</v>
      </c>
      <c r="H458" s="17">
        <f t="shared" si="37"/>
        <v>5.1159076974727213E-13</v>
      </c>
      <c r="I458" s="29">
        <f t="shared" si="38"/>
        <v>1.1809574555569546E-15</v>
      </c>
    </row>
    <row r="459" spans="1:9" x14ac:dyDescent="0.25">
      <c r="A459" s="32">
        <v>5006468</v>
      </c>
      <c r="B459" t="s">
        <v>439</v>
      </c>
      <c r="C459" s="28">
        <v>0</v>
      </c>
      <c r="D459" s="30">
        <v>154.62</v>
      </c>
      <c r="E459" s="14">
        <f t="shared" si="35"/>
        <v>0</v>
      </c>
      <c r="F459" s="30">
        <f>VLOOKUP(A459,[1]Chargemaster!$A$6:$D$1605,4,FALSE)</f>
        <v>169.92</v>
      </c>
      <c r="G459" s="30">
        <f t="shared" si="36"/>
        <v>0</v>
      </c>
      <c r="H459" s="17">
        <f t="shared" si="37"/>
        <v>0</v>
      </c>
      <c r="I459" s="29">
        <f t="shared" si="38"/>
        <v>0</v>
      </c>
    </row>
    <row r="460" spans="1:9" x14ac:dyDescent="0.25">
      <c r="A460" s="32">
        <v>5006932</v>
      </c>
      <c r="B460" t="s">
        <v>630</v>
      </c>
      <c r="C460" s="28">
        <v>0</v>
      </c>
      <c r="D460" s="30">
        <v>48.8</v>
      </c>
      <c r="E460" s="14">
        <f t="shared" si="35"/>
        <v>0</v>
      </c>
      <c r="F460" s="30">
        <f>VLOOKUP(A460,[1]Chargemaster!$A$6:$D$1605,4,FALSE)</f>
        <v>48.8</v>
      </c>
      <c r="G460" s="30">
        <f t="shared" si="36"/>
        <v>0</v>
      </c>
      <c r="H460" s="17">
        <f t="shared" si="37"/>
        <v>0</v>
      </c>
      <c r="I460" s="29">
        <f t="shared" si="38"/>
        <v>0</v>
      </c>
    </row>
    <row r="461" spans="1:9" x14ac:dyDescent="0.25">
      <c r="A461" s="32">
        <v>5006471</v>
      </c>
      <c r="B461" t="s">
        <v>440</v>
      </c>
      <c r="C461" s="28">
        <f>VLOOKUP(A461,[2]Sheet2!$A$1:$D$859,3,FALSE)</f>
        <v>101</v>
      </c>
      <c r="D461" s="30">
        <v>9.5399999999999885</v>
      </c>
      <c r="E461" s="14">
        <f t="shared" si="35"/>
        <v>963.53999999999883</v>
      </c>
      <c r="F461" s="30">
        <f>VLOOKUP(A461,[1]Chargemaster!$A$6:$D$1605,4,FALSE)</f>
        <v>9.5399999999999991</v>
      </c>
      <c r="G461" s="30">
        <f t="shared" si="36"/>
        <v>963.54</v>
      </c>
      <c r="H461" s="17">
        <f t="shared" si="37"/>
        <v>1.1368683772161603E-12</v>
      </c>
      <c r="I461" s="29">
        <f t="shared" si="38"/>
        <v>1.1798870594019571E-15</v>
      </c>
    </row>
    <row r="462" spans="1:9" x14ac:dyDescent="0.25">
      <c r="A462" s="32">
        <v>5006472</v>
      </c>
      <c r="B462" t="s">
        <v>441</v>
      </c>
      <c r="C462" s="28">
        <f>VLOOKUP(A462,[2]Sheet2!$A$1:$D$859,3,FALSE)</f>
        <v>192</v>
      </c>
      <c r="D462" s="30">
        <v>11.700000000000012</v>
      </c>
      <c r="E462" s="14">
        <f t="shared" si="35"/>
        <v>2246.4000000000024</v>
      </c>
      <c r="F462" s="30">
        <f>VLOOKUP(A462,[1]Chargemaster!$A$6:$D$1605,4,FALSE)</f>
        <v>11.7</v>
      </c>
      <c r="G462" s="30">
        <f t="shared" si="36"/>
        <v>2246.3999999999996</v>
      </c>
      <c r="H462" s="17">
        <f t="shared" si="37"/>
        <v>0</v>
      </c>
      <c r="I462" s="29">
        <f t="shared" si="38"/>
        <v>0</v>
      </c>
    </row>
    <row r="463" spans="1:9" x14ac:dyDescent="0.25">
      <c r="A463" s="32">
        <v>5006473</v>
      </c>
      <c r="B463" t="s">
        <v>442</v>
      </c>
      <c r="C463" s="28">
        <v>0</v>
      </c>
      <c r="D463" s="30">
        <v>142.34</v>
      </c>
      <c r="E463" s="14">
        <f t="shared" si="35"/>
        <v>0</v>
      </c>
      <c r="F463" s="30">
        <f>VLOOKUP(A463,[1]Chargemaster!$A$6:$D$1605,4,FALSE)</f>
        <v>142.34</v>
      </c>
      <c r="G463" s="30">
        <f t="shared" si="36"/>
        <v>0</v>
      </c>
      <c r="H463" s="17">
        <f t="shared" si="37"/>
        <v>0</v>
      </c>
      <c r="I463" s="29">
        <f t="shared" si="38"/>
        <v>0</v>
      </c>
    </row>
    <row r="464" spans="1:9" x14ac:dyDescent="0.25">
      <c r="A464" s="32">
        <v>5006478</v>
      </c>
      <c r="B464" t="s">
        <v>443</v>
      </c>
      <c r="C464" s="28">
        <v>0</v>
      </c>
      <c r="D464" s="30">
        <v>21.420000000000012</v>
      </c>
      <c r="E464" s="14">
        <f t="shared" si="35"/>
        <v>0</v>
      </c>
      <c r="F464" s="30">
        <f>VLOOKUP(A464,[1]Chargemaster!$A$6:$D$1605,4,FALSE)</f>
        <v>21.42</v>
      </c>
      <c r="G464" s="30">
        <f t="shared" si="36"/>
        <v>0</v>
      </c>
      <c r="H464" s="17">
        <f t="shared" si="37"/>
        <v>0</v>
      </c>
      <c r="I464" s="29">
        <f t="shared" si="38"/>
        <v>0</v>
      </c>
    </row>
    <row r="465" spans="1:9" x14ac:dyDescent="0.25">
      <c r="A465" s="32">
        <v>5050468</v>
      </c>
      <c r="B465" t="s">
        <v>660</v>
      </c>
      <c r="C465" s="28">
        <f>VLOOKUP(A465,[2]Sheet2!$A$1:$D$859,3,FALSE)</f>
        <v>0</v>
      </c>
      <c r="D465" s="30">
        <v>0</v>
      </c>
      <c r="E465" s="14">
        <f t="shared" si="35"/>
        <v>0</v>
      </c>
      <c r="F465" s="30">
        <f>VLOOKUP(A465,[1]Chargemaster!$A$6:$D$1605,4,FALSE)</f>
        <v>26.88</v>
      </c>
      <c r="G465" s="30">
        <f t="shared" si="36"/>
        <v>0</v>
      </c>
      <c r="H465" s="17">
        <f t="shared" si="37"/>
        <v>0</v>
      </c>
      <c r="I465" s="29">
        <f t="shared" si="38"/>
        <v>0</v>
      </c>
    </row>
    <row r="466" spans="1:9" x14ac:dyDescent="0.25">
      <c r="A466" s="32">
        <v>6000086</v>
      </c>
      <c r="B466" t="s">
        <v>671</v>
      </c>
      <c r="C466" s="28">
        <f>VLOOKUP(A466,[2]Sheet2!$A$1:$D$859,3,FALSE)</f>
        <v>2260</v>
      </c>
      <c r="D466" s="30">
        <v>2.1500000000000443</v>
      </c>
      <c r="E466" s="14">
        <f t="shared" si="35"/>
        <v>4859.0000000001</v>
      </c>
      <c r="F466" s="30">
        <f>VLOOKUP(A466,[1]Chargemaster!$A$6:$D$1605,4,FALSE)</f>
        <v>2.15</v>
      </c>
      <c r="G466" s="30">
        <f t="shared" si="36"/>
        <v>4859</v>
      </c>
      <c r="H466" s="17">
        <f t="shared" si="37"/>
        <v>-1.0004441719502211E-10</v>
      </c>
      <c r="I466" s="29">
        <f t="shared" si="38"/>
        <v>-2.0589507551969551E-14</v>
      </c>
    </row>
    <row r="467" spans="1:9" x14ac:dyDescent="0.25">
      <c r="A467" s="32">
        <v>5006480</v>
      </c>
      <c r="B467" t="s">
        <v>444</v>
      </c>
      <c r="C467" s="28">
        <f>VLOOKUP(A467,[2]Sheet2!$A$1:$D$859,3,FALSE)</f>
        <v>3094</v>
      </c>
      <c r="D467" s="30">
        <v>3.7999999999999332</v>
      </c>
      <c r="E467" s="14">
        <f t="shared" si="35"/>
        <v>11757.199999999793</v>
      </c>
      <c r="F467" s="30">
        <f>VLOOKUP(A467,[1]Chargemaster!$A$6:$D$1605,4,FALSE)</f>
        <v>3.8</v>
      </c>
      <c r="G467" s="30">
        <f t="shared" si="36"/>
        <v>11757.199999999999</v>
      </c>
      <c r="H467" s="17">
        <f t="shared" si="37"/>
        <v>2.0554580260068178E-10</v>
      </c>
      <c r="I467" s="29">
        <f t="shared" si="38"/>
        <v>1.7482547086099189E-14</v>
      </c>
    </row>
    <row r="468" spans="1:9" x14ac:dyDescent="0.25">
      <c r="A468" s="32">
        <v>5006486</v>
      </c>
      <c r="B468" t="s">
        <v>445</v>
      </c>
      <c r="C468" s="28">
        <f>VLOOKUP(A468,[2]Sheet2!$A$1:$D$859,3,FALSE)</f>
        <v>11832</v>
      </c>
      <c r="D468" s="30">
        <v>4.8294520295213808</v>
      </c>
      <c r="E468" s="14">
        <f t="shared" si="35"/>
        <v>57142.076413296978</v>
      </c>
      <c r="F468" s="30">
        <f>VLOOKUP(A468,[1]Chargemaster!$A$6:$D$1605,4,FALSE)</f>
        <v>4.83</v>
      </c>
      <c r="G468" s="30">
        <f t="shared" si="36"/>
        <v>57148.56</v>
      </c>
      <c r="H468" s="17">
        <f t="shared" si="37"/>
        <v>6.4835867030196823</v>
      </c>
      <c r="I468" s="29">
        <f t="shared" si="38"/>
        <v>1.1346431753941216E-4</v>
      </c>
    </row>
    <row r="469" spans="1:9" x14ac:dyDescent="0.25">
      <c r="A469" s="32">
        <v>5006487</v>
      </c>
      <c r="B469" t="s">
        <v>446</v>
      </c>
      <c r="C469" s="28">
        <f>VLOOKUP(A469,[2]Sheet2!$A$1:$D$859,3,FALSE)</f>
        <v>13295</v>
      </c>
      <c r="D469" s="30">
        <v>12.055565310874771</v>
      </c>
      <c r="E469" s="14">
        <f t="shared" si="35"/>
        <v>160278.74080808007</v>
      </c>
      <c r="F469" s="30">
        <f>VLOOKUP(A469,[1]Chargemaster!$A$6:$D$1605,4,FALSE)</f>
        <v>12.06</v>
      </c>
      <c r="G469" s="30">
        <f t="shared" si="36"/>
        <v>160337.70000000001</v>
      </c>
      <c r="H469" s="17">
        <f t="shared" si="37"/>
        <v>58.959191919944715</v>
      </c>
      <c r="I469" s="29">
        <f t="shared" si="38"/>
        <v>3.6785409981816147E-4</v>
      </c>
    </row>
    <row r="470" spans="1:9" x14ac:dyDescent="0.25">
      <c r="A470" s="32">
        <v>5006488</v>
      </c>
      <c r="B470" t="s">
        <v>447</v>
      </c>
      <c r="C470" s="28">
        <f>VLOOKUP(A470,[2]Sheet2!$A$1:$D$859,3,FALSE)</f>
        <v>3114</v>
      </c>
      <c r="D470" s="30">
        <v>3.8425702811244875</v>
      </c>
      <c r="E470" s="14">
        <f t="shared" si="35"/>
        <v>11965.763855421654</v>
      </c>
      <c r="F470" s="30">
        <f>VLOOKUP(A470,[1]Chargemaster!$A$6:$D$1605,4,FALSE)</f>
        <v>3.8</v>
      </c>
      <c r="G470" s="30">
        <f t="shared" si="36"/>
        <v>11833.199999999999</v>
      </c>
      <c r="H470" s="17">
        <f t="shared" si="37"/>
        <v>-132.56385542165481</v>
      </c>
      <c r="I470" s="29">
        <f t="shared" si="38"/>
        <v>-1.1078595317723114E-2</v>
      </c>
    </row>
    <row r="471" spans="1:9" x14ac:dyDescent="0.25">
      <c r="A471" s="32">
        <v>5006489</v>
      </c>
      <c r="B471" t="s">
        <v>448</v>
      </c>
      <c r="C471" s="28">
        <f>VLOOKUP(A471,[2]Sheet2!$A$1:$D$859,3,FALSE)</f>
        <v>4790</v>
      </c>
      <c r="D471" s="30">
        <v>22.489276257722157</v>
      </c>
      <c r="E471" s="14">
        <f t="shared" si="35"/>
        <v>107723.63327448913</v>
      </c>
      <c r="F471" s="30">
        <f>VLOOKUP(A471,[1]Chargemaster!$A$6:$D$1605,4,FALSE)</f>
        <v>22.77</v>
      </c>
      <c r="G471" s="30">
        <f t="shared" si="36"/>
        <v>109068.3</v>
      </c>
      <c r="H471" s="17">
        <f t="shared" si="37"/>
        <v>1344.6667255108769</v>
      </c>
      <c r="I471" s="29">
        <f t="shared" si="38"/>
        <v>1.2482560090454337E-2</v>
      </c>
    </row>
    <row r="472" spans="1:9" x14ac:dyDescent="0.25">
      <c r="A472" s="32">
        <v>5006491</v>
      </c>
      <c r="B472" t="s">
        <v>822</v>
      </c>
      <c r="C472" s="28">
        <f>VLOOKUP(A472,[2]Sheet2!$A$1:$D$859,3,FALSE)</f>
        <v>31</v>
      </c>
      <c r="D472" s="30">
        <v>3.8</v>
      </c>
      <c r="E472" s="14">
        <f t="shared" si="35"/>
        <v>117.8</v>
      </c>
      <c r="F472" s="30">
        <f>VLOOKUP(A472,[1]Chargemaster!$A$6:$D$1605,4,FALSE)</f>
        <v>3.8</v>
      </c>
      <c r="G472" s="30">
        <f t="shared" si="36"/>
        <v>117.8</v>
      </c>
      <c r="H472" s="17">
        <f t="shared" si="37"/>
        <v>0</v>
      </c>
      <c r="I472" s="29">
        <f t="shared" si="38"/>
        <v>0</v>
      </c>
    </row>
    <row r="473" spans="1:9" x14ac:dyDescent="0.25">
      <c r="A473" s="32">
        <v>5006492</v>
      </c>
      <c r="B473" t="s">
        <v>449</v>
      </c>
      <c r="C473" s="28">
        <f>VLOOKUP(A473,[2]Sheet2!$A$1:$D$859,3,FALSE)</f>
        <v>267</v>
      </c>
      <c r="D473" s="30">
        <v>6.8399999999999839</v>
      </c>
      <c r="E473" s="14">
        <f t="shared" si="35"/>
        <v>1826.2799999999957</v>
      </c>
      <c r="F473" s="30">
        <f>VLOOKUP(A473,[1]Chargemaster!$A$6:$D$1605,4,FALSE)</f>
        <v>6.84</v>
      </c>
      <c r="G473" s="30">
        <f t="shared" si="36"/>
        <v>1826.28</v>
      </c>
      <c r="H473" s="17">
        <f t="shared" si="37"/>
        <v>4.3200998334214091E-12</v>
      </c>
      <c r="I473" s="29">
        <f t="shared" si="38"/>
        <v>2.3655188872579337E-15</v>
      </c>
    </row>
    <row r="474" spans="1:9" x14ac:dyDescent="0.25">
      <c r="A474" s="32">
        <v>5006493</v>
      </c>
      <c r="B474" t="s">
        <v>450</v>
      </c>
      <c r="C474" s="28">
        <f>VLOOKUP(A474,[2]Sheet2!$A$1:$D$859,3,FALSE)</f>
        <v>3884</v>
      </c>
      <c r="D474" s="30">
        <v>19.500559766764432</v>
      </c>
      <c r="E474" s="14">
        <f t="shared" si="35"/>
        <v>75740.174134113055</v>
      </c>
      <c r="F474" s="30">
        <f>VLOOKUP(A474,[1]Chargemaster!$A$6:$D$1605,4,FALSE)</f>
        <v>19.260000000000002</v>
      </c>
      <c r="G474" s="30">
        <f t="shared" si="36"/>
        <v>74805.840000000011</v>
      </c>
      <c r="H474" s="17">
        <f t="shared" si="37"/>
        <v>-934.33413411304355</v>
      </c>
      <c r="I474" s="29">
        <f t="shared" si="38"/>
        <v>-1.2336044177276632E-2</v>
      </c>
    </row>
    <row r="475" spans="1:9" x14ac:dyDescent="0.25">
      <c r="A475" s="32">
        <v>5006494</v>
      </c>
      <c r="B475" t="s">
        <v>451</v>
      </c>
      <c r="C475" s="28">
        <f>VLOOKUP(A475,[2]Sheet2!$A$1:$D$859,3,FALSE)</f>
        <v>3831</v>
      </c>
      <c r="D475" s="30">
        <v>19.516351648351886</v>
      </c>
      <c r="E475" s="14">
        <f t="shared" si="35"/>
        <v>74767.143164836074</v>
      </c>
      <c r="F475" s="30">
        <f>VLOOKUP(A475,[1]Chargemaster!$A$6:$D$1605,4,FALSE)</f>
        <v>19.260000000000002</v>
      </c>
      <c r="G475" s="30">
        <f t="shared" si="36"/>
        <v>73785.060000000012</v>
      </c>
      <c r="H475" s="17">
        <f t="shared" si="37"/>
        <v>-982.08316483606177</v>
      </c>
      <c r="I475" s="29">
        <f t="shared" si="38"/>
        <v>-1.3135223886659719E-2</v>
      </c>
    </row>
    <row r="476" spans="1:9" x14ac:dyDescent="0.25">
      <c r="A476" s="32">
        <v>5006495</v>
      </c>
      <c r="B476" t="s">
        <v>823</v>
      </c>
      <c r="C476" s="28">
        <f>VLOOKUP(A476,[2]Sheet2!$A$1:$D$859,3,FALSE)</f>
        <v>2005</v>
      </c>
      <c r="D476" s="30">
        <v>19.607919463086677</v>
      </c>
      <c r="E476" s="14">
        <f t="shared" si="35"/>
        <v>39313.878523488791</v>
      </c>
      <c r="F476" s="30">
        <f>VLOOKUP(A476,[1]Chargemaster!$A$6:$D$1605,4,FALSE)</f>
        <v>19.260000000000002</v>
      </c>
      <c r="G476" s="30">
        <f t="shared" si="36"/>
        <v>38616.300000000003</v>
      </c>
      <c r="H476" s="17">
        <f t="shared" si="37"/>
        <v>-697.57852348878805</v>
      </c>
      <c r="I476" s="29">
        <f t="shared" si="38"/>
        <v>-1.7743823547503895E-2</v>
      </c>
    </row>
    <row r="477" spans="1:9" x14ac:dyDescent="0.25">
      <c r="A477" s="32">
        <v>80000727</v>
      </c>
      <c r="B477" t="s">
        <v>74</v>
      </c>
      <c r="C477" s="28">
        <f>VLOOKUP(A477,[2]Sheet2!$A$1:$D$859,3,FALSE)</f>
        <v>6762</v>
      </c>
      <c r="D477" s="30">
        <v>2</v>
      </c>
      <c r="E477" s="14">
        <f t="shared" si="35"/>
        <v>13524</v>
      </c>
      <c r="F477" s="30">
        <v>2</v>
      </c>
      <c r="G477" s="30">
        <f t="shared" si="36"/>
        <v>13524</v>
      </c>
      <c r="H477" s="17">
        <f t="shared" si="37"/>
        <v>0</v>
      </c>
      <c r="I477" s="29">
        <f t="shared" si="38"/>
        <v>0</v>
      </c>
    </row>
    <row r="478" spans="1:9" x14ac:dyDescent="0.25">
      <c r="A478" s="32">
        <v>5006499</v>
      </c>
      <c r="B478" t="s">
        <v>452</v>
      </c>
      <c r="C478" s="28">
        <f>VLOOKUP(A478,[2]Sheet2!$A$1:$D$859,3,FALSE)</f>
        <v>1</v>
      </c>
      <c r="D478" s="30">
        <v>62.72</v>
      </c>
      <c r="E478" s="14">
        <f t="shared" si="35"/>
        <v>62.72</v>
      </c>
      <c r="F478" s="30">
        <f>VLOOKUP(A478,[1]Chargemaster!$A$6:$D$1605,4,FALSE)</f>
        <v>62.72</v>
      </c>
      <c r="G478" s="30">
        <f t="shared" si="36"/>
        <v>62.72</v>
      </c>
      <c r="H478" s="17">
        <f t="shared" si="37"/>
        <v>0</v>
      </c>
      <c r="I478" s="29">
        <f t="shared" si="38"/>
        <v>0</v>
      </c>
    </row>
    <row r="479" spans="1:9" x14ac:dyDescent="0.25">
      <c r="A479" s="32">
        <v>5006500</v>
      </c>
      <c r="B479" t="s">
        <v>453</v>
      </c>
      <c r="C479" s="28">
        <f>VLOOKUP(A479,[2]Sheet2!$A$1:$D$859,3,FALSE)</f>
        <v>1</v>
      </c>
      <c r="D479" s="30">
        <v>64.440000000000012</v>
      </c>
      <c r="E479" s="14">
        <f t="shared" si="35"/>
        <v>64.440000000000012</v>
      </c>
      <c r="F479" s="30">
        <f>VLOOKUP(A479,[1]Chargemaster!$A$6:$D$1605,4,FALSE)</f>
        <v>60.42</v>
      </c>
      <c r="G479" s="30">
        <f t="shared" si="36"/>
        <v>60.42</v>
      </c>
      <c r="H479" s="17">
        <f t="shared" si="37"/>
        <v>-4.0200000000000102</v>
      </c>
      <c r="I479" s="29">
        <f t="shared" si="38"/>
        <v>-6.2383612662942421E-2</v>
      </c>
    </row>
    <row r="480" spans="1:9" x14ac:dyDescent="0.25">
      <c r="A480" s="32">
        <v>5006501</v>
      </c>
      <c r="B480" t="s">
        <v>454</v>
      </c>
      <c r="C480" s="28">
        <f>VLOOKUP(A480,[2]Sheet2!$A$1:$D$859,3,FALSE)</f>
        <v>5</v>
      </c>
      <c r="D480" s="30">
        <v>181.66800000000003</v>
      </c>
      <c r="E480" s="14">
        <f t="shared" si="35"/>
        <v>908.34000000000015</v>
      </c>
      <c r="F480" s="30">
        <f>VLOOKUP(A480,[1]Chargemaster!$A$6:$D$1605,4,FALSE)</f>
        <v>185.4</v>
      </c>
      <c r="G480" s="30">
        <f t="shared" si="36"/>
        <v>927</v>
      </c>
      <c r="H480" s="17">
        <f t="shared" si="37"/>
        <v>18.659999999999854</v>
      </c>
      <c r="I480" s="29">
        <f t="shared" si="38"/>
        <v>2.0542968491974206E-2</v>
      </c>
    </row>
    <row r="481" spans="1:9" x14ac:dyDescent="0.25">
      <c r="A481" s="32">
        <v>5006502</v>
      </c>
      <c r="B481" t="s">
        <v>824</v>
      </c>
      <c r="C481" s="28">
        <f>VLOOKUP(A481,[2]Sheet2!$A$1:$D$859,3,FALSE)</f>
        <v>18</v>
      </c>
      <c r="D481" s="30">
        <v>20.79</v>
      </c>
      <c r="E481" s="14">
        <f t="shared" si="35"/>
        <v>374.21999999999997</v>
      </c>
      <c r="F481" s="30">
        <f>VLOOKUP(A481,[1]Chargemaster!$A$6:$D$1605,4,FALSE)</f>
        <v>20.79</v>
      </c>
      <c r="G481" s="30">
        <f t="shared" si="36"/>
        <v>374.21999999999997</v>
      </c>
      <c r="H481" s="17">
        <f t="shared" si="37"/>
        <v>0</v>
      </c>
      <c r="I481" s="29">
        <f t="shared" si="38"/>
        <v>0</v>
      </c>
    </row>
    <row r="482" spans="1:9" x14ac:dyDescent="0.25">
      <c r="A482" s="32">
        <v>5006505</v>
      </c>
      <c r="B482" t="s">
        <v>455</v>
      </c>
      <c r="C482" s="28">
        <f>VLOOKUP(A482,[2]Sheet2!$A$1:$D$859,3,FALSE)</f>
        <v>280</v>
      </c>
      <c r="D482" s="30">
        <v>8.6399999999999828</v>
      </c>
      <c r="E482" s="14">
        <f t="shared" si="35"/>
        <v>2419.1999999999953</v>
      </c>
      <c r="F482" s="30">
        <f>VLOOKUP(A482,[1]Chargemaster!$A$6:$D$1605,4,FALSE)</f>
        <v>8.64</v>
      </c>
      <c r="G482" s="30">
        <f t="shared" si="36"/>
        <v>2419.2000000000003</v>
      </c>
      <c r="H482" s="17">
        <f t="shared" si="37"/>
        <v>5.0022208597511053E-12</v>
      </c>
      <c r="I482" s="29">
        <f t="shared" si="38"/>
        <v>2.0677169559156397E-15</v>
      </c>
    </row>
    <row r="483" spans="1:9" x14ac:dyDescent="0.25">
      <c r="A483" s="32">
        <v>5006506</v>
      </c>
      <c r="B483" t="s">
        <v>456</v>
      </c>
      <c r="C483" s="28">
        <f>VLOOKUP(A483,[2]Sheet2!$A$1:$D$859,3,FALSE)</f>
        <v>415</v>
      </c>
      <c r="D483" s="30">
        <v>4.8599999999999604</v>
      </c>
      <c r="E483" s="14">
        <f t="shared" si="35"/>
        <v>2016.8999999999835</v>
      </c>
      <c r="F483" s="30">
        <f>VLOOKUP(A483,[1]Chargemaster!$A$6:$D$1605,4,FALSE)</f>
        <v>4.8600000000000003</v>
      </c>
      <c r="G483" s="30">
        <f t="shared" si="36"/>
        <v>2016.9</v>
      </c>
      <c r="H483" s="17">
        <f t="shared" si="37"/>
        <v>1.659827830735594E-11</v>
      </c>
      <c r="I483" s="29">
        <f t="shared" si="38"/>
        <v>8.2295990417750392E-15</v>
      </c>
    </row>
    <row r="484" spans="1:9" x14ac:dyDescent="0.25">
      <c r="A484" s="32">
        <v>5004045</v>
      </c>
      <c r="B484" t="s">
        <v>22</v>
      </c>
      <c r="C484" s="28">
        <f>VLOOKUP(A484,[2]Sheet2!$A$1:$D$859,3,FALSE)</f>
        <v>1103</v>
      </c>
      <c r="D484" s="30">
        <v>28.049999999999503</v>
      </c>
      <c r="E484" s="14">
        <f t="shared" si="35"/>
        <v>30939.149999999452</v>
      </c>
      <c r="F484" s="30">
        <f>VLOOKUP(A484,[1]Chargemaster!$A$6:$D$1605,4,FALSE)</f>
        <v>28.05</v>
      </c>
      <c r="G484" s="30">
        <f t="shared" si="36"/>
        <v>30939.15</v>
      </c>
      <c r="H484" s="17">
        <f t="shared" si="37"/>
        <v>5.4933479987084866E-10</v>
      </c>
      <c r="I484" s="29">
        <f t="shared" si="38"/>
        <v>1.7755329408560299E-14</v>
      </c>
    </row>
    <row r="485" spans="1:9" x14ac:dyDescent="0.25">
      <c r="A485" s="32">
        <v>5006511</v>
      </c>
      <c r="B485" t="s">
        <v>457</v>
      </c>
      <c r="C485" s="28">
        <f>VLOOKUP(A485,[2]Sheet2!$A$1:$D$859,3,FALSE)</f>
        <v>606</v>
      </c>
      <c r="D485" s="30">
        <v>21.3591842900301</v>
      </c>
      <c r="E485" s="14">
        <f t="shared" si="35"/>
        <v>12943.66567975824</v>
      </c>
      <c r="F485" s="30">
        <f>VLOOKUP(A485,[1]Chargemaster!$A$6:$D$1605,4,FALSE)</f>
        <v>21.36</v>
      </c>
      <c r="G485" s="30">
        <f t="shared" si="36"/>
        <v>12944.16</v>
      </c>
      <c r="H485" s="17">
        <f t="shared" si="37"/>
        <v>0.49432024175985134</v>
      </c>
      <c r="I485" s="29">
        <f t="shared" si="38"/>
        <v>3.8190127432979572E-5</v>
      </c>
    </row>
    <row r="486" spans="1:9" x14ac:dyDescent="0.25">
      <c r="A486" s="32">
        <v>5006512</v>
      </c>
      <c r="B486" t="s">
        <v>458</v>
      </c>
      <c r="C486" s="28">
        <f>VLOOKUP(A486,[2]Sheet2!$A$1:$D$859,3,FALSE)</f>
        <v>1419</v>
      </c>
      <c r="D486" s="30">
        <v>17.465904033379474</v>
      </c>
      <c r="E486" s="14">
        <f t="shared" si="35"/>
        <v>24784.117823365472</v>
      </c>
      <c r="F486" s="30">
        <f>VLOOKUP(A486,[1]Chargemaster!$A$6:$D$1605,4,FALSE)</f>
        <v>17.53</v>
      </c>
      <c r="G486" s="30">
        <f t="shared" si="36"/>
        <v>24875.070000000003</v>
      </c>
      <c r="H486" s="17">
        <f t="shared" si="37"/>
        <v>90.952176634531497</v>
      </c>
      <c r="I486" s="29">
        <f t="shared" si="38"/>
        <v>3.6697766401346523E-3</v>
      </c>
    </row>
    <row r="487" spans="1:9" x14ac:dyDescent="0.25">
      <c r="A487" s="32">
        <v>5006513</v>
      </c>
      <c r="B487" t="s">
        <v>459</v>
      </c>
      <c r="C487" s="28">
        <f>VLOOKUP(A487,[2]Sheet2!$A$1:$D$859,3,FALSE)</f>
        <v>10</v>
      </c>
      <c r="D487" s="30">
        <v>62.21</v>
      </c>
      <c r="E487" s="14">
        <f t="shared" si="35"/>
        <v>622.1</v>
      </c>
      <c r="F487" s="30">
        <f>VLOOKUP(A487,[1]Chargemaster!$A$6:$D$1605,4,FALSE)</f>
        <v>62.21</v>
      </c>
      <c r="G487" s="30">
        <f t="shared" si="36"/>
        <v>622.1</v>
      </c>
      <c r="H487" s="17">
        <f t="shared" si="37"/>
        <v>0</v>
      </c>
      <c r="I487" s="29">
        <f t="shared" si="38"/>
        <v>0</v>
      </c>
    </row>
    <row r="488" spans="1:9" x14ac:dyDescent="0.25">
      <c r="A488" s="32">
        <v>5006456</v>
      </c>
      <c r="B488" t="s">
        <v>820</v>
      </c>
      <c r="C488" s="28">
        <f>VLOOKUP(A488,[2]Sheet2!$A$1:$D$859,3,FALSE)</f>
        <v>0</v>
      </c>
      <c r="D488" s="30">
        <v>105</v>
      </c>
      <c r="E488" s="14">
        <f t="shared" si="35"/>
        <v>0</v>
      </c>
      <c r="F488" s="30">
        <f>VLOOKUP(A488,[1]Chargemaster!$A$6:$D$1605,4,FALSE)</f>
        <v>105</v>
      </c>
      <c r="G488" s="30">
        <f t="shared" si="36"/>
        <v>0</v>
      </c>
      <c r="H488" s="17">
        <f t="shared" si="37"/>
        <v>0</v>
      </c>
      <c r="I488" s="29">
        <f t="shared" si="38"/>
        <v>0</v>
      </c>
    </row>
    <row r="489" spans="1:9" x14ac:dyDescent="0.25">
      <c r="A489" s="32">
        <v>5006515</v>
      </c>
      <c r="B489" t="s">
        <v>461</v>
      </c>
      <c r="C489" s="28">
        <f>VLOOKUP(A489,[2]Sheet2!$A$1:$D$859,3,FALSE)</f>
        <v>35</v>
      </c>
      <c r="D489" s="30">
        <v>165.00857142857151</v>
      </c>
      <c r="E489" s="14">
        <f t="shared" si="35"/>
        <v>5775.3000000000029</v>
      </c>
      <c r="F489" s="30">
        <f>VLOOKUP(A489,[1]Chargemaster!$A$6:$D$1605,4,FALSE)</f>
        <v>164.76</v>
      </c>
      <c r="G489" s="30">
        <f t="shared" si="36"/>
        <v>5766.5999999999995</v>
      </c>
      <c r="H489" s="17">
        <f t="shared" si="37"/>
        <v>-8.7000000000034561</v>
      </c>
      <c r="I489" s="29">
        <f t="shared" si="38"/>
        <v>-1.5064152511563818E-3</v>
      </c>
    </row>
    <row r="490" spans="1:9" x14ac:dyDescent="0.25">
      <c r="A490" s="32">
        <v>5006514</v>
      </c>
      <c r="B490" t="s">
        <v>460</v>
      </c>
      <c r="C490" s="28">
        <f>VLOOKUP(A490,[2]Sheet2!$A$1:$D$859,3,FALSE)</f>
        <v>51</v>
      </c>
      <c r="D490" s="30">
        <v>13.407338709677457</v>
      </c>
      <c r="E490" s="14">
        <f t="shared" si="35"/>
        <v>683.77427419355035</v>
      </c>
      <c r="F490" s="30">
        <f>VLOOKUP(A490,[1]Chargemaster!$A$6:$D$1605,4,FALSE)</f>
        <v>12.69</v>
      </c>
      <c r="G490" s="30">
        <f t="shared" si="36"/>
        <v>647.18999999999994</v>
      </c>
      <c r="H490" s="17">
        <f t="shared" si="37"/>
        <v>-36.584274193550414</v>
      </c>
      <c r="I490" s="29">
        <f t="shared" si="38"/>
        <v>-5.3503437573310643E-2</v>
      </c>
    </row>
    <row r="491" spans="1:9" x14ac:dyDescent="0.25">
      <c r="A491" s="32">
        <v>4006414</v>
      </c>
      <c r="B491" t="s">
        <v>91</v>
      </c>
      <c r="C491" s="28">
        <f>VLOOKUP(A491,[2]Sheet2!$A$1:$D$859,3,FALSE)</f>
        <v>16</v>
      </c>
      <c r="D491" s="30">
        <v>22</v>
      </c>
      <c r="E491" s="14">
        <f t="shared" si="35"/>
        <v>352</v>
      </c>
      <c r="F491" s="30">
        <f>VLOOKUP(A491,[1]Chargemaster!$A$6:$D$1605,4,FALSE)</f>
        <v>22</v>
      </c>
      <c r="G491" s="30">
        <f t="shared" si="36"/>
        <v>352</v>
      </c>
      <c r="H491" s="17">
        <f t="shared" si="37"/>
        <v>0</v>
      </c>
      <c r="I491" s="29">
        <f t="shared" si="38"/>
        <v>0</v>
      </c>
    </row>
    <row r="492" spans="1:9" x14ac:dyDescent="0.25">
      <c r="A492" s="32">
        <v>7004096</v>
      </c>
      <c r="B492" t="s">
        <v>745</v>
      </c>
      <c r="C492" s="28">
        <f>VLOOKUP(A492,[2]Sheet2!$A$1:$D$859,3,FALSE)</f>
        <v>1083</v>
      </c>
      <c r="D492" s="42">
        <v>9.75</v>
      </c>
      <c r="E492" s="14">
        <f t="shared" si="35"/>
        <v>10559.25</v>
      </c>
      <c r="F492" s="30">
        <f>VLOOKUP(A492,[1]Chargemaster!$A$6:$D$1605,4,FALSE)</f>
        <v>9.75</v>
      </c>
      <c r="G492" s="30">
        <f t="shared" si="36"/>
        <v>10559.25</v>
      </c>
      <c r="H492" s="17">
        <f t="shared" si="37"/>
        <v>0</v>
      </c>
      <c r="I492" s="29">
        <f t="shared" si="38"/>
        <v>0</v>
      </c>
    </row>
    <row r="493" spans="1:9" x14ac:dyDescent="0.25">
      <c r="A493" s="32">
        <v>7004095</v>
      </c>
      <c r="B493" t="s">
        <v>744</v>
      </c>
      <c r="C493" s="28">
        <f>VLOOKUP(A493,[2]Sheet2!$A$1:$D$859,3,FALSE)</f>
        <v>1083</v>
      </c>
      <c r="D493" s="42">
        <v>54.900000000000986</v>
      </c>
      <c r="E493" s="14">
        <f t="shared" si="35"/>
        <v>59456.700000001067</v>
      </c>
      <c r="F493" s="30">
        <f>VLOOKUP(A493,[1]Chargemaster!$A$6:$D$1605,4,FALSE)</f>
        <v>54.9</v>
      </c>
      <c r="G493" s="30">
        <f t="shared" si="36"/>
        <v>59456.7</v>
      </c>
      <c r="H493" s="17">
        <f t="shared" si="37"/>
        <v>-1.0695657692849636E-9</v>
      </c>
      <c r="I493" s="29">
        <f t="shared" si="38"/>
        <v>-1.7988986426844148E-14</v>
      </c>
    </row>
    <row r="494" spans="1:9" x14ac:dyDescent="0.25">
      <c r="A494" s="32">
        <v>4501449</v>
      </c>
      <c r="B494" t="s">
        <v>46</v>
      </c>
      <c r="C494" s="28">
        <f>VLOOKUP(A494,[2]Sheet2!$A$1:$D$859,3,FALSE)</f>
        <v>26</v>
      </c>
      <c r="D494" s="30">
        <v>17.600000000000005</v>
      </c>
      <c r="E494" s="14">
        <f t="shared" si="35"/>
        <v>457.60000000000014</v>
      </c>
      <c r="F494" s="30">
        <f>VLOOKUP(A494,[1]Chargemaster!$A$6:$D$1605,4,FALSE)</f>
        <v>17.600000000000001</v>
      </c>
      <c r="G494" s="30">
        <f t="shared" si="36"/>
        <v>457.6</v>
      </c>
      <c r="H494" s="17">
        <f t="shared" si="37"/>
        <v>0</v>
      </c>
      <c r="I494" s="29">
        <f t="shared" si="38"/>
        <v>0</v>
      </c>
    </row>
    <row r="495" spans="1:9" x14ac:dyDescent="0.25">
      <c r="A495" s="32">
        <v>5006516</v>
      </c>
      <c r="B495" t="s">
        <v>462</v>
      </c>
      <c r="C495" s="28">
        <f>VLOOKUP(A495,[2]Sheet2!$A$1:$D$859,3,FALSE)</f>
        <v>4</v>
      </c>
      <c r="D495" s="30">
        <v>18.900000000000002</v>
      </c>
      <c r="E495" s="14">
        <f t="shared" si="35"/>
        <v>75.600000000000009</v>
      </c>
      <c r="F495" s="30">
        <f>VLOOKUP(A495,[1]Chargemaster!$A$6:$D$1605,4,FALSE)</f>
        <v>18.899999999999999</v>
      </c>
      <c r="G495" s="30">
        <f t="shared" si="36"/>
        <v>75.599999999999994</v>
      </c>
      <c r="H495" s="17">
        <f t="shared" si="37"/>
        <v>0</v>
      </c>
      <c r="I495" s="29">
        <f t="shared" si="38"/>
        <v>0</v>
      </c>
    </row>
    <row r="496" spans="1:9" x14ac:dyDescent="0.25">
      <c r="A496" s="32">
        <v>5050674</v>
      </c>
      <c r="B496" t="s">
        <v>831</v>
      </c>
      <c r="C496" s="28">
        <f>VLOOKUP(A496,[2]Sheet2!$A$1:$D$859,3,FALSE)</f>
        <v>215</v>
      </c>
      <c r="D496" s="30">
        <v>300</v>
      </c>
      <c r="E496" s="14">
        <f t="shared" si="35"/>
        <v>64500</v>
      </c>
      <c r="F496" s="30">
        <f>VLOOKUP(A496,[1]Chargemaster!$A$6:$D$1605,4,FALSE)</f>
        <v>300</v>
      </c>
      <c r="G496" s="30">
        <f t="shared" si="36"/>
        <v>64500</v>
      </c>
      <c r="H496" s="17">
        <f t="shared" si="37"/>
        <v>0</v>
      </c>
      <c r="I496" s="29">
        <f t="shared" si="38"/>
        <v>0</v>
      </c>
    </row>
    <row r="497" spans="1:9" x14ac:dyDescent="0.25">
      <c r="A497" s="32">
        <v>7000563</v>
      </c>
      <c r="B497" t="s">
        <v>742</v>
      </c>
      <c r="C497" s="28">
        <f>VLOOKUP(A497,[2]Sheet2!$A$1:$D$859,3,FALSE)</f>
        <v>5834</v>
      </c>
      <c r="D497" s="42">
        <v>15.75</v>
      </c>
      <c r="E497" s="14">
        <f t="shared" si="35"/>
        <v>91885.5</v>
      </c>
      <c r="F497" s="30">
        <f>VLOOKUP(A497,[1]Chargemaster!$A$6:$D$1605,4,FALSE)</f>
        <v>15.75</v>
      </c>
      <c r="G497" s="30">
        <f t="shared" si="36"/>
        <v>91885.5</v>
      </c>
      <c r="H497" s="17">
        <f t="shared" si="37"/>
        <v>0</v>
      </c>
      <c r="I497" s="29">
        <f t="shared" si="38"/>
        <v>0</v>
      </c>
    </row>
    <row r="498" spans="1:9" x14ac:dyDescent="0.25">
      <c r="A498" s="32">
        <v>5006824</v>
      </c>
      <c r="B498" t="s">
        <v>599</v>
      </c>
      <c r="C498" s="28">
        <f>VLOOKUP(A498,[2]Sheet2!$A$1:$D$859,3,FALSE)</f>
        <v>5</v>
      </c>
      <c r="D498" s="30">
        <v>7.4099999999999993</v>
      </c>
      <c r="E498" s="14">
        <f t="shared" si="35"/>
        <v>37.049999999999997</v>
      </c>
      <c r="F498" s="30">
        <f>VLOOKUP(A498,[1]Chargemaster!$A$6:$D$1605,4,FALSE)</f>
        <v>7.41</v>
      </c>
      <c r="G498" s="30">
        <f t="shared" si="36"/>
        <v>37.049999999999997</v>
      </c>
      <c r="H498" s="17">
        <f t="shared" si="37"/>
        <v>0</v>
      </c>
      <c r="I498" s="29">
        <f t="shared" si="38"/>
        <v>0</v>
      </c>
    </row>
    <row r="499" spans="1:9" x14ac:dyDescent="0.25">
      <c r="A499" s="32">
        <v>5006517</v>
      </c>
      <c r="B499" t="s">
        <v>463</v>
      </c>
      <c r="C499" s="28">
        <f>VLOOKUP(A499,[2]Sheet2!$A$1:$D$859,3,FALSE)</f>
        <v>14</v>
      </c>
      <c r="D499" s="30">
        <v>3.7999999999999994</v>
      </c>
      <c r="E499" s="14">
        <f t="shared" si="35"/>
        <v>53.199999999999989</v>
      </c>
      <c r="F499" s="30">
        <f>VLOOKUP(A499,[1]Chargemaster!$A$6:$D$1605,4,FALSE)</f>
        <v>3.8</v>
      </c>
      <c r="G499" s="30">
        <f t="shared" si="36"/>
        <v>53.199999999999996</v>
      </c>
      <c r="H499" s="17">
        <f t="shared" si="37"/>
        <v>0</v>
      </c>
      <c r="I499" s="29">
        <f t="shared" si="38"/>
        <v>0</v>
      </c>
    </row>
    <row r="500" spans="1:9" x14ac:dyDescent="0.25">
      <c r="A500" s="32">
        <v>5006518</v>
      </c>
      <c r="B500" t="s">
        <v>464</v>
      </c>
      <c r="C500" s="28">
        <f>VLOOKUP(A500,[2]Sheet2!$A$1:$D$859,3,FALSE)</f>
        <v>139</v>
      </c>
      <c r="D500" s="30">
        <v>3.7999999999999843</v>
      </c>
      <c r="E500" s="14">
        <f t="shared" ref="E500:E563" si="39">D500*C500</f>
        <v>528.19999999999777</v>
      </c>
      <c r="F500" s="30">
        <f>VLOOKUP(A500,[1]Chargemaster!$A$6:$D$1605,4,FALSE)</f>
        <v>3.8</v>
      </c>
      <c r="G500" s="30">
        <f t="shared" ref="G500:G563" si="40">C500*F500</f>
        <v>528.19999999999993</v>
      </c>
      <c r="H500" s="17">
        <f t="shared" ref="H500:H563" si="41">G500-E500</f>
        <v>2.1600499167107046E-12</v>
      </c>
      <c r="I500" s="29">
        <f t="shared" ref="I500:I563" si="42">IF(E500=0,0,H500/E500)</f>
        <v>4.0894545943027521E-15</v>
      </c>
    </row>
    <row r="501" spans="1:9" x14ac:dyDescent="0.25">
      <c r="A501" s="32">
        <v>4501192</v>
      </c>
      <c r="B501" t="s">
        <v>131</v>
      </c>
      <c r="C501" s="28">
        <v>0</v>
      </c>
      <c r="D501" s="30">
        <v>6.1</v>
      </c>
      <c r="E501" s="14">
        <f t="shared" si="39"/>
        <v>0</v>
      </c>
      <c r="F501" s="30">
        <v>6.1</v>
      </c>
      <c r="G501" s="30">
        <f t="shared" si="40"/>
        <v>0</v>
      </c>
      <c r="H501" s="17">
        <f t="shared" si="41"/>
        <v>0</v>
      </c>
      <c r="I501" s="29">
        <f t="shared" si="42"/>
        <v>0</v>
      </c>
    </row>
    <row r="502" spans="1:9" x14ac:dyDescent="0.25">
      <c r="A502" s="32">
        <v>4501185</v>
      </c>
      <c r="B502" t="s">
        <v>129</v>
      </c>
      <c r="C502" s="28">
        <f>VLOOKUP(A502,[2]Sheet2!$A$1:$D$859,3,FALSE)</f>
        <v>12</v>
      </c>
      <c r="D502" s="30">
        <v>0</v>
      </c>
      <c r="E502" s="14">
        <f t="shared" si="39"/>
        <v>0</v>
      </c>
      <c r="F502" s="30">
        <f>VLOOKUP(A502,[1]Chargemaster!$A$6:$D$1605,4,FALSE)</f>
        <v>6.1</v>
      </c>
      <c r="G502" s="30">
        <f t="shared" si="40"/>
        <v>73.199999999999989</v>
      </c>
      <c r="H502" s="17">
        <f t="shared" si="41"/>
        <v>73.199999999999989</v>
      </c>
      <c r="I502" s="29">
        <f t="shared" si="42"/>
        <v>0</v>
      </c>
    </row>
    <row r="503" spans="1:9" x14ac:dyDescent="0.25">
      <c r="A503" s="32">
        <v>4501186</v>
      </c>
      <c r="B503" t="s">
        <v>130</v>
      </c>
      <c r="C503" s="28">
        <f>VLOOKUP(A503,[2]Sheet2!$A$1:$D$859,3,FALSE)</f>
        <v>9</v>
      </c>
      <c r="D503" s="30">
        <v>6.0999999999999988</v>
      </c>
      <c r="E503" s="14">
        <f t="shared" si="39"/>
        <v>54.899999999999991</v>
      </c>
      <c r="F503" s="30">
        <f>VLOOKUP(A503,[1]Chargemaster!$A$6:$D$1605,4,FALSE)</f>
        <v>6.1</v>
      </c>
      <c r="G503" s="30">
        <f t="shared" si="40"/>
        <v>54.9</v>
      </c>
      <c r="H503" s="17">
        <f t="shared" si="41"/>
        <v>0</v>
      </c>
      <c r="I503" s="29">
        <f t="shared" si="42"/>
        <v>0</v>
      </c>
    </row>
    <row r="504" spans="1:9" x14ac:dyDescent="0.25">
      <c r="A504" s="32">
        <v>4504058</v>
      </c>
      <c r="B504" t="s">
        <v>181</v>
      </c>
      <c r="C504" s="28">
        <f>VLOOKUP(A504,[2]Sheet2!$A$1:$D$859,3,FALSE)</f>
        <v>7</v>
      </c>
      <c r="D504" s="30">
        <v>16</v>
      </c>
      <c r="E504" s="14">
        <f t="shared" si="39"/>
        <v>112</v>
      </c>
      <c r="F504" s="30">
        <f>VLOOKUP(A504,[1]Chargemaster!$A$6:$D$1605,4,FALSE)</f>
        <v>16</v>
      </c>
      <c r="G504" s="30">
        <f t="shared" si="40"/>
        <v>112</v>
      </c>
      <c r="H504" s="17">
        <f t="shared" si="41"/>
        <v>0</v>
      </c>
      <c r="I504" s="29">
        <f t="shared" si="42"/>
        <v>0</v>
      </c>
    </row>
    <row r="505" spans="1:9" x14ac:dyDescent="0.25">
      <c r="A505" s="32">
        <v>5006924</v>
      </c>
      <c r="B505" t="s">
        <v>627</v>
      </c>
      <c r="C505" s="28">
        <v>0</v>
      </c>
      <c r="D505" s="30">
        <v>169.80000000000004</v>
      </c>
      <c r="E505" s="14">
        <f t="shared" si="39"/>
        <v>0</v>
      </c>
      <c r="F505" s="30">
        <f>VLOOKUP(A505,[1]Chargemaster!$A$6:$D$1605,4,FALSE)</f>
        <v>169.8</v>
      </c>
      <c r="G505" s="30">
        <f t="shared" si="40"/>
        <v>0</v>
      </c>
      <c r="H505" s="17">
        <f t="shared" si="41"/>
        <v>0</v>
      </c>
      <c r="I505" s="29">
        <f t="shared" si="42"/>
        <v>0</v>
      </c>
    </row>
    <row r="506" spans="1:9" x14ac:dyDescent="0.25">
      <c r="A506" s="32">
        <v>6506084</v>
      </c>
      <c r="B506" t="s">
        <v>835</v>
      </c>
      <c r="C506" s="28">
        <v>0</v>
      </c>
      <c r="D506" s="42">
        <v>69.5</v>
      </c>
      <c r="E506" s="14">
        <f t="shared" si="39"/>
        <v>0</v>
      </c>
      <c r="F506" s="30">
        <f>VLOOKUP(A506,[1]Chargemaster!$A$6:$D$1605,4,FALSE)</f>
        <v>69.5</v>
      </c>
      <c r="G506" s="30">
        <f t="shared" si="40"/>
        <v>0</v>
      </c>
      <c r="H506" s="17">
        <f t="shared" si="41"/>
        <v>0</v>
      </c>
      <c r="I506" s="29">
        <f t="shared" si="42"/>
        <v>0</v>
      </c>
    </row>
    <row r="507" spans="1:9" x14ac:dyDescent="0.25">
      <c r="A507" s="32">
        <v>5006521</v>
      </c>
      <c r="B507" t="s">
        <v>465</v>
      </c>
      <c r="C507" s="28">
        <f>VLOOKUP(A507,[2]Sheet2!$A$1:$D$859,3,FALSE)</f>
        <v>1</v>
      </c>
      <c r="D507" s="30">
        <v>13.199999999999998</v>
      </c>
      <c r="E507" s="14">
        <f t="shared" si="39"/>
        <v>13.199999999999998</v>
      </c>
      <c r="F507" s="30">
        <f>VLOOKUP(A507,[1]Chargemaster!$A$6:$D$1605,4,FALSE)</f>
        <v>13.2</v>
      </c>
      <c r="G507" s="30">
        <f t="shared" si="40"/>
        <v>13.2</v>
      </c>
      <c r="H507" s="17">
        <f t="shared" si="41"/>
        <v>0</v>
      </c>
      <c r="I507" s="29">
        <f t="shared" si="42"/>
        <v>0</v>
      </c>
    </row>
    <row r="508" spans="1:9" x14ac:dyDescent="0.25">
      <c r="A508" s="32">
        <v>4501592</v>
      </c>
      <c r="B508" t="s">
        <v>169</v>
      </c>
      <c r="C508" s="28">
        <v>0</v>
      </c>
      <c r="D508" s="30">
        <v>46</v>
      </c>
      <c r="E508" s="14">
        <f t="shared" si="39"/>
        <v>0</v>
      </c>
      <c r="F508" s="30">
        <v>46</v>
      </c>
      <c r="G508" s="30">
        <f t="shared" si="40"/>
        <v>0</v>
      </c>
      <c r="H508" s="17">
        <f t="shared" si="41"/>
        <v>0</v>
      </c>
      <c r="I508" s="29">
        <f t="shared" si="42"/>
        <v>0</v>
      </c>
    </row>
    <row r="509" spans="1:9" x14ac:dyDescent="0.25">
      <c r="A509" s="32">
        <v>8002250</v>
      </c>
      <c r="B509" t="s">
        <v>756</v>
      </c>
      <c r="C509" s="28">
        <f>VLOOKUP(A509,[2]Sheet2!$A$1:$D$859,3,FALSE)</f>
        <v>967</v>
      </c>
      <c r="D509" s="30">
        <v>400</v>
      </c>
      <c r="E509" s="14">
        <f t="shared" si="39"/>
        <v>386800</v>
      </c>
      <c r="F509" s="30">
        <f>VLOOKUP(A509,[1]Chargemaster!$A$6:$D$1605,4,FALSE)</f>
        <v>400</v>
      </c>
      <c r="G509" s="30">
        <f t="shared" si="40"/>
        <v>386800</v>
      </c>
      <c r="H509" s="17">
        <f t="shared" si="41"/>
        <v>0</v>
      </c>
      <c r="I509" s="29">
        <f t="shared" si="42"/>
        <v>0</v>
      </c>
    </row>
    <row r="510" spans="1:9" x14ac:dyDescent="0.25">
      <c r="A510" s="32">
        <v>8202050</v>
      </c>
      <c r="B510" t="s">
        <v>756</v>
      </c>
      <c r="C510" s="28">
        <f>VLOOKUP(A510,[2]Sheet2!$A$1:$D$859,3,FALSE)</f>
        <v>650</v>
      </c>
      <c r="D510" s="30">
        <v>400</v>
      </c>
      <c r="E510" s="14">
        <f t="shared" si="39"/>
        <v>260000</v>
      </c>
      <c r="F510" s="30">
        <f>VLOOKUP(A510,[1]Chargemaster!$A$6:$D$1605,4,FALSE)</f>
        <v>400</v>
      </c>
      <c r="G510" s="30">
        <f t="shared" si="40"/>
        <v>260000</v>
      </c>
      <c r="H510" s="17">
        <f t="shared" si="41"/>
        <v>0</v>
      </c>
      <c r="I510" s="29">
        <f t="shared" si="42"/>
        <v>0</v>
      </c>
    </row>
    <row r="511" spans="1:9" x14ac:dyDescent="0.25">
      <c r="A511" s="32">
        <v>4007877</v>
      </c>
      <c r="B511" t="s">
        <v>93</v>
      </c>
      <c r="C511" s="28">
        <f>VLOOKUP(A511,[2]Sheet2!$A$1:$D$859,3,FALSE)</f>
        <v>3</v>
      </c>
      <c r="D511" s="30">
        <v>47.6</v>
      </c>
      <c r="E511" s="14">
        <f t="shared" si="39"/>
        <v>142.80000000000001</v>
      </c>
      <c r="F511" s="30">
        <f>VLOOKUP(A511,[1]Chargemaster!$A$6:$D$1605,4,FALSE)</f>
        <v>47.6</v>
      </c>
      <c r="G511" s="30">
        <f t="shared" si="40"/>
        <v>142.80000000000001</v>
      </c>
      <c r="H511" s="17">
        <f t="shared" si="41"/>
        <v>0</v>
      </c>
      <c r="I511" s="29">
        <f t="shared" si="42"/>
        <v>0</v>
      </c>
    </row>
    <row r="512" spans="1:9" x14ac:dyDescent="0.25">
      <c r="A512" s="32">
        <v>5006524</v>
      </c>
      <c r="B512" t="s">
        <v>467</v>
      </c>
      <c r="C512" s="28">
        <f>VLOOKUP(A512,[2]Sheet2!$A$1:$D$859,3,FALSE)</f>
        <v>74</v>
      </c>
      <c r="D512" s="30">
        <v>23.569999999999997</v>
      </c>
      <c r="E512" s="14">
        <f t="shared" si="39"/>
        <v>1744.1799999999998</v>
      </c>
      <c r="F512" s="30">
        <f>VLOOKUP(A512,[1]Chargemaster!$A$6:$D$1605,4,FALSE)</f>
        <v>23.57</v>
      </c>
      <c r="G512" s="30">
        <f t="shared" si="40"/>
        <v>1744.18</v>
      </c>
      <c r="H512" s="17">
        <f t="shared" si="41"/>
        <v>0</v>
      </c>
      <c r="I512" s="29">
        <f t="shared" si="42"/>
        <v>0</v>
      </c>
    </row>
    <row r="513" spans="1:9" x14ac:dyDescent="0.25">
      <c r="A513" s="32">
        <v>5006525</v>
      </c>
      <c r="B513" t="s">
        <v>468</v>
      </c>
      <c r="C513" s="28">
        <f>VLOOKUP(A513,[2]Sheet2!$A$1:$D$859,3,FALSE)</f>
        <v>274</v>
      </c>
      <c r="D513" s="30">
        <v>24.569999999999887</v>
      </c>
      <c r="E513" s="14">
        <f t="shared" si="39"/>
        <v>6732.1799999999694</v>
      </c>
      <c r="F513" s="30">
        <f>VLOOKUP(A513,[1]Chargemaster!$A$6:$D$1605,4,FALSE)</f>
        <v>24.57</v>
      </c>
      <c r="G513" s="30">
        <f t="shared" si="40"/>
        <v>6732.18</v>
      </c>
      <c r="H513" s="17">
        <f t="shared" si="41"/>
        <v>3.092281986027956E-11</v>
      </c>
      <c r="I513" s="29">
        <f t="shared" si="42"/>
        <v>4.5932847696109877E-15</v>
      </c>
    </row>
    <row r="514" spans="1:9" x14ac:dyDescent="0.25">
      <c r="A514" s="32">
        <v>5006526</v>
      </c>
      <c r="B514" t="s">
        <v>469</v>
      </c>
      <c r="C514" s="28">
        <f>VLOOKUP(A514,[2]Sheet2!$A$1:$D$859,3,FALSE)</f>
        <v>151</v>
      </c>
      <c r="D514" s="30">
        <v>25.32999999999997</v>
      </c>
      <c r="E514" s="14">
        <f t="shared" si="39"/>
        <v>3824.8299999999954</v>
      </c>
      <c r="F514" s="30">
        <f>VLOOKUP(A514,[1]Chargemaster!$A$6:$D$1605,4,FALSE)</f>
        <v>25.33</v>
      </c>
      <c r="G514" s="30">
        <f t="shared" si="40"/>
        <v>3824.83</v>
      </c>
      <c r="H514" s="17">
        <f t="shared" si="41"/>
        <v>4.5474735088646412E-12</v>
      </c>
      <c r="I514" s="29">
        <f t="shared" si="42"/>
        <v>1.1889348046487416E-15</v>
      </c>
    </row>
    <row r="515" spans="1:9" x14ac:dyDescent="0.25">
      <c r="A515" s="32">
        <v>5006527</v>
      </c>
      <c r="B515" t="s">
        <v>470</v>
      </c>
      <c r="C515" s="28">
        <f>VLOOKUP(A515,[2]Sheet2!$A$1:$D$859,3,FALSE)</f>
        <v>454</v>
      </c>
      <c r="D515" s="30">
        <v>7.0199999999999845</v>
      </c>
      <c r="E515" s="14">
        <f t="shared" si="39"/>
        <v>3187.0799999999931</v>
      </c>
      <c r="F515" s="30">
        <f>VLOOKUP(A515,[1]Chargemaster!$A$6:$D$1605,4,FALSE)</f>
        <v>7.02</v>
      </c>
      <c r="G515" s="30">
        <f t="shared" si="40"/>
        <v>3187.08</v>
      </c>
      <c r="H515" s="17">
        <f t="shared" si="41"/>
        <v>6.8212102632969618E-12</v>
      </c>
      <c r="I515" s="29">
        <f t="shared" si="42"/>
        <v>2.1402695455705461E-15</v>
      </c>
    </row>
    <row r="516" spans="1:9" x14ac:dyDescent="0.25">
      <c r="A516" s="32">
        <v>5006530</v>
      </c>
      <c r="B516" t="s">
        <v>471</v>
      </c>
      <c r="C516" s="28">
        <f>VLOOKUP(A516,[2]Sheet2!$A$1:$D$859,3,FALSE)</f>
        <v>515</v>
      </c>
      <c r="D516" s="30">
        <v>21.75135135135092</v>
      </c>
      <c r="E516" s="14">
        <f t="shared" si="39"/>
        <v>11201.945945945723</v>
      </c>
      <c r="F516" s="30">
        <f>VLOOKUP(A516,[1]Chargemaster!$A$6:$D$1605,4,FALSE)</f>
        <v>21.8</v>
      </c>
      <c r="G516" s="30">
        <f t="shared" si="40"/>
        <v>11227</v>
      </c>
      <c r="H516" s="17">
        <f t="shared" si="41"/>
        <v>25.054054054277003</v>
      </c>
      <c r="I516" s="29">
        <f t="shared" si="42"/>
        <v>2.2365805169185554E-3</v>
      </c>
    </row>
    <row r="517" spans="1:9" x14ac:dyDescent="0.25">
      <c r="A517" s="32">
        <v>5006534</v>
      </c>
      <c r="B517" t="s">
        <v>473</v>
      </c>
      <c r="C517" s="28">
        <f>VLOOKUP(A517,[2]Sheet2!$A$1:$D$859,3,FALSE)</f>
        <v>34</v>
      </c>
      <c r="D517" s="30">
        <v>62.399999999999984</v>
      </c>
      <c r="E517" s="14">
        <f t="shared" si="39"/>
        <v>2121.5999999999995</v>
      </c>
      <c r="F517" s="30">
        <f>VLOOKUP(A517,[1]Chargemaster!$A$6:$D$1605,4,FALSE)</f>
        <v>62.4</v>
      </c>
      <c r="G517" s="30">
        <f t="shared" si="40"/>
        <v>2121.6</v>
      </c>
      <c r="H517" s="17">
        <f t="shared" si="41"/>
        <v>0</v>
      </c>
      <c r="I517" s="29">
        <f t="shared" si="42"/>
        <v>0</v>
      </c>
    </row>
    <row r="518" spans="1:9" x14ac:dyDescent="0.25">
      <c r="A518" s="32">
        <v>5006861</v>
      </c>
      <c r="B518" t="s">
        <v>611</v>
      </c>
      <c r="C518" s="28">
        <v>0</v>
      </c>
      <c r="D518" s="30">
        <v>180</v>
      </c>
      <c r="E518" s="14">
        <f t="shared" si="39"/>
        <v>0</v>
      </c>
      <c r="F518" s="30">
        <f>VLOOKUP(A518,[1]Chargemaster!$A$6:$D$1605,4,FALSE)</f>
        <v>180</v>
      </c>
      <c r="G518" s="30">
        <f t="shared" si="40"/>
        <v>0</v>
      </c>
      <c r="H518" s="17">
        <f t="shared" si="41"/>
        <v>0</v>
      </c>
      <c r="I518" s="29">
        <f t="shared" si="42"/>
        <v>0</v>
      </c>
    </row>
    <row r="519" spans="1:9" x14ac:dyDescent="0.25">
      <c r="A519" s="32">
        <v>5006539</v>
      </c>
      <c r="B519" t="s">
        <v>475</v>
      </c>
      <c r="C519" s="28">
        <f>VLOOKUP(A519,[2]Sheet2!$A$1:$D$859,3,FALSE)</f>
        <v>32</v>
      </c>
      <c r="D519" s="30">
        <v>4.5900000000000007</v>
      </c>
      <c r="E519" s="14">
        <f t="shared" si="39"/>
        <v>146.88000000000002</v>
      </c>
      <c r="F519" s="30">
        <f>VLOOKUP(A519,[1]Chargemaster!$A$6:$D$1605,4,FALSE)</f>
        <v>4.59</v>
      </c>
      <c r="G519" s="30">
        <f t="shared" si="40"/>
        <v>146.88</v>
      </c>
      <c r="H519" s="17">
        <f t="shared" si="41"/>
        <v>0</v>
      </c>
      <c r="I519" s="29">
        <f t="shared" si="42"/>
        <v>0</v>
      </c>
    </row>
    <row r="520" spans="1:9" x14ac:dyDescent="0.25">
      <c r="A520" s="32">
        <v>5006541</v>
      </c>
      <c r="B520" t="s">
        <v>476</v>
      </c>
      <c r="C520" s="28">
        <f>VLOOKUP(A520,[2]Sheet2!$A$1:$D$859,3,FALSE)</f>
        <v>6121</v>
      </c>
      <c r="D520" s="30">
        <v>5.7365816119883659</v>
      </c>
      <c r="E520" s="14">
        <f t="shared" si="39"/>
        <v>35113.616046980787</v>
      </c>
      <c r="F520" s="30">
        <f>VLOOKUP(A520,[1]Chargemaster!$A$6:$D$1605,4,FALSE)</f>
        <v>5.76</v>
      </c>
      <c r="G520" s="30">
        <f t="shared" si="40"/>
        <v>35256.959999999999</v>
      </c>
      <c r="H520" s="17">
        <f t="shared" si="41"/>
        <v>143.34395301921177</v>
      </c>
      <c r="I520" s="29">
        <f t="shared" si="42"/>
        <v>4.0822896971768044E-3</v>
      </c>
    </row>
    <row r="521" spans="1:9" x14ac:dyDescent="0.25">
      <c r="A521" s="32">
        <v>4504090</v>
      </c>
      <c r="B521" t="s">
        <v>800</v>
      </c>
      <c r="C521" s="28">
        <f>VLOOKUP(A521,[2]Sheet2!$A$1:$D$859,3,FALSE)</f>
        <v>30</v>
      </c>
      <c r="D521" s="30">
        <v>17.199999999999992</v>
      </c>
      <c r="E521" s="14">
        <f t="shared" si="39"/>
        <v>515.99999999999977</v>
      </c>
      <c r="F521" s="30">
        <f>VLOOKUP(A521,[1]Chargemaster!$A$6:$D$1605,4,FALSE)</f>
        <v>17.2</v>
      </c>
      <c r="G521" s="30">
        <f t="shared" si="40"/>
        <v>516</v>
      </c>
      <c r="H521" s="17">
        <f t="shared" si="41"/>
        <v>0</v>
      </c>
      <c r="I521" s="29">
        <f t="shared" si="42"/>
        <v>0</v>
      </c>
    </row>
    <row r="522" spans="1:9" x14ac:dyDescent="0.25">
      <c r="A522" s="32">
        <v>4501205</v>
      </c>
      <c r="B522" t="s">
        <v>15</v>
      </c>
      <c r="C522" s="28">
        <f>VLOOKUP(A522,[2]Sheet2!$A$1:$D$859,3,FALSE)</f>
        <v>395</v>
      </c>
      <c r="D522" s="30">
        <v>82</v>
      </c>
      <c r="E522" s="14">
        <f t="shared" si="39"/>
        <v>32390</v>
      </c>
      <c r="F522" s="30">
        <f>VLOOKUP(A522,[1]Chargemaster!$A$6:$D$1605,4,FALSE)</f>
        <v>82</v>
      </c>
      <c r="G522" s="30">
        <f t="shared" si="40"/>
        <v>32390</v>
      </c>
      <c r="H522" s="17">
        <f t="shared" si="41"/>
        <v>0</v>
      </c>
      <c r="I522" s="29">
        <f t="shared" si="42"/>
        <v>0</v>
      </c>
    </row>
    <row r="523" spans="1:9" x14ac:dyDescent="0.25">
      <c r="A523" s="32">
        <v>4504084</v>
      </c>
      <c r="B523" t="s">
        <v>189</v>
      </c>
      <c r="C523" s="28">
        <f>VLOOKUP(A523,[2]Sheet2!$A$1:$D$859,3,FALSE)</f>
        <v>2</v>
      </c>
      <c r="D523" s="30">
        <v>13.460000000000003</v>
      </c>
      <c r="E523" s="14">
        <f t="shared" si="39"/>
        <v>26.920000000000005</v>
      </c>
      <c r="F523" s="30">
        <f>VLOOKUP(A523,[1]Chargemaster!$A$6:$D$1605,4,FALSE)</f>
        <v>13.46</v>
      </c>
      <c r="G523" s="30">
        <f t="shared" si="40"/>
        <v>26.92</v>
      </c>
      <c r="H523" s="17">
        <f t="shared" si="41"/>
        <v>0</v>
      </c>
      <c r="I523" s="29">
        <f t="shared" si="42"/>
        <v>0</v>
      </c>
    </row>
    <row r="524" spans="1:9" x14ac:dyDescent="0.25">
      <c r="A524" s="32">
        <v>4501199</v>
      </c>
      <c r="B524" t="s">
        <v>132</v>
      </c>
      <c r="C524" s="28">
        <f>VLOOKUP(A524,[2]Sheet2!$A$1:$D$859,3,FALSE)</f>
        <v>36</v>
      </c>
      <c r="D524" s="30">
        <v>4.3799999999999972</v>
      </c>
      <c r="E524" s="14">
        <f t="shared" si="39"/>
        <v>157.67999999999989</v>
      </c>
      <c r="F524" s="30">
        <f>VLOOKUP(A524,[1]Chargemaster!$A$6:$D$1605,4,FALSE)</f>
        <v>4.38</v>
      </c>
      <c r="G524" s="30">
        <f t="shared" si="40"/>
        <v>157.68</v>
      </c>
      <c r="H524" s="17">
        <f t="shared" si="41"/>
        <v>0</v>
      </c>
      <c r="I524" s="29">
        <f t="shared" si="42"/>
        <v>0</v>
      </c>
    </row>
    <row r="525" spans="1:9" x14ac:dyDescent="0.25">
      <c r="A525" s="32">
        <v>8002201</v>
      </c>
      <c r="B525" t="s">
        <v>750</v>
      </c>
      <c r="C525" s="28">
        <f>VLOOKUP(A525,[2]Sheet2!$A$1:$D$859,3,FALSE)</f>
        <v>405</v>
      </c>
      <c r="D525" s="42">
        <v>100</v>
      </c>
      <c r="E525" s="14">
        <f t="shared" si="39"/>
        <v>40500</v>
      </c>
      <c r="F525" s="30">
        <f>VLOOKUP(A525,[1]Chargemaster!$A$6:$D$1605,4,FALSE)</f>
        <v>100</v>
      </c>
      <c r="G525" s="30">
        <f t="shared" si="40"/>
        <v>40500</v>
      </c>
      <c r="H525" s="17">
        <f t="shared" si="41"/>
        <v>0</v>
      </c>
      <c r="I525" s="29">
        <f t="shared" si="42"/>
        <v>0</v>
      </c>
    </row>
    <row r="526" spans="1:9" x14ac:dyDescent="0.25">
      <c r="A526" s="32">
        <v>8002227</v>
      </c>
      <c r="B526" t="s">
        <v>754</v>
      </c>
      <c r="C526" s="28">
        <f>VLOOKUP(A526,[2]Sheet2!$A$1:$D$859,3,FALSE)</f>
        <v>2</v>
      </c>
      <c r="D526" s="30">
        <v>100</v>
      </c>
      <c r="E526" s="14">
        <f t="shared" si="39"/>
        <v>200</v>
      </c>
      <c r="F526" s="30">
        <f>VLOOKUP(A526,[1]Chargemaster!$A$6:$D$1605,4,FALSE)</f>
        <v>100</v>
      </c>
      <c r="G526" s="30">
        <f t="shared" si="40"/>
        <v>200</v>
      </c>
      <c r="H526" s="17">
        <f t="shared" si="41"/>
        <v>0</v>
      </c>
      <c r="I526" s="29">
        <f t="shared" si="42"/>
        <v>0</v>
      </c>
    </row>
    <row r="527" spans="1:9" x14ac:dyDescent="0.25">
      <c r="A527" s="32">
        <v>8002222</v>
      </c>
      <c r="B527" t="s">
        <v>753</v>
      </c>
      <c r="C527" s="28">
        <f>VLOOKUP(A527,[2]Sheet2!$A$1:$D$859,3,FALSE)</f>
        <v>1</v>
      </c>
      <c r="D527" s="30">
        <v>150</v>
      </c>
      <c r="E527" s="14">
        <f t="shared" si="39"/>
        <v>150</v>
      </c>
      <c r="F527" s="30">
        <f>VLOOKUP(A527,[1]Chargemaster!$A$6:$D$1605,4,FALSE)</f>
        <v>150</v>
      </c>
      <c r="G527" s="30">
        <f t="shared" si="40"/>
        <v>150</v>
      </c>
      <c r="H527" s="17">
        <f t="shared" si="41"/>
        <v>0</v>
      </c>
      <c r="I527" s="29">
        <f t="shared" si="42"/>
        <v>0</v>
      </c>
    </row>
    <row r="528" spans="1:9" x14ac:dyDescent="0.25">
      <c r="A528" s="32">
        <v>8002228</v>
      </c>
      <c r="B528" t="s">
        <v>755</v>
      </c>
      <c r="C528" s="28">
        <v>0</v>
      </c>
      <c r="D528" s="30">
        <v>195</v>
      </c>
      <c r="E528" s="14">
        <f t="shared" si="39"/>
        <v>0</v>
      </c>
      <c r="F528" s="30">
        <f>VLOOKUP(A528,[1]Chargemaster!$A$6:$D$1605,4,FALSE)</f>
        <v>195</v>
      </c>
      <c r="G528" s="30">
        <f t="shared" si="40"/>
        <v>0</v>
      </c>
      <c r="H528" s="17">
        <f t="shared" si="41"/>
        <v>0</v>
      </c>
      <c r="I528" s="29">
        <f t="shared" si="42"/>
        <v>0</v>
      </c>
    </row>
    <row r="529" spans="1:9" x14ac:dyDescent="0.25">
      <c r="A529" s="32">
        <v>4501288</v>
      </c>
      <c r="B529" t="s">
        <v>6</v>
      </c>
      <c r="C529" s="28">
        <f>VLOOKUP(A529,[2]Sheet2!$A$1:$D$859,3,FALSE)</f>
        <v>204</v>
      </c>
      <c r="D529" s="30">
        <v>30</v>
      </c>
      <c r="E529" s="14">
        <f t="shared" si="39"/>
        <v>6120</v>
      </c>
      <c r="F529" s="30">
        <f>VLOOKUP(A529,[1]Chargemaster!$A$6:$D$1605,4,FALSE)</f>
        <v>30</v>
      </c>
      <c r="G529" s="30">
        <f t="shared" si="40"/>
        <v>6120</v>
      </c>
      <c r="H529" s="17">
        <f t="shared" si="41"/>
        <v>0</v>
      </c>
      <c r="I529" s="29">
        <f t="shared" si="42"/>
        <v>0</v>
      </c>
    </row>
    <row r="530" spans="1:9" x14ac:dyDescent="0.25">
      <c r="A530" s="32">
        <v>5006547</v>
      </c>
      <c r="B530" t="s">
        <v>55</v>
      </c>
      <c r="C530" s="28">
        <f>VLOOKUP(A530,[2]Sheet2!$A$1:$D$859,3,FALSE)</f>
        <v>45</v>
      </c>
      <c r="D530" s="30">
        <v>55.609999999999886</v>
      </c>
      <c r="E530" s="14">
        <f t="shared" si="39"/>
        <v>2502.4499999999948</v>
      </c>
      <c r="F530" s="30">
        <f>VLOOKUP(A530,[1]Chargemaster!$A$6:$D$1605,4,FALSE)</f>
        <v>55.61</v>
      </c>
      <c r="G530" s="30">
        <f t="shared" si="40"/>
        <v>2502.4499999999998</v>
      </c>
      <c r="H530" s="17">
        <f t="shared" si="41"/>
        <v>5.0022208597511053E-12</v>
      </c>
      <c r="I530" s="29">
        <f t="shared" si="42"/>
        <v>1.9989293930952129E-15</v>
      </c>
    </row>
    <row r="531" spans="1:9" x14ac:dyDescent="0.25">
      <c r="A531" s="32">
        <v>5006549</v>
      </c>
      <c r="B531" t="s">
        <v>477</v>
      </c>
      <c r="C531" s="28">
        <f>VLOOKUP(A531,[2]Sheet2!$A$1:$D$859,3,FALSE)</f>
        <v>5</v>
      </c>
      <c r="D531" s="30">
        <v>293.80000000000007</v>
      </c>
      <c r="E531" s="14">
        <f t="shared" si="39"/>
        <v>1469.0000000000005</v>
      </c>
      <c r="F531" s="30">
        <f>VLOOKUP(A531,[1]Chargemaster!$A$6:$D$1605,4,FALSE)</f>
        <v>293.8</v>
      </c>
      <c r="G531" s="30">
        <f t="shared" si="40"/>
        <v>1469</v>
      </c>
      <c r="H531" s="17">
        <f t="shared" si="41"/>
        <v>0</v>
      </c>
      <c r="I531" s="29">
        <f t="shared" si="42"/>
        <v>0</v>
      </c>
    </row>
    <row r="532" spans="1:9" x14ac:dyDescent="0.25">
      <c r="A532" s="32">
        <v>5006550</v>
      </c>
      <c r="B532" t="s">
        <v>478</v>
      </c>
      <c r="C532" s="28">
        <v>0</v>
      </c>
      <c r="D532" s="30">
        <v>48.88</v>
      </c>
      <c r="E532" s="14">
        <f t="shared" si="39"/>
        <v>0</v>
      </c>
      <c r="F532" s="30">
        <f>VLOOKUP(A532,[1]Chargemaster!$A$6:$D$1605,4,FALSE)</f>
        <v>48.88</v>
      </c>
      <c r="G532" s="30">
        <f t="shared" si="40"/>
        <v>0</v>
      </c>
      <c r="H532" s="17">
        <f t="shared" si="41"/>
        <v>0</v>
      </c>
      <c r="I532" s="29">
        <f t="shared" si="42"/>
        <v>0</v>
      </c>
    </row>
    <row r="533" spans="1:9" x14ac:dyDescent="0.25">
      <c r="A533" s="32">
        <v>4501212</v>
      </c>
      <c r="B533" t="s">
        <v>16</v>
      </c>
      <c r="C533" s="28">
        <f>VLOOKUP(A533,[2]Sheet2!$A$1:$D$859,3,FALSE)</f>
        <v>224</v>
      </c>
      <c r="D533" s="30">
        <v>40.300000000000125</v>
      </c>
      <c r="E533" s="14">
        <f t="shared" si="39"/>
        <v>9027.200000000028</v>
      </c>
      <c r="F533" s="30">
        <f>VLOOKUP(A533,[1]Chargemaster!$A$6:$D$1605,4,FALSE)</f>
        <v>40.299999999999997</v>
      </c>
      <c r="G533" s="30">
        <f t="shared" si="40"/>
        <v>9027.1999999999989</v>
      </c>
      <c r="H533" s="17">
        <f t="shared" si="41"/>
        <v>-2.9103830456733704E-11</v>
      </c>
      <c r="I533" s="29">
        <f t="shared" si="42"/>
        <v>-3.2240152491064355E-15</v>
      </c>
    </row>
    <row r="534" spans="1:9" x14ac:dyDescent="0.25">
      <c r="A534" s="32">
        <v>4501605</v>
      </c>
      <c r="B534" t="s">
        <v>795</v>
      </c>
      <c r="C534" s="28">
        <v>0</v>
      </c>
      <c r="D534" s="30">
        <v>4.38</v>
      </c>
      <c r="E534" s="14">
        <f t="shared" si="39"/>
        <v>0</v>
      </c>
      <c r="F534" s="30">
        <f>VLOOKUP(A534,[1]Chargemaster!$A$6:$D$1605,4,FALSE)</f>
        <v>4.38</v>
      </c>
      <c r="G534" s="30">
        <f t="shared" si="40"/>
        <v>0</v>
      </c>
      <c r="H534" s="17">
        <f t="shared" si="41"/>
        <v>0</v>
      </c>
      <c r="I534" s="29">
        <f t="shared" si="42"/>
        <v>0</v>
      </c>
    </row>
    <row r="535" spans="1:9" x14ac:dyDescent="0.25">
      <c r="A535" s="32">
        <v>5006553</v>
      </c>
      <c r="B535" t="s">
        <v>479</v>
      </c>
      <c r="C535" s="28">
        <v>0</v>
      </c>
      <c r="D535" s="30">
        <v>6.93</v>
      </c>
      <c r="E535" s="14">
        <f t="shared" si="39"/>
        <v>0</v>
      </c>
      <c r="F535" s="30">
        <f>VLOOKUP(A535,[1]Chargemaster!$A$6:$D$1605,4,FALSE)</f>
        <v>6.93</v>
      </c>
      <c r="G535" s="30">
        <f t="shared" si="40"/>
        <v>0</v>
      </c>
      <c r="H535" s="17">
        <f t="shared" si="41"/>
        <v>0</v>
      </c>
      <c r="I535" s="29">
        <f t="shared" si="42"/>
        <v>0</v>
      </c>
    </row>
    <row r="536" spans="1:9" x14ac:dyDescent="0.25">
      <c r="A536" s="32">
        <v>4504060</v>
      </c>
      <c r="B536" t="s">
        <v>183</v>
      </c>
      <c r="C536" s="28">
        <v>0</v>
      </c>
      <c r="D536" s="30">
        <v>7.3</v>
      </c>
      <c r="E536" s="14">
        <f t="shared" si="39"/>
        <v>0</v>
      </c>
      <c r="F536" s="30">
        <f>VLOOKUP(A536,[1]Chargemaster!$A$6:$D$1605,4,FALSE)</f>
        <v>7.3</v>
      </c>
      <c r="G536" s="30">
        <f t="shared" si="40"/>
        <v>0</v>
      </c>
      <c r="H536" s="17">
        <f t="shared" si="41"/>
        <v>0</v>
      </c>
      <c r="I536" s="29">
        <f t="shared" si="42"/>
        <v>0</v>
      </c>
    </row>
    <row r="537" spans="1:9" x14ac:dyDescent="0.25">
      <c r="A537" s="32">
        <v>5006795</v>
      </c>
      <c r="B537" t="s">
        <v>594</v>
      </c>
      <c r="C537" s="28">
        <f>VLOOKUP(A537,[2]Sheet2!$A$1:$D$859,3,FALSE)</f>
        <v>2</v>
      </c>
      <c r="D537" s="30">
        <v>276.60000000000002</v>
      </c>
      <c r="E537" s="14">
        <f t="shared" si="39"/>
        <v>553.20000000000005</v>
      </c>
      <c r="F537" s="30">
        <f>VLOOKUP(A537,[1]Chargemaster!$A$6:$D$1605,4,FALSE)</f>
        <v>276.60000000000002</v>
      </c>
      <c r="G537" s="30">
        <f t="shared" si="40"/>
        <v>553.20000000000005</v>
      </c>
      <c r="H537" s="17">
        <f t="shared" si="41"/>
        <v>0</v>
      </c>
      <c r="I537" s="29">
        <f t="shared" si="42"/>
        <v>0</v>
      </c>
    </row>
    <row r="538" spans="1:9" x14ac:dyDescent="0.25">
      <c r="A538" s="32">
        <v>5006555</v>
      </c>
      <c r="B538" t="s">
        <v>480</v>
      </c>
      <c r="C538" s="28">
        <f>VLOOKUP(A538,[2]Sheet2!$A$1:$D$859,3,FALSE)</f>
        <v>93</v>
      </c>
      <c r="D538" s="30">
        <v>8.1900000000000031</v>
      </c>
      <c r="E538" s="14">
        <f t="shared" si="39"/>
        <v>761.6700000000003</v>
      </c>
      <c r="F538" s="30">
        <f>VLOOKUP(A538,[1]Chargemaster!$A$6:$D$1605,4,FALSE)</f>
        <v>8.19</v>
      </c>
      <c r="G538" s="30">
        <f t="shared" si="40"/>
        <v>761.67</v>
      </c>
      <c r="H538" s="17">
        <f t="shared" si="41"/>
        <v>0</v>
      </c>
      <c r="I538" s="29">
        <f t="shared" si="42"/>
        <v>0</v>
      </c>
    </row>
    <row r="539" spans="1:9" x14ac:dyDescent="0.25">
      <c r="A539" s="32">
        <v>5006556</v>
      </c>
      <c r="B539" t="s">
        <v>481</v>
      </c>
      <c r="C539" s="28">
        <f>VLOOKUP(A539,[2]Sheet2!$A$1:$D$859,3,FALSE)</f>
        <v>12</v>
      </c>
      <c r="D539" s="30">
        <v>3.7999999999999985</v>
      </c>
      <c r="E539" s="14">
        <f t="shared" si="39"/>
        <v>45.59999999999998</v>
      </c>
      <c r="F539" s="30">
        <f>VLOOKUP(A539,[1]Chargemaster!$A$6:$D$1605,4,FALSE)</f>
        <v>3.8</v>
      </c>
      <c r="G539" s="30">
        <f t="shared" si="40"/>
        <v>45.599999999999994</v>
      </c>
      <c r="H539" s="17">
        <f t="shared" si="41"/>
        <v>0</v>
      </c>
      <c r="I539" s="29">
        <f t="shared" si="42"/>
        <v>0</v>
      </c>
    </row>
    <row r="540" spans="1:9" x14ac:dyDescent="0.25">
      <c r="A540" s="32">
        <v>4504096</v>
      </c>
      <c r="B540" t="s">
        <v>803</v>
      </c>
      <c r="C540" s="28">
        <v>0</v>
      </c>
      <c r="D540" s="30">
        <v>13</v>
      </c>
      <c r="E540" s="14">
        <f t="shared" si="39"/>
        <v>0</v>
      </c>
      <c r="F540" s="30">
        <f>VLOOKUP(A540,[1]Chargemaster!$A$6:$D$1605,4,FALSE)</f>
        <v>13</v>
      </c>
      <c r="G540" s="30">
        <f t="shared" si="40"/>
        <v>0</v>
      </c>
      <c r="H540" s="17">
        <f t="shared" si="41"/>
        <v>0</v>
      </c>
      <c r="I540" s="29">
        <f t="shared" si="42"/>
        <v>0</v>
      </c>
    </row>
    <row r="541" spans="1:9" x14ac:dyDescent="0.25">
      <c r="A541" s="32">
        <v>4504095</v>
      </c>
      <c r="B541" t="s">
        <v>194</v>
      </c>
      <c r="C541" s="28">
        <f>VLOOKUP(A541,[2]Sheet2!$A$1:$D$859,3,FALSE)</f>
        <v>0</v>
      </c>
      <c r="D541" s="30">
        <v>0</v>
      </c>
      <c r="E541" s="14">
        <f t="shared" si="39"/>
        <v>0</v>
      </c>
      <c r="F541" s="30">
        <f>VLOOKUP(A541,[1]Chargemaster!$A$6:$D$1605,4,FALSE)</f>
        <v>7.55</v>
      </c>
      <c r="G541" s="30">
        <f t="shared" si="40"/>
        <v>0</v>
      </c>
      <c r="H541" s="17">
        <f t="shared" si="41"/>
        <v>0</v>
      </c>
      <c r="I541" s="29">
        <f t="shared" si="42"/>
        <v>0</v>
      </c>
    </row>
    <row r="542" spans="1:9" x14ac:dyDescent="0.25">
      <c r="A542" s="32">
        <v>4501451</v>
      </c>
      <c r="B542" t="s">
        <v>47</v>
      </c>
      <c r="C542" s="28">
        <f>VLOOKUP(A542,[2]Sheet2!$A$1:$D$859,3,FALSE)</f>
        <v>1939</v>
      </c>
      <c r="D542" s="30">
        <v>52.899999999998904</v>
      </c>
      <c r="E542" s="14">
        <f t="shared" si="39"/>
        <v>102573.09999999788</v>
      </c>
      <c r="F542" s="30">
        <f>VLOOKUP(A542,[1]Chargemaster!$A$6:$D$1605,4,FALSE)</f>
        <v>52.9</v>
      </c>
      <c r="G542" s="30">
        <f t="shared" si="40"/>
        <v>102573.09999999999</v>
      </c>
      <c r="H542" s="17">
        <f t="shared" si="41"/>
        <v>2.1100277081131935E-9</v>
      </c>
      <c r="I542" s="29">
        <f t="shared" si="42"/>
        <v>2.0570965566149771E-14</v>
      </c>
    </row>
    <row r="543" spans="1:9" x14ac:dyDescent="0.25">
      <c r="A543" s="32">
        <v>5050028</v>
      </c>
      <c r="B543" t="s">
        <v>648</v>
      </c>
      <c r="C543" s="28">
        <f>VLOOKUP(A543,[2]Sheet2!$A$1:$D$859,3,FALSE)</f>
        <v>2</v>
      </c>
      <c r="D543" s="30">
        <v>49.920000000000051</v>
      </c>
      <c r="E543" s="14">
        <f t="shared" si="39"/>
        <v>99.840000000000103</v>
      </c>
      <c r="F543" s="30">
        <f>VLOOKUP(A543,[1]Chargemaster!$A$6:$D$1605,4,FALSE)</f>
        <v>49.92</v>
      </c>
      <c r="G543" s="30">
        <f t="shared" si="40"/>
        <v>99.84</v>
      </c>
      <c r="H543" s="17">
        <f t="shared" si="41"/>
        <v>0</v>
      </c>
      <c r="I543" s="29">
        <f t="shared" si="42"/>
        <v>0</v>
      </c>
    </row>
    <row r="544" spans="1:9" x14ac:dyDescent="0.25">
      <c r="A544" s="32">
        <v>5006561</v>
      </c>
      <c r="B544" t="s">
        <v>482</v>
      </c>
      <c r="C544" s="28">
        <f>VLOOKUP(A544,[2]Sheet2!$A$1:$D$859,3,FALSE)</f>
        <v>3</v>
      </c>
      <c r="D544" s="30">
        <v>50.08</v>
      </c>
      <c r="E544" s="14">
        <f t="shared" si="39"/>
        <v>150.24</v>
      </c>
      <c r="F544" s="30">
        <f>VLOOKUP(A544,[1]Chargemaster!$A$6:$D$1605,4,FALSE)</f>
        <v>50.08</v>
      </c>
      <c r="G544" s="30">
        <f t="shared" si="40"/>
        <v>150.24</v>
      </c>
      <c r="H544" s="17">
        <f t="shared" si="41"/>
        <v>0</v>
      </c>
      <c r="I544" s="29">
        <f t="shared" si="42"/>
        <v>0</v>
      </c>
    </row>
    <row r="545" spans="1:9" x14ac:dyDescent="0.25">
      <c r="A545" s="32">
        <v>6000094</v>
      </c>
      <c r="B545" t="s">
        <v>672</v>
      </c>
      <c r="C545" s="28">
        <f>VLOOKUP(A545,[2]Sheet2!$A$1:$D$859,3,FALSE)</f>
        <v>1083</v>
      </c>
      <c r="D545" s="30">
        <v>28</v>
      </c>
      <c r="E545" s="14">
        <f t="shared" si="39"/>
        <v>30324</v>
      </c>
      <c r="F545" s="30">
        <f>VLOOKUP(A545,[1]Chargemaster!$A$6:$D$1605,4,FALSE)</f>
        <v>28</v>
      </c>
      <c r="G545" s="30">
        <f t="shared" si="40"/>
        <v>30324</v>
      </c>
      <c r="H545" s="17">
        <f t="shared" si="41"/>
        <v>0</v>
      </c>
      <c r="I545" s="29">
        <f t="shared" si="42"/>
        <v>0</v>
      </c>
    </row>
    <row r="546" spans="1:9" x14ac:dyDescent="0.25">
      <c r="A546" s="32">
        <v>5004024</v>
      </c>
      <c r="B546" t="s">
        <v>21</v>
      </c>
      <c r="C546" s="28">
        <f>VLOOKUP(A546,[2]Sheet2!$A$1:$D$859,3,FALSE)</f>
        <v>1083</v>
      </c>
      <c r="D546" s="30">
        <v>38.559999999999931</v>
      </c>
      <c r="E546" s="14">
        <f t="shared" si="39"/>
        <v>41760.479999999923</v>
      </c>
      <c r="F546" s="30">
        <f>VLOOKUP(A546,[1]Chargemaster!$A$6:$D$1605,4,FALSE)</f>
        <v>38.56</v>
      </c>
      <c r="G546" s="30">
        <f t="shared" si="40"/>
        <v>41760.480000000003</v>
      </c>
      <c r="H546" s="17">
        <f t="shared" si="41"/>
        <v>8.0035533756017685E-11</v>
      </c>
      <c r="I546" s="29">
        <f t="shared" si="42"/>
        <v>1.916537687210919E-15</v>
      </c>
    </row>
    <row r="547" spans="1:9" x14ac:dyDescent="0.25">
      <c r="A547" s="32">
        <v>5006568</v>
      </c>
      <c r="B547" t="s">
        <v>483</v>
      </c>
      <c r="C547" s="28">
        <f>VLOOKUP(A547,[2]Sheet2!$A$1:$D$859,3,FALSE)</f>
        <v>185</v>
      </c>
      <c r="D547" s="30">
        <v>9.9200000000000017</v>
      </c>
      <c r="E547" s="14">
        <f t="shared" si="39"/>
        <v>1835.2000000000003</v>
      </c>
      <c r="F547" s="30">
        <f>VLOOKUP(A547,[1]Chargemaster!$A$6:$D$1605,4,FALSE)</f>
        <v>9.92</v>
      </c>
      <c r="G547" s="30">
        <f t="shared" si="40"/>
        <v>1835.2</v>
      </c>
      <c r="H547" s="17">
        <f t="shared" si="41"/>
        <v>0</v>
      </c>
      <c r="I547" s="29">
        <f t="shared" si="42"/>
        <v>0</v>
      </c>
    </row>
    <row r="548" spans="1:9" x14ac:dyDescent="0.25">
      <c r="A548" s="32">
        <v>5006570</v>
      </c>
      <c r="B548" t="s">
        <v>484</v>
      </c>
      <c r="C548" s="28">
        <f>VLOOKUP(A548,[2]Sheet2!$A$1:$D$859,3,FALSE)</f>
        <v>9</v>
      </c>
      <c r="D548" s="30">
        <v>349.31999999999994</v>
      </c>
      <c r="E548" s="14">
        <f t="shared" si="39"/>
        <v>3143.8799999999992</v>
      </c>
      <c r="F548" s="30">
        <f>VLOOKUP(A548,[1]Chargemaster!$A$6:$D$1605,4,FALSE)</f>
        <v>349.32</v>
      </c>
      <c r="G548" s="30">
        <f t="shared" si="40"/>
        <v>3143.88</v>
      </c>
      <c r="H548" s="17">
        <f t="shared" si="41"/>
        <v>0</v>
      </c>
      <c r="I548" s="29">
        <f t="shared" si="42"/>
        <v>0</v>
      </c>
    </row>
    <row r="549" spans="1:9" x14ac:dyDescent="0.25">
      <c r="A549" s="32">
        <v>4501215</v>
      </c>
      <c r="B549" t="s">
        <v>133</v>
      </c>
      <c r="C549" s="28">
        <f>VLOOKUP(A549,[2]Sheet2!$A$1:$D$859,3,FALSE)</f>
        <v>1</v>
      </c>
      <c r="D549" s="30">
        <v>19.28</v>
      </c>
      <c r="E549" s="14">
        <f t="shared" si="39"/>
        <v>19.28</v>
      </c>
      <c r="F549" s="30">
        <f>VLOOKUP(A549,[1]Chargemaster!$A$6:$D$1605,4,FALSE)</f>
        <v>19.28</v>
      </c>
      <c r="G549" s="30">
        <f t="shared" si="40"/>
        <v>19.28</v>
      </c>
      <c r="H549" s="17">
        <f t="shared" si="41"/>
        <v>0</v>
      </c>
      <c r="I549" s="29">
        <f t="shared" si="42"/>
        <v>0</v>
      </c>
    </row>
    <row r="550" spans="1:9" x14ac:dyDescent="0.25">
      <c r="A550" s="32">
        <v>5006944</v>
      </c>
      <c r="B550" t="s">
        <v>633</v>
      </c>
      <c r="C550" s="28">
        <f>VLOOKUP(A550,[2]Sheet2!$A$1:$D$859,3,FALSE)</f>
        <v>7</v>
      </c>
      <c r="D550" s="30">
        <v>18</v>
      </c>
      <c r="E550" s="14">
        <f t="shared" si="39"/>
        <v>126</v>
      </c>
      <c r="F550" s="30">
        <f>VLOOKUP(A550,[1]Chargemaster!$A$6:$D$1605,4,FALSE)</f>
        <v>35.68</v>
      </c>
      <c r="G550" s="30">
        <f t="shared" si="40"/>
        <v>249.76</v>
      </c>
      <c r="H550" s="17">
        <f t="shared" si="41"/>
        <v>123.75999999999999</v>
      </c>
      <c r="I550" s="29">
        <f t="shared" si="42"/>
        <v>0.98222222222222211</v>
      </c>
    </row>
    <row r="551" spans="1:9" x14ac:dyDescent="0.25">
      <c r="A551" s="32">
        <v>4501216</v>
      </c>
      <c r="B551" t="s">
        <v>134</v>
      </c>
      <c r="C551" s="28">
        <f>VLOOKUP(A551,[2]Sheet2!$A$1:$D$859,3,FALSE)</f>
        <v>47</v>
      </c>
      <c r="D551" s="30">
        <v>20.289999999999981</v>
      </c>
      <c r="E551" s="14">
        <f t="shared" si="39"/>
        <v>953.62999999999909</v>
      </c>
      <c r="F551" s="30">
        <f>VLOOKUP(A551,[1]Chargemaster!$A$6:$D$1605,4,FALSE)</f>
        <v>20.29</v>
      </c>
      <c r="G551" s="30">
        <f t="shared" si="40"/>
        <v>953.63</v>
      </c>
      <c r="H551" s="17">
        <f t="shared" si="41"/>
        <v>9.0949470177292824E-13</v>
      </c>
      <c r="I551" s="29">
        <f t="shared" si="42"/>
        <v>9.5371863487194095E-16</v>
      </c>
    </row>
    <row r="552" spans="1:9" x14ac:dyDescent="0.25">
      <c r="A552" s="32">
        <v>5006571</v>
      </c>
      <c r="B552" t="s">
        <v>485</v>
      </c>
      <c r="C552" s="28">
        <f>VLOOKUP(A552,[2]Sheet2!$A$1:$D$859,3,FALSE)</f>
        <v>425</v>
      </c>
      <c r="D552" s="30">
        <v>69.599999999999952</v>
      </c>
      <c r="E552" s="14">
        <f t="shared" si="39"/>
        <v>29579.999999999978</v>
      </c>
      <c r="F552" s="30">
        <f>VLOOKUP(A552,[1]Chargemaster!$A$6:$D$1605,4,FALSE)</f>
        <v>69.599999999999994</v>
      </c>
      <c r="G552" s="30">
        <f t="shared" si="40"/>
        <v>29579.999999999996</v>
      </c>
      <c r="H552" s="17">
        <f t="shared" si="41"/>
        <v>0</v>
      </c>
      <c r="I552" s="29">
        <f t="shared" si="42"/>
        <v>0</v>
      </c>
    </row>
    <row r="553" spans="1:9" x14ac:dyDescent="0.25">
      <c r="A553" s="32">
        <v>5006572</v>
      </c>
      <c r="B553" t="s">
        <v>486</v>
      </c>
      <c r="C553" s="28">
        <f>VLOOKUP(A553,[2]Sheet2!$A$1:$D$859,3,FALSE)</f>
        <v>338</v>
      </c>
      <c r="D553" s="30">
        <v>64.400000000000006</v>
      </c>
      <c r="E553" s="14">
        <f t="shared" si="39"/>
        <v>21767.200000000001</v>
      </c>
      <c r="F553" s="30">
        <f>VLOOKUP(A553,[1]Chargemaster!$A$6:$D$1605,4,FALSE)</f>
        <v>64.400000000000006</v>
      </c>
      <c r="G553" s="30">
        <f t="shared" si="40"/>
        <v>21767.200000000001</v>
      </c>
      <c r="H553" s="17">
        <f t="shared" si="41"/>
        <v>0</v>
      </c>
      <c r="I553" s="29">
        <f t="shared" si="42"/>
        <v>0</v>
      </c>
    </row>
    <row r="554" spans="1:9" x14ac:dyDescent="0.25">
      <c r="A554" s="32">
        <v>5006575</v>
      </c>
      <c r="B554" t="s">
        <v>488</v>
      </c>
      <c r="C554" s="28">
        <f>VLOOKUP(A554,[2]Sheet2!$A$1:$D$859,3,FALSE)</f>
        <v>13</v>
      </c>
      <c r="D554" s="30">
        <v>370.9</v>
      </c>
      <c r="E554" s="14">
        <f t="shared" si="39"/>
        <v>4821.7</v>
      </c>
      <c r="F554" s="30">
        <f>VLOOKUP(A554,[1]Chargemaster!$A$6:$D$1605,4,FALSE)</f>
        <v>370.9</v>
      </c>
      <c r="G554" s="30">
        <f t="shared" si="40"/>
        <v>4821.7</v>
      </c>
      <c r="H554" s="17">
        <f t="shared" si="41"/>
        <v>0</v>
      </c>
      <c r="I554" s="29">
        <f t="shared" si="42"/>
        <v>0</v>
      </c>
    </row>
    <row r="555" spans="1:9" x14ac:dyDescent="0.25">
      <c r="A555" s="32">
        <v>5006573</v>
      </c>
      <c r="B555" t="s">
        <v>487</v>
      </c>
      <c r="C555" s="28">
        <f>VLOOKUP(A555,[2]Sheet2!$A$1:$D$859,3,FALSE)</f>
        <v>56</v>
      </c>
      <c r="D555" s="30">
        <v>312.72000000000014</v>
      </c>
      <c r="E555" s="14">
        <f t="shared" si="39"/>
        <v>17512.320000000007</v>
      </c>
      <c r="F555" s="30">
        <f>VLOOKUP(A555,[1]Chargemaster!$A$6:$D$1605,4,FALSE)</f>
        <v>312.72000000000003</v>
      </c>
      <c r="G555" s="30">
        <f t="shared" si="40"/>
        <v>17512.32</v>
      </c>
      <c r="H555" s="17">
        <f t="shared" si="41"/>
        <v>0</v>
      </c>
      <c r="I555" s="29">
        <f t="shared" si="42"/>
        <v>0</v>
      </c>
    </row>
    <row r="556" spans="1:9" x14ac:dyDescent="0.25">
      <c r="A556" s="32">
        <v>5016918</v>
      </c>
      <c r="B556" t="s">
        <v>646</v>
      </c>
      <c r="C556" s="28">
        <f>VLOOKUP(A556,[2]Sheet2!$A$1:$D$859,3,FALSE)</f>
        <v>106</v>
      </c>
      <c r="D556" s="30">
        <v>48</v>
      </c>
      <c r="E556" s="14">
        <f t="shared" si="39"/>
        <v>5088</v>
      </c>
      <c r="F556" s="30">
        <f>VLOOKUP(A556,[1]Chargemaster!$A$6:$D$1605,4,FALSE)</f>
        <v>48</v>
      </c>
      <c r="G556" s="30">
        <f t="shared" si="40"/>
        <v>5088</v>
      </c>
      <c r="H556" s="17">
        <f t="shared" si="41"/>
        <v>0</v>
      </c>
      <c r="I556" s="29">
        <f t="shared" si="42"/>
        <v>0</v>
      </c>
    </row>
    <row r="557" spans="1:9" x14ac:dyDescent="0.25">
      <c r="A557" s="32">
        <v>5006846</v>
      </c>
      <c r="B557" t="s">
        <v>604</v>
      </c>
      <c r="C557" s="28">
        <f>VLOOKUP(A557,[2]Sheet2!$A$1:$D$859,3,FALSE)</f>
        <v>23</v>
      </c>
      <c r="D557" s="30">
        <v>27.544666666666668</v>
      </c>
      <c r="E557" s="14">
        <f t="shared" si="39"/>
        <v>633.52733333333333</v>
      </c>
      <c r="F557" s="30">
        <f>VLOOKUP(A557,[1]Chargemaster!$A$6:$D$1605,4,FALSE)</f>
        <v>28.17</v>
      </c>
      <c r="G557" s="30">
        <f t="shared" si="40"/>
        <v>647.91000000000008</v>
      </c>
      <c r="H557" s="17">
        <f t="shared" si="41"/>
        <v>14.382666666666751</v>
      </c>
      <c r="I557" s="29">
        <f t="shared" si="42"/>
        <v>2.2702519544013491E-2</v>
      </c>
    </row>
    <row r="558" spans="1:9" x14ac:dyDescent="0.25">
      <c r="A558" s="32">
        <v>4501103</v>
      </c>
      <c r="B558" t="s">
        <v>117</v>
      </c>
      <c r="C558" s="28">
        <f>VLOOKUP(A558,[2]Sheet2!$A$1:$D$859,3,FALSE)</f>
        <v>2</v>
      </c>
      <c r="D558" s="30">
        <v>9.3000000000000007</v>
      </c>
      <c r="E558" s="14">
        <f t="shared" si="39"/>
        <v>18.600000000000001</v>
      </c>
      <c r="F558" s="30">
        <f>VLOOKUP(A558,[1]Chargemaster!$A$6:$D$1605,4,FALSE)</f>
        <v>9.3000000000000007</v>
      </c>
      <c r="G558" s="30">
        <f t="shared" si="40"/>
        <v>18.600000000000001</v>
      </c>
      <c r="H558" s="17">
        <f t="shared" si="41"/>
        <v>0</v>
      </c>
      <c r="I558" s="29">
        <f t="shared" si="42"/>
        <v>0</v>
      </c>
    </row>
    <row r="559" spans="1:9" x14ac:dyDescent="0.25">
      <c r="A559" s="32">
        <v>4501222</v>
      </c>
      <c r="B559" t="s">
        <v>135</v>
      </c>
      <c r="C559" s="28">
        <f>VLOOKUP(A559,[2]Sheet2!$A$1:$D$859,3,FALSE)</f>
        <v>2</v>
      </c>
      <c r="D559" s="30">
        <v>49.2</v>
      </c>
      <c r="E559" s="14">
        <f t="shared" si="39"/>
        <v>98.4</v>
      </c>
      <c r="F559" s="30">
        <f>VLOOKUP(A559,[1]Chargemaster!$A$6:$D$1605,4,FALSE)</f>
        <v>49.2</v>
      </c>
      <c r="G559" s="30">
        <f t="shared" si="40"/>
        <v>98.4</v>
      </c>
      <c r="H559" s="17">
        <f t="shared" si="41"/>
        <v>0</v>
      </c>
      <c r="I559" s="29">
        <f t="shared" si="42"/>
        <v>0</v>
      </c>
    </row>
    <row r="560" spans="1:9" x14ac:dyDescent="0.25">
      <c r="A560" s="32">
        <v>4501221</v>
      </c>
      <c r="B560" t="s">
        <v>782</v>
      </c>
      <c r="C560" s="28">
        <f>VLOOKUP(A560,[2]Sheet2!$A$1:$D$859,3,FALSE)</f>
        <v>5</v>
      </c>
      <c r="D560" s="30">
        <v>4.55</v>
      </c>
      <c r="E560" s="14">
        <f t="shared" si="39"/>
        <v>22.75</v>
      </c>
      <c r="F560" s="30">
        <f>VLOOKUP(A560,[1]Chargemaster!$A$6:$D$1605,4,FALSE)</f>
        <v>4.55</v>
      </c>
      <c r="G560" s="30">
        <f t="shared" si="40"/>
        <v>22.75</v>
      </c>
      <c r="H560" s="17">
        <f t="shared" si="41"/>
        <v>0</v>
      </c>
      <c r="I560" s="29">
        <f t="shared" si="42"/>
        <v>0</v>
      </c>
    </row>
    <row r="561" spans="1:9" x14ac:dyDescent="0.25">
      <c r="A561" s="32">
        <v>4501424</v>
      </c>
      <c r="B561" t="s">
        <v>158</v>
      </c>
      <c r="C561" s="28">
        <v>0</v>
      </c>
      <c r="D561" s="30">
        <v>49.2</v>
      </c>
      <c r="E561" s="14">
        <f t="shared" si="39"/>
        <v>0</v>
      </c>
      <c r="F561" s="30">
        <v>49.2</v>
      </c>
      <c r="G561" s="30">
        <f t="shared" si="40"/>
        <v>0</v>
      </c>
      <c r="H561" s="17">
        <f t="shared" si="41"/>
        <v>0</v>
      </c>
      <c r="I561" s="29">
        <f t="shared" si="42"/>
        <v>0</v>
      </c>
    </row>
    <row r="562" spans="1:9" x14ac:dyDescent="0.25">
      <c r="A562" s="32">
        <v>4504045</v>
      </c>
      <c r="B562" t="s">
        <v>796</v>
      </c>
      <c r="C562" s="28">
        <f>VLOOKUP(A562,[2]Sheet2!$A$1:$D$859,3,FALSE)</f>
        <v>95</v>
      </c>
      <c r="D562" s="30">
        <v>19</v>
      </c>
      <c r="E562" s="14">
        <f t="shared" si="39"/>
        <v>1805</v>
      </c>
      <c r="F562" s="30">
        <f>VLOOKUP(A562,[1]Chargemaster!$A$6:$D$1605,4,FALSE)</f>
        <v>19</v>
      </c>
      <c r="G562" s="30">
        <f t="shared" si="40"/>
        <v>1805</v>
      </c>
      <c r="H562" s="17">
        <f t="shared" si="41"/>
        <v>0</v>
      </c>
      <c r="I562" s="29">
        <f t="shared" si="42"/>
        <v>0</v>
      </c>
    </row>
    <row r="563" spans="1:9" x14ac:dyDescent="0.25">
      <c r="A563" s="32">
        <v>5006822</v>
      </c>
      <c r="B563" t="s">
        <v>598</v>
      </c>
      <c r="C563" s="28">
        <f>VLOOKUP(A563,[2]Sheet2!$A$1:$D$859,3,FALSE)</f>
        <v>7452</v>
      </c>
      <c r="D563" s="30">
        <v>5.5858892025402458</v>
      </c>
      <c r="E563" s="14">
        <f t="shared" si="39"/>
        <v>41626.046337329914</v>
      </c>
      <c r="F563" s="30">
        <f>VLOOKUP(A563,[1]Chargemaster!$A$6:$D$1605,4,FALSE)</f>
        <v>3.87</v>
      </c>
      <c r="G563" s="30">
        <f t="shared" si="40"/>
        <v>28839.24</v>
      </c>
      <c r="H563" s="17">
        <f t="shared" si="41"/>
        <v>-12786.806337329912</v>
      </c>
      <c r="I563" s="29">
        <f t="shared" si="42"/>
        <v>-0.30718282091236715</v>
      </c>
    </row>
    <row r="564" spans="1:9" x14ac:dyDescent="0.25">
      <c r="A564" s="32">
        <v>5006868</v>
      </c>
      <c r="B564" t="s">
        <v>613</v>
      </c>
      <c r="C564" s="28">
        <f>VLOOKUP(A564,[2]Sheet2!$A$1:$D$859,3,FALSE)</f>
        <v>73</v>
      </c>
      <c r="D564" s="30">
        <v>11.005500000000007</v>
      </c>
      <c r="E564" s="14">
        <f t="shared" ref="E564:E627" si="43">D564*C564</f>
        <v>803.40150000000051</v>
      </c>
      <c r="F564" s="30">
        <f>VLOOKUP(A564,[1]Chargemaster!$A$6:$D$1605,4,FALSE)</f>
        <v>11.07</v>
      </c>
      <c r="G564" s="30">
        <f t="shared" ref="G564:G627" si="44">C564*F564</f>
        <v>808.11</v>
      </c>
      <c r="H564" s="17">
        <f t="shared" ref="H564:H627" si="45">G564-E564</f>
        <v>4.7084999999995034</v>
      </c>
      <c r="I564" s="29">
        <f t="shared" ref="I564:I627" si="46">IF(E564=0,0,H564/E564)</f>
        <v>5.8607060106304265E-3</v>
      </c>
    </row>
    <row r="565" spans="1:9" x14ac:dyDescent="0.25">
      <c r="A565" s="32">
        <v>5006579</v>
      </c>
      <c r="B565" t="s">
        <v>489</v>
      </c>
      <c r="C565" s="28">
        <f>VLOOKUP(A565,[2]Sheet2!$A$1:$D$859,3,FALSE)</f>
        <v>866</v>
      </c>
      <c r="D565" s="30">
        <v>23.400000000000258</v>
      </c>
      <c r="E565" s="14">
        <f t="shared" si="43"/>
        <v>20264.400000000223</v>
      </c>
      <c r="F565" s="30">
        <f>VLOOKUP(A565,[1]Chargemaster!$A$6:$D$1605,4,FALSE)</f>
        <v>23.4</v>
      </c>
      <c r="G565" s="30">
        <f t="shared" si="44"/>
        <v>20264.399999999998</v>
      </c>
      <c r="H565" s="17">
        <f t="shared" si="45"/>
        <v>-2.255546860396862E-10</v>
      </c>
      <c r="I565" s="29">
        <f t="shared" si="46"/>
        <v>-1.1130587929555463E-14</v>
      </c>
    </row>
    <row r="566" spans="1:9" x14ac:dyDescent="0.25">
      <c r="A566" s="32">
        <v>5006580</v>
      </c>
      <c r="B566" t="s">
        <v>490</v>
      </c>
      <c r="C566" s="28">
        <f>VLOOKUP(A566,[2]Sheet2!$A$1:$D$859,3,FALSE)</f>
        <v>4349</v>
      </c>
      <c r="D566" s="30">
        <v>24.02999999999922</v>
      </c>
      <c r="E566" s="14">
        <f t="shared" si="43"/>
        <v>104506.46999999661</v>
      </c>
      <c r="F566" s="30">
        <f>VLOOKUP(A566,[1]Chargemaster!$A$6:$D$1605,4,FALSE)</f>
        <v>24.03</v>
      </c>
      <c r="G566" s="30">
        <f t="shared" si="44"/>
        <v>104506.47</v>
      </c>
      <c r="H566" s="17">
        <f t="shared" si="45"/>
        <v>3.3905962482094765E-9</v>
      </c>
      <c r="I566" s="29">
        <f t="shared" si="46"/>
        <v>3.2443888385184062E-14</v>
      </c>
    </row>
    <row r="567" spans="1:9" x14ac:dyDescent="0.25">
      <c r="A567" s="32">
        <v>4501504</v>
      </c>
      <c r="B567" t="s">
        <v>163</v>
      </c>
      <c r="C567" s="28">
        <f>VLOOKUP(A567,[2]Sheet2!$A$1:$D$859,3,FALSE)</f>
        <v>5</v>
      </c>
      <c r="D567" s="30">
        <v>26.5</v>
      </c>
      <c r="E567" s="14">
        <f t="shared" si="43"/>
        <v>132.5</v>
      </c>
      <c r="F567" s="30">
        <f>VLOOKUP(A567,[1]Chargemaster!$A$6:$D$1605,4,FALSE)</f>
        <v>26.5</v>
      </c>
      <c r="G567" s="30">
        <f t="shared" si="44"/>
        <v>132.5</v>
      </c>
      <c r="H567" s="17">
        <f t="shared" si="45"/>
        <v>0</v>
      </c>
      <c r="I567" s="29">
        <f t="shared" si="46"/>
        <v>0</v>
      </c>
    </row>
    <row r="568" spans="1:9" x14ac:dyDescent="0.25">
      <c r="A568" s="32">
        <v>4501218</v>
      </c>
      <c r="B568" t="s">
        <v>781</v>
      </c>
      <c r="C568" s="28">
        <f>VLOOKUP(A568,[2]Sheet2!$A$1:$D$859,3,FALSE)</f>
        <v>11</v>
      </c>
      <c r="D568" s="30">
        <v>11.830000000000002</v>
      </c>
      <c r="E568" s="14">
        <f t="shared" si="43"/>
        <v>130.13000000000002</v>
      </c>
      <c r="F568" s="30">
        <f>VLOOKUP(A568,[1]Chargemaster!$A$6:$D$1605,4,FALSE)</f>
        <v>11.83</v>
      </c>
      <c r="G568" s="30">
        <f t="shared" si="44"/>
        <v>130.13</v>
      </c>
      <c r="H568" s="17">
        <f t="shared" si="45"/>
        <v>0</v>
      </c>
      <c r="I568" s="29">
        <f t="shared" si="46"/>
        <v>0</v>
      </c>
    </row>
    <row r="569" spans="1:9" x14ac:dyDescent="0.25">
      <c r="A569" s="32">
        <v>4505025</v>
      </c>
      <c r="B569" t="s">
        <v>206</v>
      </c>
      <c r="C569" s="28">
        <f>VLOOKUP(A569,[2]Sheet2!$A$1:$D$859,3,FALSE)</f>
        <v>0</v>
      </c>
      <c r="D569" s="30">
        <v>0</v>
      </c>
      <c r="E569" s="14">
        <f t="shared" si="43"/>
        <v>0</v>
      </c>
      <c r="F569" s="30">
        <f>VLOOKUP(A569,[1]Chargemaster!$A$6:$D$1605,4,FALSE)</f>
        <v>55</v>
      </c>
      <c r="G569" s="30">
        <f t="shared" si="44"/>
        <v>0</v>
      </c>
      <c r="H569" s="17">
        <f t="shared" si="45"/>
        <v>0</v>
      </c>
      <c r="I569" s="29">
        <f t="shared" si="46"/>
        <v>0</v>
      </c>
    </row>
    <row r="570" spans="1:9" x14ac:dyDescent="0.25">
      <c r="A570" s="32">
        <v>3600050</v>
      </c>
      <c r="B570" t="s">
        <v>83</v>
      </c>
      <c r="C570" s="28">
        <f>VLOOKUP(A570,[2]Sheet2!$A$1:$D$859,3,FALSE)</f>
        <v>18092</v>
      </c>
      <c r="D570" s="30">
        <v>125</v>
      </c>
      <c r="E570" s="14">
        <f t="shared" si="43"/>
        <v>2261500</v>
      </c>
      <c r="F570" s="30">
        <f>VLOOKUP(A570,[1]Chargemaster!$A$6:$D$1605,4,FALSE)</f>
        <v>125</v>
      </c>
      <c r="G570" s="30">
        <f t="shared" si="44"/>
        <v>2261500</v>
      </c>
      <c r="H570" s="17">
        <f t="shared" si="45"/>
        <v>0</v>
      </c>
      <c r="I570" s="29">
        <f t="shared" si="46"/>
        <v>0</v>
      </c>
    </row>
    <row r="571" spans="1:9" x14ac:dyDescent="0.25">
      <c r="A571" s="32">
        <v>3600052</v>
      </c>
      <c r="B571" t="s">
        <v>85</v>
      </c>
      <c r="C571" s="28">
        <v>0</v>
      </c>
      <c r="D571" s="30">
        <v>1500</v>
      </c>
      <c r="E571" s="14">
        <f t="shared" si="43"/>
        <v>0</v>
      </c>
      <c r="F571" s="30">
        <f>VLOOKUP(A571,[1]Chargemaster!$A$6:$D$1605,4,FALSE)</f>
        <v>1500</v>
      </c>
      <c r="G571" s="30">
        <f t="shared" si="44"/>
        <v>0</v>
      </c>
      <c r="H571" s="17">
        <f t="shared" si="45"/>
        <v>0</v>
      </c>
      <c r="I571" s="29">
        <f t="shared" si="46"/>
        <v>0</v>
      </c>
    </row>
    <row r="572" spans="1:9" x14ac:dyDescent="0.25">
      <c r="A572" s="32">
        <v>3600051</v>
      </c>
      <c r="B572" t="s">
        <v>84</v>
      </c>
      <c r="C572" s="28">
        <v>0</v>
      </c>
      <c r="D572" s="30">
        <v>3000</v>
      </c>
      <c r="E572" s="14">
        <f t="shared" si="43"/>
        <v>0</v>
      </c>
      <c r="F572" s="30">
        <f>VLOOKUP(A572,[1]Chargemaster!$A$6:$D$1605,4,FALSE)</f>
        <v>3000</v>
      </c>
      <c r="G572" s="30">
        <f t="shared" si="44"/>
        <v>0</v>
      </c>
      <c r="H572" s="17">
        <f t="shared" si="45"/>
        <v>0</v>
      </c>
      <c r="I572" s="29">
        <f t="shared" si="46"/>
        <v>0</v>
      </c>
    </row>
    <row r="573" spans="1:9" x14ac:dyDescent="0.25">
      <c r="A573" s="32">
        <v>3600055</v>
      </c>
      <c r="B573" t="s">
        <v>88</v>
      </c>
      <c r="C573" s="28">
        <v>0</v>
      </c>
      <c r="D573" s="30">
        <v>375</v>
      </c>
      <c r="E573" s="14">
        <f t="shared" si="43"/>
        <v>0</v>
      </c>
      <c r="F573" s="30">
        <f>VLOOKUP(A573,[1]Chargemaster!$A$6:$D$1605,4,FALSE)</f>
        <v>375</v>
      </c>
      <c r="G573" s="30">
        <f t="shared" si="44"/>
        <v>0</v>
      </c>
      <c r="H573" s="17">
        <f t="shared" si="45"/>
        <v>0</v>
      </c>
      <c r="I573" s="29">
        <f t="shared" si="46"/>
        <v>0</v>
      </c>
    </row>
    <row r="574" spans="1:9" x14ac:dyDescent="0.25">
      <c r="A574" s="32">
        <v>3600054</v>
      </c>
      <c r="B574" t="s">
        <v>87</v>
      </c>
      <c r="C574" s="28">
        <v>0</v>
      </c>
      <c r="D574" s="30">
        <v>1000</v>
      </c>
      <c r="E574" s="14">
        <f t="shared" si="43"/>
        <v>0</v>
      </c>
      <c r="F574" s="30">
        <f>VLOOKUP(A574,[1]Chargemaster!$A$6:$D$1605,4,FALSE)</f>
        <v>1000</v>
      </c>
      <c r="G574" s="30">
        <f t="shared" si="44"/>
        <v>0</v>
      </c>
      <c r="H574" s="17">
        <f t="shared" si="45"/>
        <v>0</v>
      </c>
      <c r="I574" s="29">
        <f t="shared" si="46"/>
        <v>0</v>
      </c>
    </row>
    <row r="575" spans="1:9" x14ac:dyDescent="0.25">
      <c r="A575" s="32">
        <v>3600053</v>
      </c>
      <c r="B575" t="s">
        <v>86</v>
      </c>
      <c r="C575" s="28">
        <v>0</v>
      </c>
      <c r="D575" s="30">
        <v>1125</v>
      </c>
      <c r="E575" s="14">
        <f t="shared" si="43"/>
        <v>0</v>
      </c>
      <c r="F575" s="30">
        <f>VLOOKUP(A575,[1]Chargemaster!$A$6:$D$1605,4,FALSE)</f>
        <v>1125</v>
      </c>
      <c r="G575" s="30">
        <f t="shared" si="44"/>
        <v>0</v>
      </c>
      <c r="H575" s="17">
        <f t="shared" si="45"/>
        <v>0</v>
      </c>
      <c r="I575" s="29">
        <f t="shared" si="46"/>
        <v>0</v>
      </c>
    </row>
    <row r="576" spans="1:9" x14ac:dyDescent="0.25">
      <c r="A576" s="32">
        <v>4106200</v>
      </c>
      <c r="B576" t="s">
        <v>3</v>
      </c>
      <c r="C576" s="28">
        <v>0</v>
      </c>
      <c r="D576" s="30">
        <v>103.69999999999995</v>
      </c>
      <c r="E576" s="14">
        <f t="shared" si="43"/>
        <v>0</v>
      </c>
      <c r="F576" s="30">
        <f>VLOOKUP(A576,[1]Chargemaster!$A$6:$D$1605,4,FALSE)</f>
        <v>103.7</v>
      </c>
      <c r="G576" s="30">
        <f t="shared" si="44"/>
        <v>0</v>
      </c>
      <c r="H576" s="17">
        <f t="shared" si="45"/>
        <v>0</v>
      </c>
      <c r="I576" s="29">
        <f t="shared" si="46"/>
        <v>0</v>
      </c>
    </row>
    <row r="577" spans="1:9" x14ac:dyDescent="0.25">
      <c r="A577" s="32">
        <v>4150004</v>
      </c>
      <c r="B577" t="s">
        <v>99</v>
      </c>
      <c r="C577" s="28">
        <f>VLOOKUP(A577,[2]Sheet2!$A$1:$D$859,3,FALSE)</f>
        <v>617</v>
      </c>
      <c r="D577" s="30">
        <v>84.199999999999349</v>
      </c>
      <c r="E577" s="14">
        <f t="shared" si="43"/>
        <v>51951.399999999601</v>
      </c>
      <c r="F577" s="30">
        <f>VLOOKUP(A577,[1]Chargemaster!$A$6:$D$1605,4,FALSE)</f>
        <v>84.2</v>
      </c>
      <c r="G577" s="30">
        <f t="shared" si="44"/>
        <v>51951.4</v>
      </c>
      <c r="H577" s="17">
        <f t="shared" si="45"/>
        <v>4.0017766878008842E-10</v>
      </c>
      <c r="I577" s="29">
        <f t="shared" si="46"/>
        <v>7.7029236705861918E-15</v>
      </c>
    </row>
    <row r="578" spans="1:9" x14ac:dyDescent="0.25">
      <c r="A578" s="32">
        <v>4150005</v>
      </c>
      <c r="B578" t="s">
        <v>100</v>
      </c>
      <c r="C578" s="28">
        <f>VLOOKUP(A578,[2]Sheet2!$A$1:$D$859,3,FALSE)</f>
        <v>487</v>
      </c>
      <c r="D578" s="30">
        <v>39</v>
      </c>
      <c r="E578" s="14">
        <f t="shared" si="43"/>
        <v>18993</v>
      </c>
      <c r="F578" s="30">
        <f>VLOOKUP(A578,[1]Chargemaster!$A$6:$D$1605,4,FALSE)</f>
        <v>39</v>
      </c>
      <c r="G578" s="30">
        <f t="shared" si="44"/>
        <v>18993</v>
      </c>
      <c r="H578" s="17">
        <f t="shared" si="45"/>
        <v>0</v>
      </c>
      <c r="I578" s="29">
        <f t="shared" si="46"/>
        <v>0</v>
      </c>
    </row>
    <row r="579" spans="1:9" x14ac:dyDescent="0.25">
      <c r="A579" s="32">
        <v>4106202</v>
      </c>
      <c r="B579" t="s">
        <v>96</v>
      </c>
      <c r="C579" s="28">
        <v>0</v>
      </c>
      <c r="D579" s="30">
        <v>92.7</v>
      </c>
      <c r="E579" s="14">
        <f t="shared" si="43"/>
        <v>0</v>
      </c>
      <c r="F579" s="30">
        <f>VLOOKUP(A579,[1]Chargemaster!$A$6:$D$1605,4,FALSE)</f>
        <v>92.7</v>
      </c>
      <c r="G579" s="30">
        <f t="shared" si="44"/>
        <v>0</v>
      </c>
      <c r="H579" s="17">
        <f t="shared" si="45"/>
        <v>0</v>
      </c>
      <c r="I579" s="29">
        <f t="shared" si="46"/>
        <v>0</v>
      </c>
    </row>
    <row r="580" spans="1:9" x14ac:dyDescent="0.25">
      <c r="A580" s="32">
        <v>4150003</v>
      </c>
      <c r="B580" t="s">
        <v>98</v>
      </c>
      <c r="C580" s="28">
        <f>VLOOKUP(A580,[2]Sheet2!$A$1:$D$859,3,FALSE)</f>
        <v>83</v>
      </c>
      <c r="D580" s="30">
        <v>51.199999999999882</v>
      </c>
      <c r="E580" s="14">
        <f t="shared" si="43"/>
        <v>4249.5999999999904</v>
      </c>
      <c r="F580" s="30">
        <f>VLOOKUP(A580,[1]Chargemaster!$A$6:$D$1605,4,FALSE)</f>
        <v>51.2</v>
      </c>
      <c r="G580" s="30">
        <f t="shared" si="44"/>
        <v>4249.6000000000004</v>
      </c>
      <c r="H580" s="17">
        <f t="shared" si="45"/>
        <v>1.0004441719502211E-11</v>
      </c>
      <c r="I580" s="29">
        <f t="shared" si="46"/>
        <v>2.3542078594461203E-15</v>
      </c>
    </row>
    <row r="581" spans="1:9" x14ac:dyDescent="0.25">
      <c r="A581" s="32">
        <v>4150002</v>
      </c>
      <c r="B581" t="s">
        <v>97</v>
      </c>
      <c r="C581" s="28">
        <f>VLOOKUP(A581,[2]Sheet2!$A$1:$D$859,3,FALSE)</f>
        <v>220</v>
      </c>
      <c r="D581" s="30">
        <v>103.70000000000026</v>
      </c>
      <c r="E581" s="14">
        <f t="shared" si="43"/>
        <v>22814.000000000058</v>
      </c>
      <c r="F581" s="30">
        <f>VLOOKUP(A581,[1]Chargemaster!$A$6:$D$1605,4,FALSE)</f>
        <v>103.7</v>
      </c>
      <c r="G581" s="30">
        <f t="shared" si="44"/>
        <v>22814</v>
      </c>
      <c r="H581" s="17">
        <f t="shared" si="45"/>
        <v>-5.8207660913467407E-11</v>
      </c>
      <c r="I581" s="29">
        <f t="shared" si="46"/>
        <v>-2.5514009342275472E-15</v>
      </c>
    </row>
    <row r="582" spans="1:9" x14ac:dyDescent="0.25">
      <c r="A582" s="32">
        <v>4501195</v>
      </c>
      <c r="B582" t="s">
        <v>780</v>
      </c>
      <c r="C582" s="28">
        <f>VLOOKUP(A582,[2]Sheet2!$A$1:$D$859,3,FALSE)</f>
        <v>17</v>
      </c>
      <c r="D582" s="30">
        <v>42.5</v>
      </c>
      <c r="E582" s="14">
        <f t="shared" si="43"/>
        <v>722.5</v>
      </c>
      <c r="F582" s="30">
        <f>VLOOKUP(A582,[1]Chargemaster!$A$6:$D$1605,4,FALSE)</f>
        <v>42.5</v>
      </c>
      <c r="G582" s="30">
        <f t="shared" si="44"/>
        <v>722.5</v>
      </c>
      <c r="H582" s="17">
        <f t="shared" si="45"/>
        <v>0</v>
      </c>
      <c r="I582" s="29">
        <f t="shared" si="46"/>
        <v>0</v>
      </c>
    </row>
    <row r="583" spans="1:9" x14ac:dyDescent="0.25">
      <c r="A583" s="32">
        <v>4504046</v>
      </c>
      <c r="B583" t="s">
        <v>175</v>
      </c>
      <c r="C583" s="28">
        <f>VLOOKUP(A583,[2]Sheet2!$A$1:$D$859,3,FALSE)</f>
        <v>64</v>
      </c>
      <c r="D583" s="30">
        <v>11</v>
      </c>
      <c r="E583" s="14">
        <f t="shared" si="43"/>
        <v>704</v>
      </c>
      <c r="F583" s="30">
        <f>VLOOKUP(A583,[1]Chargemaster!$A$6:$D$1605,4,FALSE)</f>
        <v>11</v>
      </c>
      <c r="G583" s="30">
        <f t="shared" si="44"/>
        <v>704</v>
      </c>
      <c r="H583" s="17">
        <f t="shared" si="45"/>
        <v>0</v>
      </c>
      <c r="I583" s="29">
        <f t="shared" si="46"/>
        <v>0</v>
      </c>
    </row>
    <row r="584" spans="1:9" x14ac:dyDescent="0.25">
      <c r="A584" s="32">
        <v>4006453</v>
      </c>
      <c r="B584" t="s">
        <v>64</v>
      </c>
      <c r="C584" s="28">
        <v>0</v>
      </c>
      <c r="D584" s="30">
        <v>92.7</v>
      </c>
      <c r="E584" s="14">
        <f t="shared" si="43"/>
        <v>0</v>
      </c>
      <c r="F584" s="30">
        <f>VLOOKUP(A584,[1]Chargemaster!$A$6:$D$1605,4,FALSE)</f>
        <v>92.7</v>
      </c>
      <c r="G584" s="30">
        <f t="shared" si="44"/>
        <v>0</v>
      </c>
      <c r="H584" s="17">
        <f t="shared" si="45"/>
        <v>0</v>
      </c>
      <c r="I584" s="29">
        <f t="shared" si="46"/>
        <v>0</v>
      </c>
    </row>
    <row r="585" spans="1:9" x14ac:dyDescent="0.25">
      <c r="A585" s="32">
        <v>6506091</v>
      </c>
      <c r="B585" t="s">
        <v>731</v>
      </c>
      <c r="C585" s="28">
        <f>VLOOKUP(A585,[2]Sheet2!$A$1:$D$859,3,FALSE)</f>
        <v>6</v>
      </c>
      <c r="D585" s="42">
        <v>69.5</v>
      </c>
      <c r="E585" s="14">
        <f t="shared" si="43"/>
        <v>417</v>
      </c>
      <c r="F585" s="30">
        <f>VLOOKUP(A585,[1]Chargemaster!$A$6:$D$1605,4,FALSE)</f>
        <v>69.5</v>
      </c>
      <c r="G585" s="30">
        <f t="shared" si="44"/>
        <v>417</v>
      </c>
      <c r="H585" s="17">
        <f t="shared" si="45"/>
        <v>0</v>
      </c>
      <c r="I585" s="29">
        <f t="shared" si="46"/>
        <v>0</v>
      </c>
    </row>
    <row r="586" spans="1:9" x14ac:dyDescent="0.25">
      <c r="A586" s="32">
        <v>5050052</v>
      </c>
      <c r="B586" t="s">
        <v>652</v>
      </c>
      <c r="C586" s="28">
        <f>VLOOKUP(A586,[2]Sheet2!$A$1:$D$859,3,FALSE)</f>
        <v>1081</v>
      </c>
      <c r="D586" s="30">
        <v>137.46736292427912</v>
      </c>
      <c r="E586" s="14">
        <f t="shared" si="43"/>
        <v>148602.21932114573</v>
      </c>
      <c r="F586" s="30">
        <f>VLOOKUP(A586,[1]Chargemaster!$A$6:$D$1605,4,FALSE)</f>
        <v>140.4</v>
      </c>
      <c r="G586" s="30">
        <f t="shared" si="44"/>
        <v>151772.4</v>
      </c>
      <c r="H586" s="17">
        <f t="shared" si="45"/>
        <v>3170.1806788542599</v>
      </c>
      <c r="I586" s="29">
        <f t="shared" si="46"/>
        <v>2.1333333333354538E-2</v>
      </c>
    </row>
    <row r="587" spans="1:9" x14ac:dyDescent="0.25">
      <c r="A587" s="32">
        <v>5006583</v>
      </c>
      <c r="B587" t="s">
        <v>492</v>
      </c>
      <c r="C587" s="28">
        <f>VLOOKUP(A587,[2]Sheet2!$A$1:$D$859,3,FALSE)</f>
        <v>24</v>
      </c>
      <c r="D587" s="30">
        <v>332.28777777777765</v>
      </c>
      <c r="E587" s="14">
        <f t="shared" si="43"/>
        <v>7974.906666666664</v>
      </c>
      <c r="F587" s="30">
        <f>VLOOKUP(A587,[1]Chargemaster!$A$6:$D$1605,4,FALSE)</f>
        <v>304.70999999999998</v>
      </c>
      <c r="G587" s="30">
        <f t="shared" si="44"/>
        <v>7313.0399999999991</v>
      </c>
      <c r="H587" s="17">
        <f t="shared" si="45"/>
        <v>-661.86666666666497</v>
      </c>
      <c r="I587" s="29">
        <f t="shared" si="46"/>
        <v>-8.2993656770068591E-2</v>
      </c>
    </row>
    <row r="588" spans="1:9" x14ac:dyDescent="0.25">
      <c r="A588" s="32">
        <v>4501346</v>
      </c>
      <c r="B588" t="s">
        <v>790</v>
      </c>
      <c r="C588" s="28">
        <f>VLOOKUP(A588,[2]Sheet2!$A$1:$D$859,3,FALSE)</f>
        <v>3</v>
      </c>
      <c r="D588" s="30">
        <v>6</v>
      </c>
      <c r="E588" s="14">
        <f t="shared" si="43"/>
        <v>18</v>
      </c>
      <c r="F588" s="30">
        <f>VLOOKUP(A588,[1]Chargemaster!$A$6:$D$1605,4,FALSE)</f>
        <v>6</v>
      </c>
      <c r="G588" s="30">
        <f t="shared" si="44"/>
        <v>18</v>
      </c>
      <c r="H588" s="17">
        <f t="shared" si="45"/>
        <v>0</v>
      </c>
      <c r="I588" s="29">
        <f t="shared" si="46"/>
        <v>0</v>
      </c>
    </row>
    <row r="589" spans="1:9" x14ac:dyDescent="0.25">
      <c r="A589" s="32">
        <v>6000106</v>
      </c>
      <c r="B589" t="s">
        <v>674</v>
      </c>
      <c r="C589" s="28">
        <f>VLOOKUP(A589,[2]Sheet2!$A$1:$D$859,3,FALSE)</f>
        <v>3381</v>
      </c>
      <c r="D589" s="30">
        <v>3.7999999999999261</v>
      </c>
      <c r="E589" s="14">
        <f t="shared" si="43"/>
        <v>12847.79999999975</v>
      </c>
      <c r="F589" s="30">
        <f>VLOOKUP(A589,[1]Chargemaster!$A$6:$D$1605,4,FALSE)</f>
        <v>3.8</v>
      </c>
      <c r="G589" s="30">
        <f t="shared" si="44"/>
        <v>12847.8</v>
      </c>
      <c r="H589" s="17">
        <f t="shared" si="45"/>
        <v>2.4920154828578234E-10</v>
      </c>
      <c r="I589" s="29">
        <f t="shared" si="46"/>
        <v>1.9396437388952753E-14</v>
      </c>
    </row>
    <row r="590" spans="1:9" x14ac:dyDescent="0.25">
      <c r="A590" s="32">
        <v>5006585</v>
      </c>
      <c r="B590" t="s">
        <v>493</v>
      </c>
      <c r="C590" s="28">
        <f>VLOOKUP(A590,[2]Sheet2!$A$1:$D$859,3,FALSE)</f>
        <v>23</v>
      </c>
      <c r="D590" s="30">
        <v>3.8000000000000052</v>
      </c>
      <c r="E590" s="14">
        <f t="shared" si="43"/>
        <v>87.400000000000119</v>
      </c>
      <c r="F590" s="30">
        <f>VLOOKUP(A590,[1]Chargemaster!$A$6:$D$1605,4,FALSE)</f>
        <v>3.8</v>
      </c>
      <c r="G590" s="30">
        <f t="shared" si="44"/>
        <v>87.399999999999991</v>
      </c>
      <c r="H590" s="17">
        <f t="shared" si="45"/>
        <v>-1.2789769243681803E-13</v>
      </c>
      <c r="I590" s="29">
        <f t="shared" si="46"/>
        <v>-1.4633603253640488E-15</v>
      </c>
    </row>
    <row r="591" spans="1:9" x14ac:dyDescent="0.25">
      <c r="A591" s="32">
        <v>5006586</v>
      </c>
      <c r="B591" t="s">
        <v>494</v>
      </c>
      <c r="C591" s="28">
        <f>VLOOKUP(A591,[2]Sheet2!$A$1:$D$859,3,FALSE)</f>
        <v>36</v>
      </c>
      <c r="D591" s="30">
        <v>5.0400000000000018</v>
      </c>
      <c r="E591" s="14">
        <f t="shared" si="43"/>
        <v>181.44000000000005</v>
      </c>
      <c r="F591" s="30">
        <f>VLOOKUP(A591,[1]Chargemaster!$A$6:$D$1605,4,FALSE)</f>
        <v>5.04</v>
      </c>
      <c r="G591" s="30">
        <f t="shared" si="44"/>
        <v>181.44</v>
      </c>
      <c r="H591" s="17">
        <f t="shared" si="45"/>
        <v>0</v>
      </c>
      <c r="I591" s="29">
        <f t="shared" si="46"/>
        <v>0</v>
      </c>
    </row>
    <row r="592" spans="1:9" x14ac:dyDescent="0.25">
      <c r="A592" s="32">
        <v>5006587</v>
      </c>
      <c r="B592" t="s">
        <v>495</v>
      </c>
      <c r="C592" s="28">
        <f>VLOOKUP(A592,[2]Sheet2!$A$1:$D$859,3,FALSE)</f>
        <v>681</v>
      </c>
      <c r="D592" s="30">
        <v>24.298182692307343</v>
      </c>
      <c r="E592" s="14">
        <f t="shared" si="43"/>
        <v>16547.062413461299</v>
      </c>
      <c r="F592" s="30">
        <f>VLOOKUP(A592,[1]Chargemaster!$A$6:$D$1605,4,FALSE)</f>
        <v>24.48</v>
      </c>
      <c r="G592" s="30">
        <f t="shared" si="44"/>
        <v>16670.88</v>
      </c>
      <c r="H592" s="17">
        <f t="shared" si="45"/>
        <v>123.81758653870202</v>
      </c>
      <c r="I592" s="29">
        <f t="shared" si="46"/>
        <v>7.4827533398299411E-3</v>
      </c>
    </row>
    <row r="593" spans="1:9" x14ac:dyDescent="0.25">
      <c r="A593" s="32">
        <v>5006588</v>
      </c>
      <c r="B593" t="s">
        <v>496</v>
      </c>
      <c r="C593" s="28">
        <f>VLOOKUP(A593,[2]Sheet2!$A$1:$D$859,3,FALSE)</f>
        <v>189</v>
      </c>
      <c r="D593" s="30">
        <v>24.972680412371144</v>
      </c>
      <c r="E593" s="14">
        <f t="shared" si="43"/>
        <v>4719.836597938146</v>
      </c>
      <c r="F593" s="30">
        <f>VLOOKUP(A593,[1]Chargemaster!$A$6:$D$1605,4,FALSE)</f>
        <v>25.2</v>
      </c>
      <c r="G593" s="30">
        <f t="shared" si="44"/>
        <v>4762.8</v>
      </c>
      <c r="H593" s="17">
        <f t="shared" si="45"/>
        <v>42.96340206185414</v>
      </c>
      <c r="I593" s="29">
        <f t="shared" si="46"/>
        <v>9.1027308192454456E-3</v>
      </c>
    </row>
    <row r="594" spans="1:9" x14ac:dyDescent="0.25">
      <c r="A594" s="32">
        <v>5006589</v>
      </c>
      <c r="B594" t="s">
        <v>497</v>
      </c>
      <c r="C594" s="28">
        <f>VLOOKUP(A594,[2]Sheet2!$A$1:$D$859,3,FALSE)</f>
        <v>46</v>
      </c>
      <c r="D594" s="30">
        <v>25.09679536679527</v>
      </c>
      <c r="E594" s="14">
        <f t="shared" si="43"/>
        <v>1154.4525868725825</v>
      </c>
      <c r="F594" s="30">
        <f>VLOOKUP(A594,[1]Chargemaster!$A$6:$D$1605,4,FALSE)</f>
        <v>25.65</v>
      </c>
      <c r="G594" s="30">
        <f t="shared" si="44"/>
        <v>1179.8999999999999</v>
      </c>
      <c r="H594" s="17">
        <f t="shared" si="45"/>
        <v>25.447413127417349</v>
      </c>
      <c r="I594" s="29">
        <f t="shared" si="46"/>
        <v>2.2042839538654862E-2</v>
      </c>
    </row>
    <row r="595" spans="1:9" x14ac:dyDescent="0.25">
      <c r="A595" s="32">
        <v>5006813</v>
      </c>
      <c r="B595" t="s">
        <v>597</v>
      </c>
      <c r="C595" s="28">
        <f>VLOOKUP(A595,[2]Sheet2!$A$1:$D$859,3,FALSE)</f>
        <v>924</v>
      </c>
      <c r="D595" s="30">
        <v>22.583382352941197</v>
      </c>
      <c r="E595" s="14">
        <f t="shared" si="43"/>
        <v>20867.045294117666</v>
      </c>
      <c r="F595" s="30">
        <f>VLOOKUP(A595,[1]Chargemaster!$A$6:$D$1605,4,FALSE)</f>
        <v>22.59</v>
      </c>
      <c r="G595" s="30">
        <f t="shared" si="44"/>
        <v>20873.16</v>
      </c>
      <c r="H595" s="17">
        <f t="shared" si="45"/>
        <v>6.1147058823335101</v>
      </c>
      <c r="I595" s="29">
        <f t="shared" si="46"/>
        <v>2.9303170602966108E-4</v>
      </c>
    </row>
    <row r="596" spans="1:9" x14ac:dyDescent="0.25">
      <c r="A596" s="32">
        <v>4050004</v>
      </c>
      <c r="B596" t="s">
        <v>94</v>
      </c>
      <c r="C596" s="28">
        <f>VLOOKUP(A596,[2]Sheet2!$A$1:$D$859,3,FALSE)</f>
        <v>956</v>
      </c>
      <c r="D596" s="30">
        <v>0</v>
      </c>
      <c r="E596" s="14">
        <f t="shared" si="43"/>
        <v>0</v>
      </c>
      <c r="F596" s="30">
        <v>0</v>
      </c>
      <c r="G596" s="30">
        <f t="shared" si="44"/>
        <v>0</v>
      </c>
      <c r="H596" s="17">
        <f t="shared" si="45"/>
        <v>0</v>
      </c>
      <c r="I596" s="29">
        <f t="shared" si="46"/>
        <v>0</v>
      </c>
    </row>
    <row r="597" spans="1:9" x14ac:dyDescent="0.25">
      <c r="A597" s="32">
        <v>5006590</v>
      </c>
      <c r="B597" t="s">
        <v>498</v>
      </c>
      <c r="C597" s="28">
        <f>VLOOKUP(A597,[2]Sheet2!$A$1:$D$859,3,FALSE)</f>
        <v>4403</v>
      </c>
      <c r="D597" s="30">
        <v>6.5678985710281337</v>
      </c>
      <c r="E597" s="14">
        <f t="shared" si="43"/>
        <v>28918.457408236871</v>
      </c>
      <c r="F597" s="30">
        <f>VLOOKUP(A597,[1]Chargemaster!$A$6:$D$1605,4,FALSE)</f>
        <v>6.57</v>
      </c>
      <c r="G597" s="30">
        <f t="shared" si="44"/>
        <v>28927.710000000003</v>
      </c>
      <c r="H597" s="17">
        <f t="shared" si="45"/>
        <v>9.2525917631319317</v>
      </c>
      <c r="I597" s="29">
        <f t="shared" si="46"/>
        <v>3.1995454088420733E-4</v>
      </c>
    </row>
    <row r="598" spans="1:9" x14ac:dyDescent="0.25">
      <c r="A598" s="32">
        <v>4505003</v>
      </c>
      <c r="B598" t="s">
        <v>195</v>
      </c>
      <c r="C598" s="28">
        <f>VLOOKUP(A598,[2]Sheet2!$A$1:$D$859,3,FALSE)</f>
        <v>3</v>
      </c>
      <c r="D598" s="30">
        <v>3.46</v>
      </c>
      <c r="E598" s="14">
        <f t="shared" si="43"/>
        <v>10.379999999999999</v>
      </c>
      <c r="F598" s="30">
        <f>VLOOKUP(A598,[1]Chargemaster!$A$6:$D$1605,4,FALSE)</f>
        <v>3.46</v>
      </c>
      <c r="G598" s="30">
        <f t="shared" si="44"/>
        <v>10.379999999999999</v>
      </c>
      <c r="H598" s="17">
        <f t="shared" si="45"/>
        <v>0</v>
      </c>
      <c r="I598" s="29">
        <f t="shared" si="46"/>
        <v>0</v>
      </c>
    </row>
    <row r="599" spans="1:9" x14ac:dyDescent="0.25">
      <c r="A599" s="32">
        <v>5006591</v>
      </c>
      <c r="B599" t="s">
        <v>499</v>
      </c>
      <c r="C599" s="28">
        <f>VLOOKUP(A599,[2]Sheet2!$A$1:$D$859,3,FALSE)</f>
        <v>429</v>
      </c>
      <c r="D599" s="30">
        <v>30.978778135048131</v>
      </c>
      <c r="E599" s="14">
        <f t="shared" si="43"/>
        <v>13289.895819935648</v>
      </c>
      <c r="F599" s="30">
        <f>VLOOKUP(A599,[1]Chargemaster!$A$6:$D$1605,4,FALSE)</f>
        <v>30.96</v>
      </c>
      <c r="G599" s="30">
        <f t="shared" si="44"/>
        <v>13281.84</v>
      </c>
      <c r="H599" s="17">
        <f t="shared" si="45"/>
        <v>-8.0558199356473779</v>
      </c>
      <c r="I599" s="29">
        <f t="shared" si="46"/>
        <v>-6.0616125549781672E-4</v>
      </c>
    </row>
    <row r="600" spans="1:9" x14ac:dyDescent="0.25">
      <c r="A600" s="32">
        <v>5050595</v>
      </c>
      <c r="B600" t="s">
        <v>666</v>
      </c>
      <c r="C600" s="28">
        <f>VLOOKUP(A600,[2]Sheet2!$A$1:$D$859,3,FALSE)</f>
        <v>10</v>
      </c>
      <c r="D600" s="30">
        <v>260.90000000000003</v>
      </c>
      <c r="E600" s="14">
        <f t="shared" si="43"/>
        <v>2609.0000000000005</v>
      </c>
      <c r="F600" s="30">
        <f>VLOOKUP(A600,[1]Chargemaster!$A$6:$D$1605,4,FALSE)</f>
        <v>260.89999999999998</v>
      </c>
      <c r="G600" s="30">
        <f t="shared" si="44"/>
        <v>2609</v>
      </c>
      <c r="H600" s="17">
        <f t="shared" si="45"/>
        <v>0</v>
      </c>
      <c r="I600" s="29">
        <f t="shared" si="46"/>
        <v>0</v>
      </c>
    </row>
    <row r="601" spans="1:9" x14ac:dyDescent="0.25">
      <c r="A601" s="32">
        <v>4501008</v>
      </c>
      <c r="B601" t="s">
        <v>67</v>
      </c>
      <c r="C601" s="28">
        <f>VLOOKUP(A601,[2]Sheet2!$A$1:$D$859,3,FALSE)</f>
        <v>1</v>
      </c>
      <c r="D601" s="30">
        <v>0</v>
      </c>
      <c r="E601" s="14">
        <f t="shared" si="43"/>
        <v>0</v>
      </c>
      <c r="F601" s="30">
        <f>VLOOKUP(A601,[1]Chargemaster!$A$6:$D$1605,4,FALSE)</f>
        <v>30.2</v>
      </c>
      <c r="G601" s="30">
        <f t="shared" si="44"/>
        <v>30.2</v>
      </c>
      <c r="H601" s="17">
        <f t="shared" si="45"/>
        <v>30.2</v>
      </c>
      <c r="I601" s="29">
        <f t="shared" si="46"/>
        <v>0</v>
      </c>
    </row>
    <row r="602" spans="1:9" x14ac:dyDescent="0.25">
      <c r="A602" s="32">
        <v>5006599</v>
      </c>
      <c r="B602" t="s">
        <v>500</v>
      </c>
      <c r="C602" s="28">
        <f>VLOOKUP(A602,[2]Sheet2!$A$1:$D$859,3,FALSE)</f>
        <v>1286</v>
      </c>
      <c r="D602" s="30">
        <v>36.848581687613105</v>
      </c>
      <c r="E602" s="14">
        <f t="shared" si="43"/>
        <v>47387.276050270455</v>
      </c>
      <c r="F602" s="30">
        <f>VLOOKUP(A602,[1]Chargemaster!$A$6:$D$1605,4,FALSE)</f>
        <v>36.4</v>
      </c>
      <c r="G602" s="30">
        <f t="shared" si="44"/>
        <v>46810.400000000001</v>
      </c>
      <c r="H602" s="17">
        <f t="shared" si="45"/>
        <v>-576.87605027045356</v>
      </c>
      <c r="I602" s="29">
        <f t="shared" si="46"/>
        <v>-1.2173648674350446E-2</v>
      </c>
    </row>
    <row r="603" spans="1:9" x14ac:dyDescent="0.25">
      <c r="A603" s="32">
        <v>5006600</v>
      </c>
      <c r="B603" t="s">
        <v>501</v>
      </c>
      <c r="C603" s="28">
        <f>VLOOKUP(A603,[2]Sheet2!$A$1:$D$859,3,FALSE)</f>
        <v>2046</v>
      </c>
      <c r="D603" s="30">
        <v>53.821232974910075</v>
      </c>
      <c r="E603" s="14">
        <f t="shared" si="43"/>
        <v>110118.24266666602</v>
      </c>
      <c r="F603" s="30">
        <f>VLOOKUP(A603,[1]Chargemaster!$A$6:$D$1605,4,FALSE)</f>
        <v>53.27</v>
      </c>
      <c r="G603" s="30">
        <f t="shared" si="44"/>
        <v>108990.42000000001</v>
      </c>
      <c r="H603" s="17">
        <f t="shared" si="45"/>
        <v>-1127.8226666660048</v>
      </c>
      <c r="I603" s="29">
        <f t="shared" si="46"/>
        <v>-1.0241923947878338E-2</v>
      </c>
    </row>
    <row r="604" spans="1:9" x14ac:dyDescent="0.25">
      <c r="A604" s="32">
        <v>5006601</v>
      </c>
      <c r="B604" t="s">
        <v>502</v>
      </c>
      <c r="C604" s="28">
        <f>VLOOKUP(A604,[2]Sheet2!$A$1:$D$859,3,FALSE)</f>
        <v>1363</v>
      </c>
      <c r="D604" s="30">
        <v>62.758171177760772</v>
      </c>
      <c r="E604" s="14">
        <f t="shared" si="43"/>
        <v>85539.387315287939</v>
      </c>
      <c r="F604" s="30">
        <f>VLOOKUP(A604,[1]Chargemaster!$A$6:$D$1605,4,FALSE)</f>
        <v>62.51</v>
      </c>
      <c r="G604" s="30">
        <f t="shared" si="44"/>
        <v>85201.12999999999</v>
      </c>
      <c r="H604" s="17">
        <f t="shared" si="45"/>
        <v>-338.25731528794859</v>
      </c>
      <c r="I604" s="29">
        <f t="shared" si="46"/>
        <v>-3.9544042330017237E-3</v>
      </c>
    </row>
    <row r="605" spans="1:9" x14ac:dyDescent="0.25">
      <c r="A605" s="32">
        <v>5006602</v>
      </c>
      <c r="B605" t="s">
        <v>503</v>
      </c>
      <c r="C605" s="28">
        <f>VLOOKUP(A605,[2]Sheet2!$A$1:$D$859,3,FALSE)</f>
        <v>971</v>
      </c>
      <c r="D605" s="30">
        <v>72.058243902439017</v>
      </c>
      <c r="E605" s="14">
        <f t="shared" si="43"/>
        <v>69968.55482926828</v>
      </c>
      <c r="F605" s="30">
        <f>VLOOKUP(A605,[1]Chargemaster!$A$6:$D$1605,4,FALSE)</f>
        <v>72</v>
      </c>
      <c r="G605" s="30">
        <f t="shared" si="44"/>
        <v>69912</v>
      </c>
      <c r="H605" s="17">
        <f t="shared" si="45"/>
        <v>-56.554829268279718</v>
      </c>
      <c r="I605" s="29">
        <f t="shared" si="46"/>
        <v>-8.0828922944428867E-4</v>
      </c>
    </row>
    <row r="606" spans="1:9" x14ac:dyDescent="0.25">
      <c r="A606" s="32">
        <v>5010013</v>
      </c>
      <c r="B606" t="s">
        <v>643</v>
      </c>
      <c r="C606" s="28">
        <f>VLOOKUP(A606,[2]Sheet2!$A$1:$D$859,3,FALSE)</f>
        <v>161</v>
      </c>
      <c r="D606" s="30">
        <v>34.239999999999895</v>
      </c>
      <c r="E606" s="14">
        <f t="shared" si="43"/>
        <v>5512.639999999983</v>
      </c>
      <c r="F606" s="30">
        <f>VLOOKUP(A606,[1]Chargemaster!$A$6:$D$1605,4,FALSE)</f>
        <v>34.24</v>
      </c>
      <c r="G606" s="30">
        <f t="shared" si="44"/>
        <v>5512.64</v>
      </c>
      <c r="H606" s="17">
        <f t="shared" si="45"/>
        <v>1.7280399333685637E-11</v>
      </c>
      <c r="I606" s="29">
        <f t="shared" si="46"/>
        <v>3.1346867079449573E-15</v>
      </c>
    </row>
    <row r="607" spans="1:9" x14ac:dyDescent="0.25">
      <c r="A607" s="32">
        <v>5006605</v>
      </c>
      <c r="B607" t="s">
        <v>504</v>
      </c>
      <c r="C607" s="28">
        <f>VLOOKUP(A607,[2]Sheet2!$A$1:$D$859,3,FALSE)</f>
        <v>126</v>
      </c>
      <c r="D607" s="30">
        <v>6.6600000000000019</v>
      </c>
      <c r="E607" s="14">
        <f t="shared" si="43"/>
        <v>839.1600000000002</v>
      </c>
      <c r="F607" s="30">
        <f>VLOOKUP(A607,[1]Chargemaster!$A$6:$D$1605,4,FALSE)</f>
        <v>6.66</v>
      </c>
      <c r="G607" s="30">
        <f t="shared" si="44"/>
        <v>839.16</v>
      </c>
      <c r="H607" s="17">
        <f t="shared" si="45"/>
        <v>0</v>
      </c>
      <c r="I607" s="29">
        <f t="shared" si="46"/>
        <v>0</v>
      </c>
    </row>
    <row r="608" spans="1:9" x14ac:dyDescent="0.25">
      <c r="A608" s="32">
        <v>5006606</v>
      </c>
      <c r="B608" t="s">
        <v>505</v>
      </c>
      <c r="C608" s="28">
        <f>VLOOKUP(A608,[2]Sheet2!$A$1:$D$859,3,FALSE)</f>
        <v>10</v>
      </c>
      <c r="D608" s="30">
        <v>4.5894186902134351</v>
      </c>
      <c r="E608" s="14">
        <f t="shared" si="43"/>
        <v>45.894186902134351</v>
      </c>
      <c r="F608" s="30">
        <f>VLOOKUP(A608,[1]Chargemaster!$A$6:$D$1605,4,FALSE)</f>
        <v>4.59</v>
      </c>
      <c r="G608" s="30">
        <f t="shared" si="44"/>
        <v>45.9</v>
      </c>
      <c r="H608" s="17">
        <f t="shared" si="45"/>
        <v>5.813097865647876E-3</v>
      </c>
      <c r="I608" s="29">
        <f t="shared" si="46"/>
        <v>1.2666305382082131E-4</v>
      </c>
    </row>
    <row r="609" spans="1:9" x14ac:dyDescent="0.25">
      <c r="A609" s="32">
        <v>5006901</v>
      </c>
      <c r="B609" t="s">
        <v>618</v>
      </c>
      <c r="C609" s="28">
        <f>VLOOKUP(A609,[2]Sheet2!$A$1:$D$859,3,FALSE)</f>
        <v>5755</v>
      </c>
      <c r="D609" s="30">
        <v>6.4808161582848873</v>
      </c>
      <c r="E609" s="14">
        <f t="shared" si="43"/>
        <v>37297.096990929524</v>
      </c>
      <c r="F609" s="30">
        <f>VLOOKUP(A609,[1]Chargemaster!$A$6:$D$1605,4,FALSE)</f>
        <v>6.48</v>
      </c>
      <c r="G609" s="30">
        <f t="shared" si="44"/>
        <v>37292.400000000001</v>
      </c>
      <c r="H609" s="17">
        <f t="shared" si="45"/>
        <v>-4.6969909295221441</v>
      </c>
      <c r="I609" s="29">
        <f t="shared" si="46"/>
        <v>-1.2593449111238952E-4</v>
      </c>
    </row>
    <row r="610" spans="1:9" x14ac:dyDescent="0.25">
      <c r="A610" s="32">
        <v>5006938</v>
      </c>
      <c r="B610" t="s">
        <v>631</v>
      </c>
      <c r="C610" s="28">
        <f>VLOOKUP(A610,[2]Sheet2!$A$1:$D$859,3,FALSE)</f>
        <v>1141</v>
      </c>
      <c r="D610" s="30">
        <v>19.789999999999985</v>
      </c>
      <c r="E610" s="14">
        <f t="shared" si="43"/>
        <v>22580.389999999981</v>
      </c>
      <c r="F610" s="30">
        <f>VLOOKUP(A610,[1]Chargemaster!$A$6:$D$1605,4,FALSE)</f>
        <v>19.79</v>
      </c>
      <c r="G610" s="30">
        <f t="shared" si="44"/>
        <v>22580.39</v>
      </c>
      <c r="H610" s="17">
        <f t="shared" si="45"/>
        <v>0</v>
      </c>
      <c r="I610" s="29">
        <f t="shared" si="46"/>
        <v>0</v>
      </c>
    </row>
    <row r="611" spans="1:9" x14ac:dyDescent="0.25">
      <c r="A611" s="32">
        <v>5006854</v>
      </c>
      <c r="B611" t="s">
        <v>609</v>
      </c>
      <c r="C611" s="28">
        <f>VLOOKUP(A611,[2]Sheet2!$A$1:$D$859,3,FALSE)</f>
        <v>24</v>
      </c>
      <c r="D611" s="30">
        <v>88.138775510204084</v>
      </c>
      <c r="E611" s="14">
        <f t="shared" si="43"/>
        <v>2115.330612244898</v>
      </c>
      <c r="F611" s="30">
        <f>VLOOKUP(A611,[1]Chargemaster!$A$6:$D$1605,4,FALSE)</f>
        <v>97.5</v>
      </c>
      <c r="G611" s="30">
        <f t="shared" si="44"/>
        <v>2340</v>
      </c>
      <c r="H611" s="17">
        <f t="shared" si="45"/>
        <v>224.66938775510198</v>
      </c>
      <c r="I611" s="29">
        <f t="shared" si="46"/>
        <v>0.1062100583495415</v>
      </c>
    </row>
    <row r="612" spans="1:9" x14ac:dyDescent="0.25">
      <c r="A612" s="32">
        <v>5006607</v>
      </c>
      <c r="B612" t="s">
        <v>506</v>
      </c>
      <c r="C612" s="28">
        <f>VLOOKUP(A612,[2]Sheet2!$A$1:$D$859,3,FALSE)</f>
        <v>560</v>
      </c>
      <c r="D612" s="30">
        <v>4.7673827160493527</v>
      </c>
      <c r="E612" s="14">
        <f t="shared" si="43"/>
        <v>2669.7343209876376</v>
      </c>
      <c r="F612" s="30">
        <f>VLOOKUP(A612,[1]Chargemaster!$A$6:$D$1605,4,FALSE)</f>
        <v>3.8</v>
      </c>
      <c r="G612" s="30">
        <f t="shared" si="44"/>
        <v>2128</v>
      </c>
      <c r="H612" s="17">
        <f t="shared" si="45"/>
        <v>-541.7343209876376</v>
      </c>
      <c r="I612" s="29">
        <f t="shared" si="46"/>
        <v>-0.20291694073409866</v>
      </c>
    </row>
    <row r="613" spans="1:9" x14ac:dyDescent="0.25">
      <c r="A613" s="32">
        <v>5006611</v>
      </c>
      <c r="B613" t="s">
        <v>507</v>
      </c>
      <c r="C613" s="28">
        <f>VLOOKUP(A613,[2]Sheet2!$A$1:$D$859,3,FALSE)</f>
        <v>9</v>
      </c>
      <c r="D613" s="30">
        <v>28.44</v>
      </c>
      <c r="E613" s="14">
        <f t="shared" si="43"/>
        <v>255.96</v>
      </c>
      <c r="F613" s="30">
        <f>VLOOKUP(A613,[1]Chargemaster!$A$6:$D$1605,4,FALSE)</f>
        <v>28.44</v>
      </c>
      <c r="G613" s="30">
        <f t="shared" si="44"/>
        <v>255.96</v>
      </c>
      <c r="H613" s="17">
        <f t="shared" si="45"/>
        <v>0</v>
      </c>
      <c r="I613" s="29">
        <f t="shared" si="46"/>
        <v>0</v>
      </c>
    </row>
    <row r="614" spans="1:9" x14ac:dyDescent="0.25">
      <c r="A614" s="32">
        <v>5016611</v>
      </c>
      <c r="B614" t="s">
        <v>645</v>
      </c>
      <c r="C614" s="28">
        <v>0</v>
      </c>
      <c r="D614" s="30">
        <v>275.7</v>
      </c>
      <c r="E614" s="14">
        <f t="shared" si="43"/>
        <v>0</v>
      </c>
      <c r="F614" s="30">
        <f>VLOOKUP(A614,[1]Chargemaster!$A$6:$D$1605,4,FALSE)</f>
        <v>275.7</v>
      </c>
      <c r="G614" s="30">
        <f t="shared" si="44"/>
        <v>0</v>
      </c>
      <c r="H614" s="17">
        <f t="shared" si="45"/>
        <v>0</v>
      </c>
      <c r="I614" s="29">
        <f t="shared" si="46"/>
        <v>0</v>
      </c>
    </row>
    <row r="615" spans="1:9" x14ac:dyDescent="0.25">
      <c r="A615" s="32">
        <v>5006612</v>
      </c>
      <c r="B615" t="s">
        <v>508</v>
      </c>
      <c r="C615" s="28">
        <v>0</v>
      </c>
      <c r="D615" s="30">
        <v>365.19999999999987</v>
      </c>
      <c r="E615" s="14">
        <f t="shared" si="43"/>
        <v>0</v>
      </c>
      <c r="F615" s="30">
        <f>VLOOKUP(A615,[1]Chargemaster!$A$6:$D$1605,4,FALSE)</f>
        <v>365.2</v>
      </c>
      <c r="G615" s="30">
        <f t="shared" si="44"/>
        <v>0</v>
      </c>
      <c r="H615" s="17">
        <f t="shared" si="45"/>
        <v>0</v>
      </c>
      <c r="I615" s="29">
        <f t="shared" si="46"/>
        <v>0</v>
      </c>
    </row>
    <row r="616" spans="1:9" x14ac:dyDescent="0.25">
      <c r="A616" s="32">
        <v>4504094</v>
      </c>
      <c r="B616" t="s">
        <v>802</v>
      </c>
      <c r="C616" s="28">
        <f>VLOOKUP(A616,[2]Sheet2!$A$1:$D$859,3,FALSE)</f>
        <v>195</v>
      </c>
      <c r="D616" s="30">
        <v>2.8199999999999941</v>
      </c>
      <c r="E616" s="14">
        <f t="shared" si="43"/>
        <v>549.89999999999884</v>
      </c>
      <c r="F616" s="30">
        <f>VLOOKUP(A616,[1]Chargemaster!$A$6:$D$1605,4,FALSE)</f>
        <v>2.82</v>
      </c>
      <c r="G616" s="30">
        <f t="shared" si="44"/>
        <v>549.9</v>
      </c>
      <c r="H616" s="17">
        <f t="shared" si="45"/>
        <v>1.1368683772161603E-12</v>
      </c>
      <c r="I616" s="29">
        <f t="shared" si="46"/>
        <v>2.0674093057213359E-15</v>
      </c>
    </row>
    <row r="617" spans="1:9" x14ac:dyDescent="0.25">
      <c r="A617" s="32">
        <v>4501228</v>
      </c>
      <c r="B617" t="s">
        <v>783</v>
      </c>
      <c r="C617" s="28">
        <f>VLOOKUP(A617,[2]Sheet2!$A$1:$D$859,3,FALSE)</f>
        <v>2</v>
      </c>
      <c r="D617" s="30">
        <v>6.1</v>
      </c>
      <c r="E617" s="14">
        <f t="shared" si="43"/>
        <v>12.2</v>
      </c>
      <c r="F617" s="30">
        <f>VLOOKUP(A617,[1]Chargemaster!$A$6:$D$1605,4,FALSE)</f>
        <v>6.1</v>
      </c>
      <c r="G617" s="30">
        <f t="shared" si="44"/>
        <v>12.2</v>
      </c>
      <c r="H617" s="17">
        <f t="shared" si="45"/>
        <v>0</v>
      </c>
      <c r="I617" s="29">
        <f t="shared" si="46"/>
        <v>0</v>
      </c>
    </row>
    <row r="618" spans="1:9" x14ac:dyDescent="0.25">
      <c r="A618" s="32">
        <v>6000108</v>
      </c>
      <c r="B618" t="s">
        <v>675</v>
      </c>
      <c r="C618" s="28">
        <f>VLOOKUP(A618,[2]Sheet2!$A$1:$D$859,3,FALSE)</f>
        <v>1083</v>
      </c>
      <c r="D618" s="30">
        <v>3.8000000000000762</v>
      </c>
      <c r="E618" s="14">
        <f t="shared" si="43"/>
        <v>4115.4000000000824</v>
      </c>
      <c r="F618" s="30">
        <f>VLOOKUP(A618,[1]Chargemaster!$A$6:$D$1605,4,FALSE)</f>
        <v>3.8</v>
      </c>
      <c r="G618" s="30">
        <f t="shared" si="44"/>
        <v>4115.3999999999996</v>
      </c>
      <c r="H618" s="17">
        <f t="shared" si="45"/>
        <v>-8.276401786133647E-11</v>
      </c>
      <c r="I618" s="29">
        <f t="shared" si="46"/>
        <v>-2.0110807664220928E-14</v>
      </c>
    </row>
    <row r="619" spans="1:9" x14ac:dyDescent="0.25">
      <c r="A619" s="32">
        <v>5006615</v>
      </c>
      <c r="B619" t="s">
        <v>825</v>
      </c>
      <c r="C619" s="28">
        <v>0</v>
      </c>
      <c r="D619" s="30">
        <v>0</v>
      </c>
      <c r="E619" s="14">
        <f t="shared" si="43"/>
        <v>0</v>
      </c>
      <c r="F619" s="30">
        <f>VLOOKUP(A619,[1]Chargemaster!$A$6:$D$1605,4,FALSE)</f>
        <v>295.10000000000002</v>
      </c>
      <c r="G619" s="30">
        <f t="shared" si="44"/>
        <v>0</v>
      </c>
      <c r="H619" s="17">
        <f t="shared" si="45"/>
        <v>0</v>
      </c>
      <c r="I619" s="29">
        <f t="shared" si="46"/>
        <v>0</v>
      </c>
    </row>
    <row r="620" spans="1:9" x14ac:dyDescent="0.25">
      <c r="A620" s="32">
        <v>5006617</v>
      </c>
      <c r="B620" t="s">
        <v>509</v>
      </c>
      <c r="C620" s="28">
        <f>VLOOKUP(A620,[2]Sheet2!$A$1:$D$859,3,FALSE)</f>
        <v>62</v>
      </c>
      <c r="D620" s="30">
        <v>131.57999999999998</v>
      </c>
      <c r="E620" s="14">
        <f t="shared" si="43"/>
        <v>8157.9599999999991</v>
      </c>
      <c r="F620" s="30">
        <f>VLOOKUP(A620,[1]Chargemaster!$A$6:$D$1605,4,FALSE)</f>
        <v>131.58000000000001</v>
      </c>
      <c r="G620" s="30">
        <f t="shared" si="44"/>
        <v>8157.9600000000009</v>
      </c>
      <c r="H620" s="17">
        <f t="shared" si="45"/>
        <v>0</v>
      </c>
      <c r="I620" s="29">
        <f t="shared" si="46"/>
        <v>0</v>
      </c>
    </row>
    <row r="621" spans="1:9" x14ac:dyDescent="0.25">
      <c r="A621" s="32">
        <v>4505023</v>
      </c>
      <c r="B621" t="s">
        <v>204</v>
      </c>
      <c r="C621" s="28">
        <f>VLOOKUP(A621,[2]Sheet2!$A$1:$D$859,3,FALSE)</f>
        <v>19</v>
      </c>
      <c r="D621" s="30">
        <v>4</v>
      </c>
      <c r="E621" s="14">
        <f t="shared" si="43"/>
        <v>76</v>
      </c>
      <c r="F621" s="30">
        <f>VLOOKUP(A621,[1]Chargemaster!$A$6:$D$1605,4,FALSE)</f>
        <v>4</v>
      </c>
      <c r="G621" s="30">
        <f t="shared" si="44"/>
        <v>76</v>
      </c>
      <c r="H621" s="17">
        <f t="shared" si="45"/>
        <v>0</v>
      </c>
      <c r="I621" s="29">
        <f t="shared" si="46"/>
        <v>0</v>
      </c>
    </row>
    <row r="622" spans="1:9" x14ac:dyDescent="0.25">
      <c r="A622" s="32">
        <v>5006618</v>
      </c>
      <c r="B622" t="s">
        <v>510</v>
      </c>
      <c r="C622" s="28">
        <f>VLOOKUP(A622,[2]Sheet2!$A$1:$D$859,3,FALSE)</f>
        <v>1631</v>
      </c>
      <c r="D622" s="30">
        <v>3.800000000000082</v>
      </c>
      <c r="E622" s="14">
        <f t="shared" si="43"/>
        <v>6197.8000000001339</v>
      </c>
      <c r="F622" s="30">
        <f>VLOOKUP(A622,[1]Chargemaster!$A$6:$D$1605,4,FALSE)</f>
        <v>3.8</v>
      </c>
      <c r="G622" s="30">
        <f t="shared" si="44"/>
        <v>6197.7999999999993</v>
      </c>
      <c r="H622" s="17">
        <f t="shared" si="45"/>
        <v>-1.3460521586239338E-10</v>
      </c>
      <c r="I622" s="29">
        <f t="shared" si="46"/>
        <v>-2.171822515447263E-14</v>
      </c>
    </row>
    <row r="623" spans="1:9" x14ac:dyDescent="0.25">
      <c r="A623" s="32">
        <v>5006619</v>
      </c>
      <c r="B623" t="s">
        <v>511</v>
      </c>
      <c r="C623" s="28">
        <f>VLOOKUP(A623,[2]Sheet2!$A$1:$D$859,3,FALSE)</f>
        <v>844</v>
      </c>
      <c r="D623" s="30">
        <v>12.505511811023862</v>
      </c>
      <c r="E623" s="14">
        <f t="shared" si="43"/>
        <v>10554.651968504138</v>
      </c>
      <c r="F623" s="30">
        <f>VLOOKUP(A623,[1]Chargemaster!$A$6:$D$1605,4,FALSE)</f>
        <v>12.6</v>
      </c>
      <c r="G623" s="30">
        <f t="shared" si="44"/>
        <v>10634.4</v>
      </c>
      <c r="H623" s="17">
        <f t="shared" si="45"/>
        <v>79.748031495861142</v>
      </c>
      <c r="I623" s="29">
        <f t="shared" si="46"/>
        <v>7.555723460502076E-3</v>
      </c>
    </row>
    <row r="624" spans="1:9" x14ac:dyDescent="0.25">
      <c r="A624" s="32">
        <v>5006621</v>
      </c>
      <c r="B624" t="s">
        <v>512</v>
      </c>
      <c r="C624" s="28">
        <f>VLOOKUP(A624,[2]Sheet2!$A$1:$D$859,3,FALSE)</f>
        <v>3495</v>
      </c>
      <c r="D624" s="30">
        <v>50.480000000001688</v>
      </c>
      <c r="E624" s="14">
        <f t="shared" si="43"/>
        <v>176427.60000000591</v>
      </c>
      <c r="F624" s="30">
        <f>VLOOKUP(A624,[1]Chargemaster!$A$6:$D$1605,4,FALSE)</f>
        <v>50.48</v>
      </c>
      <c r="G624" s="30">
        <f t="shared" si="44"/>
        <v>176427.59999999998</v>
      </c>
      <c r="H624" s="17">
        <f t="shared" si="45"/>
        <v>-5.9371814131736755E-9</v>
      </c>
      <c r="I624" s="29">
        <f t="shared" si="46"/>
        <v>-3.3652225690161157E-14</v>
      </c>
    </row>
    <row r="625" spans="1:9" x14ac:dyDescent="0.25">
      <c r="A625" s="32">
        <v>5006623</v>
      </c>
      <c r="B625" t="s">
        <v>513</v>
      </c>
      <c r="C625" s="28">
        <f>VLOOKUP(A625,[2]Sheet2!$A$1:$D$859,3,FALSE)</f>
        <v>2871</v>
      </c>
      <c r="D625" s="30">
        <v>76.461027287320562</v>
      </c>
      <c r="E625" s="14">
        <f t="shared" si="43"/>
        <v>219519.60934189733</v>
      </c>
      <c r="F625" s="30">
        <f>VLOOKUP(A625,[1]Chargemaster!$A$6:$D$1605,4,FALSE)</f>
        <v>76.760000000000005</v>
      </c>
      <c r="G625" s="30">
        <f t="shared" si="44"/>
        <v>220377.96000000002</v>
      </c>
      <c r="H625" s="17">
        <f t="shared" si="45"/>
        <v>858.35065810268861</v>
      </c>
      <c r="I625" s="29">
        <f t="shared" si="46"/>
        <v>3.910132040941385E-3</v>
      </c>
    </row>
    <row r="626" spans="1:9" x14ac:dyDescent="0.25">
      <c r="A626" s="32">
        <v>5006624</v>
      </c>
      <c r="B626" t="s">
        <v>514</v>
      </c>
      <c r="C626" s="28">
        <f>VLOOKUP(A626,[2]Sheet2!$A$1:$D$859,3,FALSE)</f>
        <v>1458</v>
      </c>
      <c r="D626" s="30">
        <v>31.578794247787965</v>
      </c>
      <c r="E626" s="14">
        <f t="shared" si="43"/>
        <v>46041.882013274851</v>
      </c>
      <c r="F626" s="30">
        <f>VLOOKUP(A626,[1]Chargemaster!$A$6:$D$1605,4,FALSE)</f>
        <v>31.61</v>
      </c>
      <c r="G626" s="30">
        <f t="shared" si="44"/>
        <v>46087.38</v>
      </c>
      <c r="H626" s="17">
        <f t="shared" si="45"/>
        <v>45.497986725145893</v>
      </c>
      <c r="I626" s="29">
        <f t="shared" si="46"/>
        <v>9.881869449217531E-4</v>
      </c>
    </row>
    <row r="627" spans="1:9" x14ac:dyDescent="0.25">
      <c r="A627" s="32">
        <v>5006625</v>
      </c>
      <c r="B627" t="s">
        <v>515</v>
      </c>
      <c r="C627" s="28">
        <f>VLOOKUP(A627,[2]Sheet2!$A$1:$D$859,3,FALSE)</f>
        <v>2865</v>
      </c>
      <c r="D627" s="30">
        <v>101.16993339676657</v>
      </c>
      <c r="E627" s="14">
        <f t="shared" si="43"/>
        <v>289851.85918173619</v>
      </c>
      <c r="F627" s="30">
        <f>VLOOKUP(A627,[1]Chargemaster!$A$6:$D$1605,4,FALSE)</f>
        <v>101.76</v>
      </c>
      <c r="G627" s="30">
        <f t="shared" si="44"/>
        <v>291542.40000000002</v>
      </c>
      <c r="H627" s="17">
        <f t="shared" si="45"/>
        <v>1690.5408182638348</v>
      </c>
      <c r="I627" s="29">
        <f t="shared" si="46"/>
        <v>5.8324304803022541E-3</v>
      </c>
    </row>
    <row r="628" spans="1:9" x14ac:dyDescent="0.25">
      <c r="A628" s="32">
        <v>5006626</v>
      </c>
      <c r="B628" t="s">
        <v>516</v>
      </c>
      <c r="C628" s="28">
        <f>VLOOKUP(A628,[2]Sheet2!$A$1:$D$859,3,FALSE)</f>
        <v>1852</v>
      </c>
      <c r="D628" s="30">
        <v>117.95332270408437</v>
      </c>
      <c r="E628" s="14">
        <f t="shared" ref="E628:E690" si="47">D628*C628</f>
        <v>218449.55364796426</v>
      </c>
      <c r="F628" s="30">
        <f>VLOOKUP(A628,[1]Chargemaster!$A$6:$D$1605,4,FALSE)</f>
        <v>118.26</v>
      </c>
      <c r="G628" s="30">
        <f t="shared" ref="G628:G690" si="48">C628*F628</f>
        <v>219017.52000000002</v>
      </c>
      <c r="H628" s="17">
        <f t="shared" ref="H628:H690" si="49">G628-E628</f>
        <v>567.96635203575715</v>
      </c>
      <c r="I628" s="29">
        <f t="shared" ref="I628:I690" si="50">IF(E628=0,0,H628/E628)</f>
        <v>2.5999886131653355E-3</v>
      </c>
    </row>
    <row r="629" spans="1:9" x14ac:dyDescent="0.25">
      <c r="A629" s="32">
        <v>5006627</v>
      </c>
      <c r="B629" t="s">
        <v>517</v>
      </c>
      <c r="C629" s="28">
        <f>VLOOKUP(A629,[2]Sheet2!$A$1:$D$859,3,FALSE)</f>
        <v>1796</v>
      </c>
      <c r="D629" s="30">
        <v>52.426306306305285</v>
      </c>
      <c r="E629" s="14">
        <f t="shared" si="47"/>
        <v>94157.646126124295</v>
      </c>
      <c r="F629" s="30">
        <f>VLOOKUP(A629,[1]Chargemaster!$A$6:$D$1605,4,FALSE)</f>
        <v>52.56</v>
      </c>
      <c r="G629" s="30">
        <f t="shared" si="48"/>
        <v>94397.760000000009</v>
      </c>
      <c r="H629" s="17">
        <f t="shared" si="49"/>
        <v>240.11387387571449</v>
      </c>
      <c r="I629" s="29">
        <f t="shared" si="50"/>
        <v>2.5501261315951083E-3</v>
      </c>
    </row>
    <row r="630" spans="1:9" x14ac:dyDescent="0.25">
      <c r="A630" s="32">
        <v>5006628</v>
      </c>
      <c r="B630" t="s">
        <v>518</v>
      </c>
      <c r="C630" s="28">
        <f>VLOOKUP(A630,[2]Sheet2!$A$1:$D$859,3,FALSE)</f>
        <v>130</v>
      </c>
      <c r="D630" s="30">
        <v>61.280000000000058</v>
      </c>
      <c r="E630" s="14">
        <f t="shared" si="47"/>
        <v>7966.4000000000078</v>
      </c>
      <c r="F630" s="30">
        <f>VLOOKUP(A630,[1]Chargemaster!$A$6:$D$1605,4,FALSE)</f>
        <v>61.28</v>
      </c>
      <c r="G630" s="30">
        <f t="shared" si="48"/>
        <v>7966.4000000000005</v>
      </c>
      <c r="H630" s="17">
        <f t="shared" si="49"/>
        <v>-7.2759576141834259E-12</v>
      </c>
      <c r="I630" s="29">
        <f t="shared" si="50"/>
        <v>-9.1333069067375709E-16</v>
      </c>
    </row>
    <row r="631" spans="1:9" x14ac:dyDescent="0.25">
      <c r="A631" s="32">
        <v>5006629</v>
      </c>
      <c r="B631" t="s">
        <v>519</v>
      </c>
      <c r="C631" s="28">
        <f>VLOOKUP(A631,[2]Sheet2!$A$1:$D$859,3,FALSE)</f>
        <v>76</v>
      </c>
      <c r="D631" s="30">
        <v>155.67999999999995</v>
      </c>
      <c r="E631" s="14">
        <f t="shared" si="47"/>
        <v>11831.679999999997</v>
      </c>
      <c r="F631" s="30">
        <f>VLOOKUP(A631,[1]Chargemaster!$A$6:$D$1605,4,FALSE)</f>
        <v>155.68</v>
      </c>
      <c r="G631" s="30">
        <f t="shared" si="48"/>
        <v>11831.68</v>
      </c>
      <c r="H631" s="17">
        <f t="shared" si="49"/>
        <v>0</v>
      </c>
      <c r="I631" s="29">
        <f t="shared" si="50"/>
        <v>0</v>
      </c>
    </row>
    <row r="632" spans="1:9" x14ac:dyDescent="0.25">
      <c r="A632" s="32">
        <v>5006647</v>
      </c>
      <c r="B632" t="s">
        <v>526</v>
      </c>
      <c r="C632" s="28">
        <f>VLOOKUP(A632,[2]Sheet2!$A$1:$D$859,3,FALSE)</f>
        <v>8</v>
      </c>
      <c r="D632" s="30">
        <v>63.489999999999995</v>
      </c>
      <c r="E632" s="14">
        <f t="shared" si="47"/>
        <v>507.91999999999996</v>
      </c>
      <c r="F632" s="30">
        <f>VLOOKUP(A632,[1]Chargemaster!$A$6:$D$1605,4,FALSE)</f>
        <v>63.49</v>
      </c>
      <c r="G632" s="30">
        <f t="shared" si="48"/>
        <v>507.92</v>
      </c>
      <c r="H632" s="17">
        <f t="shared" si="49"/>
        <v>0</v>
      </c>
      <c r="I632" s="29">
        <f t="shared" si="50"/>
        <v>0</v>
      </c>
    </row>
    <row r="633" spans="1:9" x14ac:dyDescent="0.25">
      <c r="A633" s="32">
        <v>5006632</v>
      </c>
      <c r="B633" t="s">
        <v>521</v>
      </c>
      <c r="C633" s="28">
        <f>VLOOKUP(A633,[2]Sheet2!$A$1:$D$859,3,FALSE)</f>
        <v>67</v>
      </c>
      <c r="D633" s="30">
        <v>7.8300000000000045</v>
      </c>
      <c r="E633" s="14">
        <f t="shared" si="47"/>
        <v>524.61000000000035</v>
      </c>
      <c r="F633" s="30">
        <f>VLOOKUP(A633,[1]Chargemaster!$A$6:$D$1605,4,FALSE)</f>
        <v>7.83</v>
      </c>
      <c r="G633" s="30">
        <f t="shared" si="48"/>
        <v>524.61</v>
      </c>
      <c r="H633" s="17">
        <f t="shared" si="49"/>
        <v>0</v>
      </c>
      <c r="I633" s="29">
        <f t="shared" si="50"/>
        <v>0</v>
      </c>
    </row>
    <row r="634" spans="1:9" x14ac:dyDescent="0.25">
      <c r="A634" s="32">
        <v>5006635</v>
      </c>
      <c r="B634" t="s">
        <v>826</v>
      </c>
      <c r="C634" s="28">
        <f>VLOOKUP(A634,[2]Sheet2!$A$1:$D$859,3,FALSE)</f>
        <v>304</v>
      </c>
      <c r="D634" s="30">
        <v>7.311818181818186</v>
      </c>
      <c r="E634" s="14">
        <f t="shared" si="47"/>
        <v>2222.7927272727284</v>
      </c>
      <c r="F634" s="30">
        <f>VLOOKUP(A634,[1]Chargemaster!$A$6:$D$1605,4,FALSE)</f>
        <v>7.38</v>
      </c>
      <c r="G634" s="30">
        <f t="shared" si="48"/>
        <v>2243.52</v>
      </c>
      <c r="H634" s="17">
        <f t="shared" si="49"/>
        <v>20.727272727271611</v>
      </c>
      <c r="I634" s="29">
        <f t="shared" si="50"/>
        <v>9.3248787765753977E-3</v>
      </c>
    </row>
    <row r="635" spans="1:9" x14ac:dyDescent="0.25">
      <c r="A635" s="32">
        <v>5006637</v>
      </c>
      <c r="B635" t="s">
        <v>522</v>
      </c>
      <c r="C635" s="28">
        <f>VLOOKUP(A635,[2]Sheet2!$A$1:$D$859,3,FALSE)</f>
        <v>178</v>
      </c>
      <c r="D635" s="30">
        <v>45.210000000000029</v>
      </c>
      <c r="E635" s="14">
        <f t="shared" si="47"/>
        <v>8047.3800000000056</v>
      </c>
      <c r="F635" s="30">
        <f>VLOOKUP(A635,[1]Chargemaster!$A$6:$D$1605,4,FALSE)</f>
        <v>45.21</v>
      </c>
      <c r="G635" s="30">
        <f t="shared" si="48"/>
        <v>8047.38</v>
      </c>
      <c r="H635" s="17">
        <f t="shared" si="49"/>
        <v>0</v>
      </c>
      <c r="I635" s="29">
        <f t="shared" si="50"/>
        <v>0</v>
      </c>
    </row>
    <row r="636" spans="1:9" x14ac:dyDescent="0.25">
      <c r="A636" s="32">
        <v>4501304</v>
      </c>
      <c r="B636" t="s">
        <v>53</v>
      </c>
      <c r="C636" s="28">
        <f>VLOOKUP(A636,[2]Sheet2!$A$1:$D$859,3,FALSE)</f>
        <v>291</v>
      </c>
      <c r="D636" s="30">
        <v>44.200000000000131</v>
      </c>
      <c r="E636" s="14">
        <f t="shared" si="47"/>
        <v>12862.200000000039</v>
      </c>
      <c r="F636" s="30">
        <f>VLOOKUP(A636,[1]Chargemaster!$A$6:$D$1605,4,FALSE)</f>
        <v>44.2</v>
      </c>
      <c r="G636" s="30">
        <f t="shared" si="48"/>
        <v>12862.2</v>
      </c>
      <c r="H636" s="17">
        <f t="shared" si="49"/>
        <v>-3.8198777474462986E-11</v>
      </c>
      <c r="I636" s="29">
        <f t="shared" si="50"/>
        <v>-2.9698478856232115E-15</v>
      </c>
    </row>
    <row r="637" spans="1:9" x14ac:dyDescent="0.25">
      <c r="A637" s="32">
        <v>4550037</v>
      </c>
      <c r="B637" t="s">
        <v>217</v>
      </c>
      <c r="C637" s="28">
        <f>VLOOKUP(A637,[2]Sheet2!$A$1:$D$859,3,FALSE)</f>
        <v>402</v>
      </c>
      <c r="D637" s="30">
        <v>0</v>
      </c>
      <c r="E637" s="14">
        <f t="shared" si="47"/>
        <v>0</v>
      </c>
      <c r="F637" s="30">
        <v>0</v>
      </c>
      <c r="G637" s="30">
        <f t="shared" si="48"/>
        <v>0</v>
      </c>
      <c r="H637" s="17">
        <f t="shared" si="49"/>
        <v>0</v>
      </c>
      <c r="I637" s="29">
        <f t="shared" si="50"/>
        <v>0</v>
      </c>
    </row>
    <row r="638" spans="1:9" x14ac:dyDescent="0.25">
      <c r="A638" s="32">
        <v>5006640</v>
      </c>
      <c r="B638" t="s">
        <v>523</v>
      </c>
      <c r="C638" s="28">
        <f>VLOOKUP(A638,[2]Sheet2!$A$1:$D$859,3,FALSE)</f>
        <v>638</v>
      </c>
      <c r="D638" s="30">
        <v>3.800000000000066</v>
      </c>
      <c r="E638" s="14">
        <f t="shared" si="47"/>
        <v>2424.4000000000419</v>
      </c>
      <c r="F638" s="30">
        <f>VLOOKUP(A638,[1]Chargemaster!$A$6:$D$1605,4,FALSE)</f>
        <v>3.8</v>
      </c>
      <c r="G638" s="30">
        <f t="shared" si="48"/>
        <v>2424.4</v>
      </c>
      <c r="H638" s="17">
        <f t="shared" si="49"/>
        <v>-4.1836756281554699E-11</v>
      </c>
      <c r="I638" s="29">
        <f t="shared" si="50"/>
        <v>-1.7256540291022099E-14</v>
      </c>
    </row>
    <row r="639" spans="1:9" x14ac:dyDescent="0.25">
      <c r="A639" s="32">
        <v>5006459</v>
      </c>
      <c r="B639" t="s">
        <v>436</v>
      </c>
      <c r="C639" s="28">
        <f>VLOOKUP(A639,[2]Sheet2!$A$1:$D$859,3,FALSE)</f>
        <v>49</v>
      </c>
      <c r="D639" s="30">
        <v>22.859999999999861</v>
      </c>
      <c r="E639" s="14">
        <f t="shared" si="47"/>
        <v>1120.1399999999933</v>
      </c>
      <c r="F639" s="30">
        <f>VLOOKUP(A639,[1]Chargemaster!$A$6:$D$1605,4,FALSE)</f>
        <v>22.86</v>
      </c>
      <c r="G639" s="30">
        <f t="shared" si="48"/>
        <v>1120.1399999999999</v>
      </c>
      <c r="H639" s="17">
        <f t="shared" si="49"/>
        <v>6.5938365878537297E-12</v>
      </c>
      <c r="I639" s="29">
        <f t="shared" si="50"/>
        <v>5.8866182690143811E-15</v>
      </c>
    </row>
    <row r="640" spans="1:9" x14ac:dyDescent="0.25">
      <c r="A640" s="32">
        <v>5016462</v>
      </c>
      <c r="B640" t="s">
        <v>644</v>
      </c>
      <c r="C640" s="28">
        <f>VLOOKUP(A640,[2]Sheet2!$A$1:$D$859,3,FALSE)</f>
        <v>1</v>
      </c>
      <c r="D640" s="30">
        <v>28.889999999999993</v>
      </c>
      <c r="E640" s="14">
        <f t="shared" si="47"/>
        <v>28.889999999999993</v>
      </c>
      <c r="F640" s="30">
        <f>VLOOKUP(A640,[1]Chargemaster!$A$6:$D$1605,4,FALSE)</f>
        <v>28.89</v>
      </c>
      <c r="G640" s="30">
        <f t="shared" si="48"/>
        <v>28.89</v>
      </c>
      <c r="H640" s="17">
        <f t="shared" si="49"/>
        <v>0</v>
      </c>
      <c r="I640" s="29">
        <f t="shared" si="50"/>
        <v>0</v>
      </c>
    </row>
    <row r="641" spans="1:9" x14ac:dyDescent="0.25">
      <c r="A641" s="32">
        <v>5006460</v>
      </c>
      <c r="B641" t="s">
        <v>437</v>
      </c>
      <c r="C641" s="28">
        <f>VLOOKUP(A641,[2]Sheet2!$A$1:$D$859,3,FALSE)</f>
        <v>1112</v>
      </c>
      <c r="D641" s="30">
        <v>17.550000000000075</v>
      </c>
      <c r="E641" s="14">
        <f t="shared" si="47"/>
        <v>19515.600000000082</v>
      </c>
      <c r="F641" s="30">
        <f>VLOOKUP(A641,[1]Chargemaster!$A$6:$D$1605,4,FALSE)</f>
        <v>17.55</v>
      </c>
      <c r="G641" s="30">
        <f t="shared" si="48"/>
        <v>19515.600000000002</v>
      </c>
      <c r="H641" s="17">
        <f t="shared" si="49"/>
        <v>-8.0035533756017685E-11</v>
      </c>
      <c r="I641" s="29">
        <f t="shared" si="50"/>
        <v>-4.1011054620927542E-15</v>
      </c>
    </row>
    <row r="642" spans="1:9" x14ac:dyDescent="0.25">
      <c r="A642" s="32">
        <v>5006464</v>
      </c>
      <c r="B642" t="s">
        <v>438</v>
      </c>
      <c r="C642" s="28">
        <f>VLOOKUP(A642,[2]Sheet2!$A$1:$D$859,3,FALSE)</f>
        <v>2</v>
      </c>
      <c r="D642" s="30">
        <v>14.58</v>
      </c>
      <c r="E642" s="14">
        <f t="shared" si="47"/>
        <v>29.16</v>
      </c>
      <c r="F642" s="30">
        <f>VLOOKUP(A642,[1]Chargemaster!$A$6:$D$1605,4,FALSE)</f>
        <v>14.58</v>
      </c>
      <c r="G642" s="30">
        <f t="shared" si="48"/>
        <v>29.16</v>
      </c>
      <c r="H642" s="17">
        <f t="shared" si="49"/>
        <v>0</v>
      </c>
      <c r="I642" s="29">
        <f t="shared" si="50"/>
        <v>0</v>
      </c>
    </row>
    <row r="643" spans="1:9" x14ac:dyDescent="0.25">
      <c r="A643" s="32">
        <v>5010012</v>
      </c>
      <c r="B643" t="s">
        <v>642</v>
      </c>
      <c r="C643" s="28">
        <v>0</v>
      </c>
      <c r="D643" s="30">
        <v>3.8000000000000003</v>
      </c>
      <c r="E643" s="14">
        <f t="shared" si="47"/>
        <v>0</v>
      </c>
      <c r="F643" s="30">
        <f>VLOOKUP(A643,[1]Chargemaster!$A$6:$D$1605,4,FALSE)</f>
        <v>3.8</v>
      </c>
      <c r="G643" s="30">
        <f t="shared" si="48"/>
        <v>0</v>
      </c>
      <c r="H643" s="17">
        <f t="shared" si="49"/>
        <v>0</v>
      </c>
      <c r="I643" s="29">
        <f t="shared" si="50"/>
        <v>0</v>
      </c>
    </row>
    <row r="644" spans="1:9" x14ac:dyDescent="0.25">
      <c r="A644" s="32">
        <v>4501238</v>
      </c>
      <c r="B644" t="s">
        <v>41</v>
      </c>
      <c r="C644" s="28">
        <f>VLOOKUP(A644,[2]Sheet2!$A$1:$D$859,3,FALSE)</f>
        <v>8</v>
      </c>
      <c r="D644" s="30">
        <v>40.300000000000004</v>
      </c>
      <c r="E644" s="14">
        <f t="shared" si="47"/>
        <v>322.40000000000003</v>
      </c>
      <c r="F644" s="30">
        <f>VLOOKUP(A644,[1]Chargemaster!$A$6:$D$1605,4,FALSE)</f>
        <v>40.299999999999997</v>
      </c>
      <c r="G644" s="30">
        <f t="shared" si="48"/>
        <v>322.39999999999998</v>
      </c>
      <c r="H644" s="17">
        <f t="shared" si="49"/>
        <v>0</v>
      </c>
      <c r="I644" s="29">
        <f t="shared" si="50"/>
        <v>0</v>
      </c>
    </row>
    <row r="645" spans="1:9" x14ac:dyDescent="0.25">
      <c r="A645" s="32">
        <v>4501237</v>
      </c>
      <c r="B645" t="s">
        <v>784</v>
      </c>
      <c r="C645" s="28">
        <f>VLOOKUP(A645,[2]Sheet2!$A$1:$D$859,3,FALSE)</f>
        <v>10</v>
      </c>
      <c r="D645" s="30">
        <v>2.64</v>
      </c>
      <c r="E645" s="14">
        <f t="shared" si="47"/>
        <v>26.400000000000002</v>
      </c>
      <c r="F645" s="30">
        <f>VLOOKUP(A645,[1]Chargemaster!$A$6:$D$1605,4,FALSE)</f>
        <v>2.64</v>
      </c>
      <c r="G645" s="30">
        <f t="shared" si="48"/>
        <v>26.400000000000002</v>
      </c>
      <c r="H645" s="17">
        <f t="shared" si="49"/>
        <v>0</v>
      </c>
      <c r="I645" s="29">
        <f t="shared" si="50"/>
        <v>0</v>
      </c>
    </row>
    <row r="646" spans="1:9" x14ac:dyDescent="0.25">
      <c r="A646" s="32">
        <v>5006645</v>
      </c>
      <c r="B646" t="s">
        <v>524</v>
      </c>
      <c r="C646" s="28">
        <f>VLOOKUP(A646,[2]Sheet2!$A$1:$D$859,3,FALSE)</f>
        <v>8</v>
      </c>
      <c r="D646" s="30">
        <v>50.890000000000008</v>
      </c>
      <c r="E646" s="14">
        <f t="shared" si="47"/>
        <v>407.12000000000006</v>
      </c>
      <c r="F646" s="30">
        <f>VLOOKUP(A646,[1]Chargemaster!$A$6:$D$1605,4,FALSE)</f>
        <v>50.89</v>
      </c>
      <c r="G646" s="30">
        <f t="shared" si="48"/>
        <v>407.12</v>
      </c>
      <c r="H646" s="17">
        <f t="shared" si="49"/>
        <v>0</v>
      </c>
      <c r="I646" s="29">
        <f t="shared" si="50"/>
        <v>0</v>
      </c>
    </row>
    <row r="647" spans="1:9" x14ac:dyDescent="0.25">
      <c r="A647" s="32">
        <v>5006646</v>
      </c>
      <c r="B647" t="s">
        <v>525</v>
      </c>
      <c r="C647" s="28">
        <f>VLOOKUP(A647,[2]Sheet2!$A$1:$D$859,3,FALSE)</f>
        <v>53</v>
      </c>
      <c r="D647" s="30">
        <v>6.3732758620689554</v>
      </c>
      <c r="E647" s="14">
        <f t="shared" si="47"/>
        <v>337.78362068965464</v>
      </c>
      <c r="F647" s="30">
        <f>VLOOKUP(A647,[1]Chargemaster!$A$6:$D$1605,4,FALSE)</f>
        <v>6.39</v>
      </c>
      <c r="G647" s="30">
        <f t="shared" si="48"/>
        <v>338.66999999999996</v>
      </c>
      <c r="H647" s="17">
        <f t="shared" si="49"/>
        <v>0.88637931034531903</v>
      </c>
      <c r="I647" s="29">
        <f t="shared" si="50"/>
        <v>2.6241038820520473E-3</v>
      </c>
    </row>
    <row r="648" spans="1:9" x14ac:dyDescent="0.25">
      <c r="A648" s="32">
        <v>5006652</v>
      </c>
      <c r="B648" t="s">
        <v>527</v>
      </c>
      <c r="C648" s="28">
        <f>VLOOKUP(A648,[2]Sheet2!$A$1:$D$859,3,FALSE)</f>
        <v>1</v>
      </c>
      <c r="D648" s="30">
        <v>92.79</v>
      </c>
      <c r="E648" s="14">
        <f t="shared" si="47"/>
        <v>92.79</v>
      </c>
      <c r="F648" s="30">
        <f>VLOOKUP(A648,[1]Chargemaster!$A$6:$D$1605,4,FALSE)</f>
        <v>92.79</v>
      </c>
      <c r="G648" s="30">
        <f t="shared" si="48"/>
        <v>92.79</v>
      </c>
      <c r="H648" s="17">
        <f t="shared" si="49"/>
        <v>0</v>
      </c>
      <c r="I648" s="29">
        <f t="shared" si="50"/>
        <v>0</v>
      </c>
    </row>
    <row r="649" spans="1:9" x14ac:dyDescent="0.25">
      <c r="A649" s="32">
        <v>5006848</v>
      </c>
      <c r="B649" t="s">
        <v>605</v>
      </c>
      <c r="C649" s="28">
        <f>VLOOKUP(A649,[2]Sheet2!$A$1:$D$859,3,FALSE)</f>
        <v>3772</v>
      </c>
      <c r="D649" s="30">
        <v>36.237745773326239</v>
      </c>
      <c r="E649" s="14">
        <f t="shared" si="47"/>
        <v>136688.77705698658</v>
      </c>
      <c r="F649" s="30">
        <f>VLOOKUP(A649,[1]Chargemaster!$A$6:$D$1605,4,FALSE)</f>
        <v>36.24</v>
      </c>
      <c r="G649" s="30">
        <f t="shared" si="48"/>
        <v>136697.28</v>
      </c>
      <c r="H649" s="17">
        <f t="shared" si="49"/>
        <v>8.5029430134163704</v>
      </c>
      <c r="I649" s="29">
        <f t="shared" si="50"/>
        <v>6.2206592205235907E-5</v>
      </c>
    </row>
    <row r="650" spans="1:9" x14ac:dyDescent="0.25">
      <c r="A650" s="32">
        <v>6000132</v>
      </c>
      <c r="B650" t="s">
        <v>677</v>
      </c>
      <c r="C650" s="28">
        <f>VLOOKUP(A650,[2]Sheet2!$A$1:$D$859,3,FALSE)</f>
        <v>1083</v>
      </c>
      <c r="D650" s="30">
        <v>7.4499999999998723</v>
      </c>
      <c r="E650" s="14">
        <f t="shared" si="47"/>
        <v>8068.3499999998621</v>
      </c>
      <c r="F650" s="30">
        <f>VLOOKUP(A650,[1]Chargemaster!$A$6:$D$1605,4,FALSE)</f>
        <v>7.45</v>
      </c>
      <c r="G650" s="30">
        <f t="shared" si="48"/>
        <v>8068.35</v>
      </c>
      <c r="H650" s="17">
        <f t="shared" si="49"/>
        <v>1.3824319466948509E-10</v>
      </c>
      <c r="I650" s="29">
        <f t="shared" si="50"/>
        <v>1.713401063036277E-14</v>
      </c>
    </row>
    <row r="651" spans="1:9" x14ac:dyDescent="0.25">
      <c r="A651" s="32">
        <v>5006657</v>
      </c>
      <c r="B651" t="s">
        <v>528</v>
      </c>
      <c r="C651" s="28">
        <f>VLOOKUP(A651,[2]Sheet2!$A$1:$D$859,3,FALSE)</f>
        <v>17</v>
      </c>
      <c r="D651" s="30">
        <v>3.8000000000000003</v>
      </c>
      <c r="E651" s="14">
        <f t="shared" si="47"/>
        <v>64.600000000000009</v>
      </c>
      <c r="F651" s="30">
        <f>VLOOKUP(A651,[1]Chargemaster!$A$6:$D$1605,4,FALSE)</f>
        <v>3.8</v>
      </c>
      <c r="G651" s="30">
        <f t="shared" si="48"/>
        <v>64.599999999999994</v>
      </c>
      <c r="H651" s="17">
        <f t="shared" si="49"/>
        <v>0</v>
      </c>
      <c r="I651" s="29">
        <f t="shared" si="50"/>
        <v>0</v>
      </c>
    </row>
    <row r="652" spans="1:9" x14ac:dyDescent="0.25">
      <c r="A652" s="32">
        <v>7000840</v>
      </c>
      <c r="B652" t="s">
        <v>743</v>
      </c>
      <c r="C652" s="28">
        <f>VLOOKUP(A652,[2]Sheet2!$A$1:$D$859,3,FALSE)</f>
        <v>1</v>
      </c>
      <c r="D652" s="42">
        <v>276.7</v>
      </c>
      <c r="E652" s="14">
        <f t="shared" si="47"/>
        <v>276.7</v>
      </c>
      <c r="F652" s="30">
        <f>VLOOKUP(A652,[1]Chargemaster!$A$6:$D$1605,4,FALSE)</f>
        <v>276.7</v>
      </c>
      <c r="G652" s="30">
        <f t="shared" si="48"/>
        <v>276.7</v>
      </c>
      <c r="H652" s="17">
        <f t="shared" si="49"/>
        <v>0</v>
      </c>
      <c r="I652" s="29">
        <f t="shared" si="50"/>
        <v>0</v>
      </c>
    </row>
    <row r="653" spans="1:9" x14ac:dyDescent="0.25">
      <c r="A653" s="32">
        <v>5050490</v>
      </c>
      <c r="B653" t="s">
        <v>661</v>
      </c>
      <c r="C653" s="28">
        <f>VLOOKUP(A653,[2]Sheet2!$A$1:$D$859,3,FALSE)</f>
        <v>26</v>
      </c>
      <c r="D653" s="30">
        <v>6.8199999999999958</v>
      </c>
      <c r="E653" s="14">
        <f t="shared" si="47"/>
        <v>177.31999999999988</v>
      </c>
      <c r="F653" s="30">
        <f>VLOOKUP(A653,[1]Chargemaster!$A$6:$D$1605,4,FALSE)</f>
        <v>6.82</v>
      </c>
      <c r="G653" s="30">
        <f t="shared" si="48"/>
        <v>177.32</v>
      </c>
      <c r="H653" s="17">
        <f t="shared" si="49"/>
        <v>0</v>
      </c>
      <c r="I653" s="29">
        <f t="shared" si="50"/>
        <v>0</v>
      </c>
    </row>
    <row r="654" spans="1:9" x14ac:dyDescent="0.25">
      <c r="A654" s="32">
        <v>5006663</v>
      </c>
      <c r="B654" t="s">
        <v>530</v>
      </c>
      <c r="C654" s="28">
        <f>VLOOKUP(A654,[2]Sheet2!$A$1:$D$859,3,FALSE)</f>
        <v>434</v>
      </c>
      <c r="D654" s="30">
        <v>3.9283950617284034</v>
      </c>
      <c r="E654" s="14">
        <f t="shared" si="47"/>
        <v>1704.9234567901271</v>
      </c>
      <c r="F654" s="30">
        <f>VLOOKUP(A654,[1]Chargemaster!$A$6:$D$1605,4,FALSE)</f>
        <v>3.93</v>
      </c>
      <c r="G654" s="30">
        <f t="shared" si="48"/>
        <v>1705.6200000000001</v>
      </c>
      <c r="H654" s="17">
        <f t="shared" si="49"/>
        <v>0.69654320987297069</v>
      </c>
      <c r="I654" s="29">
        <f t="shared" si="50"/>
        <v>4.0854808296459131E-4</v>
      </c>
    </row>
    <row r="655" spans="1:9" x14ac:dyDescent="0.25">
      <c r="A655" s="32">
        <v>5006664</v>
      </c>
      <c r="B655" t="s">
        <v>531</v>
      </c>
      <c r="C655" s="28">
        <f>VLOOKUP(A655,[2]Sheet2!$A$1:$D$859,3,FALSE)</f>
        <v>653</v>
      </c>
      <c r="D655" s="30">
        <v>4.6250586854460725</v>
      </c>
      <c r="E655" s="14">
        <f t="shared" si="47"/>
        <v>3020.1633215962852</v>
      </c>
      <c r="F655" s="30">
        <f>VLOOKUP(A655,[1]Chargemaster!$A$6:$D$1605,4,FALSE)</f>
        <v>4.6500000000000004</v>
      </c>
      <c r="G655" s="30">
        <f t="shared" si="48"/>
        <v>3036.4500000000003</v>
      </c>
      <c r="H655" s="17">
        <f t="shared" si="49"/>
        <v>16.286678403715086</v>
      </c>
      <c r="I655" s="29">
        <f t="shared" si="50"/>
        <v>5.3926482343699487E-3</v>
      </c>
    </row>
    <row r="656" spans="1:9" x14ac:dyDescent="0.25">
      <c r="A656" s="32">
        <v>5006665</v>
      </c>
      <c r="B656" t="s">
        <v>532</v>
      </c>
      <c r="C656" s="28">
        <f>VLOOKUP(A656,[2]Sheet2!$A$1:$D$859,3,FALSE)</f>
        <v>512</v>
      </c>
      <c r="D656" s="30">
        <v>4.9065397923875294</v>
      </c>
      <c r="E656" s="14">
        <f t="shared" si="47"/>
        <v>2512.148373702415</v>
      </c>
      <c r="F656" s="30">
        <f>VLOOKUP(A656,[1]Chargemaster!$A$6:$D$1605,4,FALSE)</f>
        <v>4.93</v>
      </c>
      <c r="G656" s="30">
        <f t="shared" si="48"/>
        <v>2524.16</v>
      </c>
      <c r="H656" s="17">
        <f t="shared" si="49"/>
        <v>12.011626297584826</v>
      </c>
      <c r="I656" s="29">
        <f t="shared" si="50"/>
        <v>4.7814159479290788E-3</v>
      </c>
    </row>
    <row r="657" spans="1:9" x14ac:dyDescent="0.25">
      <c r="A657" s="32">
        <v>5006662</v>
      </c>
      <c r="B657" t="s">
        <v>529</v>
      </c>
      <c r="C657" s="28">
        <f>VLOOKUP(A657,[2]Sheet2!$A$1:$D$859,3,FALSE)</f>
        <v>728</v>
      </c>
      <c r="D657" s="30">
        <v>5.0378947368420608</v>
      </c>
      <c r="E657" s="14">
        <f t="shared" si="47"/>
        <v>3667.5873684210201</v>
      </c>
      <c r="F657" s="30">
        <f>VLOOKUP(A657,[1]Chargemaster!$A$6:$D$1605,4,FALSE)</f>
        <v>5.0599999999999996</v>
      </c>
      <c r="G657" s="30">
        <f t="shared" si="48"/>
        <v>3683.68</v>
      </c>
      <c r="H657" s="17">
        <f t="shared" si="49"/>
        <v>16.092631578979763</v>
      </c>
      <c r="I657" s="29">
        <f t="shared" si="50"/>
        <v>4.3877977434271746E-3</v>
      </c>
    </row>
    <row r="658" spans="1:9" x14ac:dyDescent="0.25">
      <c r="A658" s="32">
        <v>4501502</v>
      </c>
      <c r="B658" t="s">
        <v>162</v>
      </c>
      <c r="C658" s="28">
        <f>VLOOKUP(A658,[2]Sheet2!$A$1:$D$859,3,FALSE)</f>
        <v>2</v>
      </c>
      <c r="D658" s="30">
        <v>67</v>
      </c>
      <c r="E658" s="14">
        <f t="shared" si="47"/>
        <v>134</v>
      </c>
      <c r="F658" s="30">
        <f>VLOOKUP(A658,[1]Chargemaster!$A$6:$D$1605,4,FALSE)</f>
        <v>67</v>
      </c>
      <c r="G658" s="30">
        <f t="shared" si="48"/>
        <v>134</v>
      </c>
      <c r="H658" s="17">
        <f t="shared" si="49"/>
        <v>0</v>
      </c>
      <c r="I658" s="29">
        <f t="shared" si="50"/>
        <v>0</v>
      </c>
    </row>
    <row r="659" spans="1:9" x14ac:dyDescent="0.25">
      <c r="A659" s="32">
        <v>4501581</v>
      </c>
      <c r="B659" t="s">
        <v>167</v>
      </c>
      <c r="C659" s="28">
        <v>0</v>
      </c>
      <c r="D659" s="30">
        <v>30</v>
      </c>
      <c r="E659" s="14">
        <f t="shared" si="47"/>
        <v>0</v>
      </c>
      <c r="F659" s="30">
        <v>30</v>
      </c>
      <c r="G659" s="30">
        <f t="shared" si="48"/>
        <v>0</v>
      </c>
      <c r="H659" s="17">
        <f t="shared" si="49"/>
        <v>0</v>
      </c>
      <c r="I659" s="29">
        <f t="shared" si="50"/>
        <v>0</v>
      </c>
    </row>
    <row r="660" spans="1:9" x14ac:dyDescent="0.25">
      <c r="A660" s="32">
        <v>4501245</v>
      </c>
      <c r="B660" t="s">
        <v>140</v>
      </c>
      <c r="C660" s="28">
        <f>VLOOKUP(A660,[2]Sheet2!$A$1:$D$859,3,FALSE)</f>
        <v>4</v>
      </c>
      <c r="D660" s="30">
        <v>50</v>
      </c>
      <c r="E660" s="14">
        <f t="shared" si="47"/>
        <v>200</v>
      </c>
      <c r="F660" s="30">
        <v>50</v>
      </c>
      <c r="G660" s="30">
        <f t="shared" si="48"/>
        <v>200</v>
      </c>
      <c r="H660" s="17">
        <f t="shared" si="49"/>
        <v>0</v>
      </c>
      <c r="I660" s="29">
        <f t="shared" si="50"/>
        <v>0</v>
      </c>
    </row>
    <row r="661" spans="1:9" x14ac:dyDescent="0.25">
      <c r="A661" s="32">
        <v>4501246</v>
      </c>
      <c r="B661" t="s">
        <v>785</v>
      </c>
      <c r="C661" s="28">
        <f>VLOOKUP(A661,[2]Sheet2!$A$1:$D$859,3,FALSE)</f>
        <v>11</v>
      </c>
      <c r="D661" s="30">
        <v>15.73</v>
      </c>
      <c r="E661" s="14">
        <f t="shared" si="47"/>
        <v>173.03</v>
      </c>
      <c r="F661" s="30">
        <f>VLOOKUP(A661,[1]Chargemaster!$A$6:$D$1605,4,FALSE)</f>
        <v>15.73</v>
      </c>
      <c r="G661" s="30">
        <f t="shared" si="48"/>
        <v>173.03</v>
      </c>
      <c r="H661" s="17">
        <f t="shared" si="49"/>
        <v>0</v>
      </c>
      <c r="I661" s="29">
        <f t="shared" si="50"/>
        <v>0</v>
      </c>
    </row>
    <row r="662" spans="1:9" x14ac:dyDescent="0.25">
      <c r="A662" s="32">
        <v>4501247</v>
      </c>
      <c r="B662" t="s">
        <v>42</v>
      </c>
      <c r="C662" s="28">
        <f>VLOOKUP(A662,[2]Sheet2!$A$1:$D$859,3,FALSE)</f>
        <v>49</v>
      </c>
      <c r="D662" s="30">
        <v>65</v>
      </c>
      <c r="E662" s="14">
        <f t="shared" si="47"/>
        <v>3185</v>
      </c>
      <c r="F662" s="30">
        <f>VLOOKUP(A662,[1]Chargemaster!$A$6:$D$1605,4,FALSE)</f>
        <v>65</v>
      </c>
      <c r="G662" s="30">
        <f t="shared" si="48"/>
        <v>3185</v>
      </c>
      <c r="H662" s="17">
        <f t="shared" si="49"/>
        <v>0</v>
      </c>
      <c r="I662" s="29">
        <f t="shared" si="50"/>
        <v>0</v>
      </c>
    </row>
    <row r="663" spans="1:9" x14ac:dyDescent="0.25">
      <c r="A663" s="32">
        <v>4501495</v>
      </c>
      <c r="B663" t="s">
        <v>794</v>
      </c>
      <c r="C663" s="28">
        <f>VLOOKUP(A663,[2]Sheet2!$A$1:$D$859,3,FALSE)</f>
        <v>63</v>
      </c>
      <c r="D663" s="30">
        <v>41</v>
      </c>
      <c r="E663" s="14">
        <f t="shared" si="47"/>
        <v>2583</v>
      </c>
      <c r="F663" s="30">
        <f>VLOOKUP(A663,[1]Chargemaster!$A$6:$D$1605,4,FALSE)</f>
        <v>41</v>
      </c>
      <c r="G663" s="30">
        <f t="shared" si="48"/>
        <v>2583</v>
      </c>
      <c r="H663" s="17">
        <f t="shared" si="49"/>
        <v>0</v>
      </c>
      <c r="I663" s="29">
        <f t="shared" si="50"/>
        <v>0</v>
      </c>
    </row>
    <row r="664" spans="1:9" x14ac:dyDescent="0.25">
      <c r="A664" s="32">
        <v>4501248</v>
      </c>
      <c r="B664" t="s">
        <v>786</v>
      </c>
      <c r="C664" s="28">
        <f>VLOOKUP(A664,[2]Sheet2!$A$1:$D$859,3,FALSE)</f>
        <v>63</v>
      </c>
      <c r="D664" s="30">
        <v>65</v>
      </c>
      <c r="E664" s="14">
        <f t="shared" si="47"/>
        <v>4095</v>
      </c>
      <c r="F664" s="30">
        <f>VLOOKUP(A664,[1]Chargemaster!$A$6:$D$1605,4,FALSE)</f>
        <v>65</v>
      </c>
      <c r="G664" s="30">
        <f t="shared" si="48"/>
        <v>4095</v>
      </c>
      <c r="H664" s="17">
        <f t="shared" si="49"/>
        <v>0</v>
      </c>
      <c r="I664" s="29">
        <f t="shared" si="50"/>
        <v>0</v>
      </c>
    </row>
    <row r="665" spans="1:9" x14ac:dyDescent="0.25">
      <c r="A665" s="32">
        <v>4504078</v>
      </c>
      <c r="B665" t="s">
        <v>799</v>
      </c>
      <c r="C665" s="28">
        <f>VLOOKUP(A665,[2]Sheet2!$A$1:$D$859,3,FALSE)</f>
        <v>972</v>
      </c>
      <c r="D665" s="30">
        <v>44.599999999999284</v>
      </c>
      <c r="E665" s="14">
        <f t="shared" si="47"/>
        <v>43351.199999999306</v>
      </c>
      <c r="F665" s="30">
        <f>VLOOKUP(A665,[1]Chargemaster!$A$6:$D$1605,4,FALSE)</f>
        <v>44.6</v>
      </c>
      <c r="G665" s="30">
        <f t="shared" si="48"/>
        <v>43351.200000000004</v>
      </c>
      <c r="H665" s="17">
        <f t="shared" si="49"/>
        <v>6.9849193096160889E-10</v>
      </c>
      <c r="I665" s="29">
        <f t="shared" si="50"/>
        <v>1.6112401293657849E-14</v>
      </c>
    </row>
    <row r="666" spans="1:9" x14ac:dyDescent="0.25">
      <c r="A666" s="32">
        <v>5006669</v>
      </c>
      <c r="B666" t="s">
        <v>533</v>
      </c>
      <c r="C666" s="28">
        <f>VLOOKUP(A666,[2]Sheet2!$A$1:$D$859,3,FALSE)</f>
        <v>5</v>
      </c>
      <c r="D666" s="30">
        <v>6.9300000000000006</v>
      </c>
      <c r="E666" s="14">
        <f t="shared" si="47"/>
        <v>34.650000000000006</v>
      </c>
      <c r="F666" s="30">
        <f>VLOOKUP(A666,[1]Chargemaster!$A$6:$D$1605,4,FALSE)</f>
        <v>6.93</v>
      </c>
      <c r="G666" s="30">
        <f t="shared" si="48"/>
        <v>34.65</v>
      </c>
      <c r="H666" s="17">
        <f t="shared" si="49"/>
        <v>0</v>
      </c>
      <c r="I666" s="29">
        <f t="shared" si="50"/>
        <v>0</v>
      </c>
    </row>
    <row r="667" spans="1:9" x14ac:dyDescent="0.25">
      <c r="A667" s="32">
        <v>4006419</v>
      </c>
      <c r="B667" t="s">
        <v>92</v>
      </c>
      <c r="C667" s="28">
        <f>VLOOKUP(A667,[2]Sheet2!$A$1:$D$859,3,FALSE)</f>
        <v>4</v>
      </c>
      <c r="D667" s="30">
        <v>102.5</v>
      </c>
      <c r="E667" s="14">
        <f t="shared" si="47"/>
        <v>410</v>
      </c>
      <c r="F667" s="30">
        <f>VLOOKUP(A667,[1]Chargemaster!$A$6:$D$1605,4,FALSE)</f>
        <v>102.5</v>
      </c>
      <c r="G667" s="30">
        <f t="shared" si="48"/>
        <v>410</v>
      </c>
      <c r="H667" s="17">
        <f t="shared" si="49"/>
        <v>0</v>
      </c>
      <c r="I667" s="29">
        <f t="shared" si="50"/>
        <v>0</v>
      </c>
    </row>
    <row r="668" spans="1:9" x14ac:dyDescent="0.25">
      <c r="A668" s="32">
        <v>4504085</v>
      </c>
      <c r="B668" t="s">
        <v>190</v>
      </c>
      <c r="C668" s="28">
        <f>VLOOKUP(A668,[2]Sheet2!$A$1:$D$859,3,FALSE)</f>
        <v>1</v>
      </c>
      <c r="D668" s="30">
        <v>15.65</v>
      </c>
      <c r="E668" s="38">
        <f t="shared" si="47"/>
        <v>15.65</v>
      </c>
      <c r="F668" s="30">
        <f>VLOOKUP(A668,[1]Chargemaster!$A$6:$D$1605,4,FALSE)</f>
        <v>15.65</v>
      </c>
      <c r="G668" s="30">
        <f t="shared" si="48"/>
        <v>15.65</v>
      </c>
      <c r="H668" s="17">
        <f t="shared" si="49"/>
        <v>0</v>
      </c>
      <c r="I668" s="29">
        <f t="shared" si="50"/>
        <v>0</v>
      </c>
    </row>
    <row r="669" spans="1:9" x14ac:dyDescent="0.25">
      <c r="A669" s="32">
        <v>5006673</v>
      </c>
      <c r="B669" t="s">
        <v>534</v>
      </c>
      <c r="C669" s="28">
        <f>VLOOKUP(A669,[2]Sheet2!$A$1:$D$859,3,FALSE)</f>
        <v>333</v>
      </c>
      <c r="D669" s="30">
        <v>13.091358024691388</v>
      </c>
      <c r="E669" s="14">
        <f t="shared" si="47"/>
        <v>4359.4222222222324</v>
      </c>
      <c r="F669" s="30">
        <f>VLOOKUP(A669,[1]Chargemaster!$A$6:$D$1605,4,FALSE)</f>
        <v>14.4</v>
      </c>
      <c r="G669" s="30">
        <f t="shared" si="48"/>
        <v>4795.2</v>
      </c>
      <c r="H669" s="17">
        <f t="shared" si="49"/>
        <v>435.77777777776737</v>
      </c>
      <c r="I669" s="29">
        <f t="shared" si="50"/>
        <v>9.9962278385512277E-2</v>
      </c>
    </row>
    <row r="670" spans="1:9" x14ac:dyDescent="0.25">
      <c r="A670" s="32">
        <v>5006675</v>
      </c>
      <c r="B670" t="s">
        <v>535</v>
      </c>
      <c r="C670" s="28">
        <f>VLOOKUP(A670,[2]Sheet2!$A$1:$D$859,3,FALSE)</f>
        <v>194</v>
      </c>
      <c r="D670" s="30">
        <v>7.8499999999999801</v>
      </c>
      <c r="E670" s="14">
        <f t="shared" si="47"/>
        <v>1522.8999999999962</v>
      </c>
      <c r="F670" s="30">
        <f>VLOOKUP(A670,[1]Chargemaster!$A$6:$D$1605,4,FALSE)</f>
        <v>7.85</v>
      </c>
      <c r="G670" s="30">
        <f t="shared" si="48"/>
        <v>1522.8999999999999</v>
      </c>
      <c r="H670" s="17">
        <f t="shared" si="49"/>
        <v>3.637978807091713E-12</v>
      </c>
      <c r="I670" s="29">
        <f t="shared" si="50"/>
        <v>2.3888494366614498E-15</v>
      </c>
    </row>
    <row r="671" spans="1:9" x14ac:dyDescent="0.25">
      <c r="A671" s="32">
        <v>5006676</v>
      </c>
      <c r="B671" t="s">
        <v>536</v>
      </c>
      <c r="C671" s="28">
        <f>VLOOKUP(A671,[2]Sheet2!$A$1:$D$859,3,FALSE)</f>
        <v>269</v>
      </c>
      <c r="D671" s="30">
        <v>7.3800000000000132</v>
      </c>
      <c r="E671" s="14">
        <f t="shared" si="47"/>
        <v>1985.2200000000037</v>
      </c>
      <c r="F671" s="30">
        <f>VLOOKUP(A671,[1]Chargemaster!$A$6:$D$1605,4,FALSE)</f>
        <v>7.38</v>
      </c>
      <c r="G671" s="30">
        <f t="shared" si="48"/>
        <v>1985.22</v>
      </c>
      <c r="H671" s="17">
        <f t="shared" si="49"/>
        <v>-3.637978807091713E-12</v>
      </c>
      <c r="I671" s="29">
        <f t="shared" si="50"/>
        <v>-1.8325318136487171E-15</v>
      </c>
    </row>
    <row r="672" spans="1:9" x14ac:dyDescent="0.25">
      <c r="A672" s="32">
        <v>5006677</v>
      </c>
      <c r="B672" t="s">
        <v>537</v>
      </c>
      <c r="C672" s="28">
        <f>VLOOKUP(A672,[2]Sheet2!$A$1:$D$859,3,FALSE)</f>
        <v>270</v>
      </c>
      <c r="D672" s="30">
        <v>7.5099999999999927</v>
      </c>
      <c r="E672" s="14">
        <f t="shared" si="47"/>
        <v>2027.699999999998</v>
      </c>
      <c r="F672" s="30">
        <f>VLOOKUP(A672,[1]Chargemaster!$A$6:$D$1605,4,FALSE)</f>
        <v>7.51</v>
      </c>
      <c r="G672" s="30">
        <f t="shared" si="48"/>
        <v>2027.7</v>
      </c>
      <c r="H672" s="17">
        <f t="shared" si="49"/>
        <v>2.0463630789890885E-12</v>
      </c>
      <c r="I672" s="29">
        <f t="shared" si="50"/>
        <v>1.0092040632189627E-15</v>
      </c>
    </row>
    <row r="673" spans="1:9" x14ac:dyDescent="0.25">
      <c r="A673" s="32">
        <v>5006678</v>
      </c>
      <c r="B673" t="s">
        <v>538</v>
      </c>
      <c r="C673" s="28">
        <f>VLOOKUP(A673,[2]Sheet2!$A$1:$D$859,3,FALSE)</f>
        <v>4</v>
      </c>
      <c r="D673" s="30">
        <v>139.08000000000001</v>
      </c>
      <c r="E673" s="14">
        <f t="shared" si="47"/>
        <v>556.32000000000005</v>
      </c>
      <c r="F673" s="30">
        <f>VLOOKUP(A673,[1]Chargemaster!$A$6:$D$1605,4,FALSE)</f>
        <v>139.08000000000001</v>
      </c>
      <c r="G673" s="30">
        <f t="shared" si="48"/>
        <v>556.32000000000005</v>
      </c>
      <c r="H673" s="17">
        <f t="shared" si="49"/>
        <v>0</v>
      </c>
      <c r="I673" s="29">
        <f t="shared" si="50"/>
        <v>0</v>
      </c>
    </row>
    <row r="674" spans="1:9" x14ac:dyDescent="0.25">
      <c r="A674" s="32">
        <v>4501242</v>
      </c>
      <c r="B674" t="s">
        <v>138</v>
      </c>
      <c r="C674" s="28">
        <f>VLOOKUP(A674,[2]Sheet2!$A$1:$D$859,3,FALSE)</f>
        <v>4</v>
      </c>
      <c r="D674" s="30">
        <v>37.5</v>
      </c>
      <c r="E674" s="14">
        <f t="shared" si="47"/>
        <v>150</v>
      </c>
      <c r="F674" s="30">
        <f>VLOOKUP(A674,[1]Chargemaster!$A$6:$D$1605,4,FALSE)</f>
        <v>37.5</v>
      </c>
      <c r="G674" s="30">
        <f t="shared" si="48"/>
        <v>150</v>
      </c>
      <c r="H674" s="17">
        <f t="shared" si="49"/>
        <v>0</v>
      </c>
      <c r="I674" s="29">
        <f t="shared" si="50"/>
        <v>0</v>
      </c>
    </row>
    <row r="675" spans="1:9" x14ac:dyDescent="0.25">
      <c r="A675" s="32">
        <v>4501241</v>
      </c>
      <c r="B675" t="s">
        <v>137</v>
      </c>
      <c r="C675" s="28">
        <f>VLOOKUP(A675,[2]Sheet2!$A$1:$D$859,3,FALSE)</f>
        <v>1</v>
      </c>
      <c r="D675" s="30">
        <v>28.5</v>
      </c>
      <c r="E675" s="14">
        <f t="shared" si="47"/>
        <v>28.5</v>
      </c>
      <c r="F675" s="30">
        <f>VLOOKUP(A675,[1]Chargemaster!$A$6:$D$1605,4,FALSE)</f>
        <v>28.5</v>
      </c>
      <c r="G675" s="30">
        <f t="shared" si="48"/>
        <v>28.5</v>
      </c>
      <c r="H675" s="17">
        <f t="shared" si="49"/>
        <v>0</v>
      </c>
      <c r="I675" s="29">
        <f t="shared" si="50"/>
        <v>0</v>
      </c>
    </row>
    <row r="676" spans="1:9" x14ac:dyDescent="0.25">
      <c r="A676" s="32">
        <v>4504089</v>
      </c>
      <c r="B676" t="s">
        <v>193</v>
      </c>
      <c r="C676" s="28">
        <f>VLOOKUP(A676,[2]Sheet2!$A$1:$D$859,3,FALSE)</f>
        <v>1</v>
      </c>
      <c r="D676" s="30">
        <v>22</v>
      </c>
      <c r="E676" s="38">
        <f t="shared" si="47"/>
        <v>22</v>
      </c>
      <c r="F676" s="30">
        <f>VLOOKUP(A676,[1]Chargemaster!$A$6:$D$1605,4,FALSE)</f>
        <v>22</v>
      </c>
      <c r="G676" s="30">
        <f t="shared" si="48"/>
        <v>22</v>
      </c>
      <c r="H676" s="17">
        <f t="shared" si="49"/>
        <v>0</v>
      </c>
      <c r="I676" s="29">
        <f t="shared" si="50"/>
        <v>0</v>
      </c>
    </row>
    <row r="677" spans="1:9" x14ac:dyDescent="0.25">
      <c r="A677" s="32">
        <v>5006686</v>
      </c>
      <c r="B677" t="s">
        <v>540</v>
      </c>
      <c r="C677" s="28">
        <f>VLOOKUP(A677,[2]Sheet2!$A$1:$D$859,3,FALSE)</f>
        <v>2444</v>
      </c>
      <c r="D677" s="30">
        <v>84.833705834015987</v>
      </c>
      <c r="E677" s="14">
        <f t="shared" si="47"/>
        <v>207333.57705833507</v>
      </c>
      <c r="F677" s="30">
        <f>VLOOKUP(A677,[1]Chargemaster!$A$6:$D$1605,4,FALSE)</f>
        <v>89.34</v>
      </c>
      <c r="G677" s="30">
        <f t="shared" si="48"/>
        <v>218346.96000000002</v>
      </c>
      <c r="H677" s="17">
        <f t="shared" si="49"/>
        <v>11013.382941664953</v>
      </c>
      <c r="I677" s="29">
        <f t="shared" si="50"/>
        <v>5.3119147886819339E-2</v>
      </c>
    </row>
    <row r="678" spans="1:9" x14ac:dyDescent="0.25">
      <c r="A678" s="32">
        <v>5006687</v>
      </c>
      <c r="B678" t="s">
        <v>541</v>
      </c>
      <c r="C678" s="28">
        <f>VLOOKUP(A678,[2]Sheet2!$A$1:$D$859,3,FALSE)</f>
        <v>710</v>
      </c>
      <c r="D678" s="30">
        <v>134.92435483871031</v>
      </c>
      <c r="E678" s="14">
        <f t="shared" si="47"/>
        <v>95796.291935484318</v>
      </c>
      <c r="F678" s="30">
        <f>VLOOKUP(A678,[1]Chargemaster!$A$6:$D$1605,4,FALSE)</f>
        <v>137.04</v>
      </c>
      <c r="G678" s="30">
        <f t="shared" si="48"/>
        <v>97298.4</v>
      </c>
      <c r="H678" s="17">
        <f t="shared" si="49"/>
        <v>1502.1080645156762</v>
      </c>
      <c r="I678" s="29">
        <f t="shared" si="50"/>
        <v>1.5680231814476673E-2</v>
      </c>
    </row>
    <row r="679" spans="1:9" x14ac:dyDescent="0.25">
      <c r="A679" s="32">
        <v>5006688</v>
      </c>
      <c r="B679" t="s">
        <v>542</v>
      </c>
      <c r="C679" s="28">
        <f>VLOOKUP(A679,[2]Sheet2!$A$1:$D$859,3,FALSE)</f>
        <v>34</v>
      </c>
      <c r="D679" s="30">
        <v>53.479999999999976</v>
      </c>
      <c r="E679" s="14">
        <f t="shared" si="47"/>
        <v>1818.3199999999993</v>
      </c>
      <c r="F679" s="30">
        <f>VLOOKUP(A679,[1]Chargemaster!$A$6:$D$1605,4,FALSE)</f>
        <v>53.48</v>
      </c>
      <c r="G679" s="30">
        <f t="shared" si="48"/>
        <v>1818.32</v>
      </c>
      <c r="H679" s="17">
        <f t="shared" si="49"/>
        <v>0</v>
      </c>
      <c r="I679" s="29">
        <f t="shared" si="50"/>
        <v>0</v>
      </c>
    </row>
    <row r="680" spans="1:9" x14ac:dyDescent="0.25">
      <c r="A680" s="32">
        <v>5006689</v>
      </c>
      <c r="B680" t="s">
        <v>543</v>
      </c>
      <c r="C680" s="28">
        <f>VLOOKUP(A680,[2]Sheet2!$A$1:$D$859,3,FALSE)</f>
        <v>1416</v>
      </c>
      <c r="D680" s="30">
        <v>61.971139510117865</v>
      </c>
      <c r="E680" s="14">
        <f t="shared" si="47"/>
        <v>87751.133546326892</v>
      </c>
      <c r="F680" s="30">
        <f>VLOOKUP(A680,[1]Chargemaster!$A$6:$D$1605,4,FALSE)</f>
        <v>62.22</v>
      </c>
      <c r="G680" s="30">
        <f t="shared" si="48"/>
        <v>88103.52</v>
      </c>
      <c r="H680" s="17">
        <f t="shared" si="49"/>
        <v>352.38645367311256</v>
      </c>
      <c r="I680" s="29">
        <f t="shared" si="50"/>
        <v>4.0157481667980437E-3</v>
      </c>
    </row>
    <row r="681" spans="1:9" x14ac:dyDescent="0.25">
      <c r="A681" s="32">
        <v>5006690</v>
      </c>
      <c r="B681" t="s">
        <v>544</v>
      </c>
      <c r="C681" s="28">
        <f>VLOOKUP(A681,[2]Sheet2!$A$1:$D$859,3,FALSE)</f>
        <v>549</v>
      </c>
      <c r="D681" s="30">
        <v>78.896826568265809</v>
      </c>
      <c r="E681" s="14">
        <f t="shared" si="47"/>
        <v>43314.357785977933</v>
      </c>
      <c r="F681" s="30">
        <f>VLOOKUP(A681,[1]Chargemaster!$A$6:$D$1605,4,FALSE)</f>
        <v>297.60000000000002</v>
      </c>
      <c r="G681" s="30">
        <f t="shared" si="48"/>
        <v>163382.40000000002</v>
      </c>
      <c r="H681" s="17">
        <f t="shared" si="49"/>
        <v>120068.04221402209</v>
      </c>
      <c r="I681" s="29">
        <f t="shared" si="50"/>
        <v>2.7720148318323092</v>
      </c>
    </row>
    <row r="682" spans="1:9" x14ac:dyDescent="0.25">
      <c r="A682" s="32">
        <v>6000142</v>
      </c>
      <c r="B682" t="s">
        <v>678</v>
      </c>
      <c r="C682" s="28">
        <f>VLOOKUP(A682,[2]Sheet2!$A$1:$D$859,3,FALSE)</f>
        <v>1083</v>
      </c>
      <c r="D682" s="30">
        <v>14.399999999999748</v>
      </c>
      <c r="E682" s="14">
        <f t="shared" si="47"/>
        <v>15595.199999999728</v>
      </c>
      <c r="F682" s="30">
        <f>VLOOKUP(A682,[1]Chargemaster!$A$6:$D$1605,4,FALSE)</f>
        <v>14.4</v>
      </c>
      <c r="G682" s="30">
        <f t="shared" si="48"/>
        <v>15595.2</v>
      </c>
      <c r="H682" s="17">
        <f t="shared" si="49"/>
        <v>2.7284841053187847E-10</v>
      </c>
      <c r="I682" s="29">
        <f t="shared" si="50"/>
        <v>1.7495666008251465E-14</v>
      </c>
    </row>
    <row r="683" spans="1:9" x14ac:dyDescent="0.25">
      <c r="A683" s="32">
        <v>4501044</v>
      </c>
      <c r="B683" t="s">
        <v>766</v>
      </c>
      <c r="C683" s="28">
        <f>VLOOKUP(A683,[2]Sheet2!$A$1:$D$859,3,FALSE)</f>
        <v>0</v>
      </c>
      <c r="D683" s="30">
        <v>0</v>
      </c>
      <c r="E683" s="14">
        <f t="shared" si="47"/>
        <v>0</v>
      </c>
      <c r="F683" s="30">
        <f>VLOOKUP(A683,[1]Chargemaster!$A$6:$D$1605,4,FALSE)</f>
        <v>22</v>
      </c>
      <c r="G683" s="30">
        <f t="shared" si="48"/>
        <v>0</v>
      </c>
      <c r="H683" s="17">
        <f t="shared" si="49"/>
        <v>0</v>
      </c>
      <c r="I683" s="29">
        <f t="shared" si="50"/>
        <v>0</v>
      </c>
    </row>
    <row r="684" spans="1:9" x14ac:dyDescent="0.25">
      <c r="A684" s="32">
        <v>4501252</v>
      </c>
      <c r="B684" t="s">
        <v>141</v>
      </c>
      <c r="C684" s="28">
        <f>VLOOKUP(A684,[2]Sheet2!$A$1:$D$859,3,FALSE)</f>
        <v>0</v>
      </c>
      <c r="D684" s="30">
        <v>0</v>
      </c>
      <c r="E684" s="14">
        <f t="shared" si="47"/>
        <v>0</v>
      </c>
      <c r="F684" s="30">
        <f>VLOOKUP(A684,[1]Chargemaster!$A$6:$D$1605,4,FALSE)</f>
        <v>19</v>
      </c>
      <c r="G684" s="30">
        <f t="shared" si="48"/>
        <v>0</v>
      </c>
      <c r="H684" s="17">
        <f t="shared" si="49"/>
        <v>0</v>
      </c>
      <c r="I684" s="29">
        <f t="shared" si="50"/>
        <v>0</v>
      </c>
    </row>
    <row r="685" spans="1:9" x14ac:dyDescent="0.25">
      <c r="A685" s="32">
        <v>5006695</v>
      </c>
      <c r="B685" t="s">
        <v>545</v>
      </c>
      <c r="C685" s="28">
        <f>VLOOKUP(A685,[2]Sheet2!$A$1:$D$859,3,FALSE)</f>
        <v>4</v>
      </c>
      <c r="D685" s="30">
        <v>218.70000000000002</v>
      </c>
      <c r="E685" s="14">
        <f t="shared" si="47"/>
        <v>874.80000000000007</v>
      </c>
      <c r="F685" s="30">
        <f>VLOOKUP(A685,[1]Chargemaster!$A$6:$D$1605,4,FALSE)</f>
        <v>292.5</v>
      </c>
      <c r="G685" s="30">
        <f t="shared" si="48"/>
        <v>1170</v>
      </c>
      <c r="H685" s="17">
        <f t="shared" si="49"/>
        <v>295.19999999999993</v>
      </c>
      <c r="I685" s="29">
        <f t="shared" si="50"/>
        <v>0.3374485596707818</v>
      </c>
    </row>
    <row r="686" spans="1:9" x14ac:dyDescent="0.25">
      <c r="A686" s="32">
        <v>5006699</v>
      </c>
      <c r="B686" t="s">
        <v>546</v>
      </c>
      <c r="C686" s="28">
        <f>VLOOKUP(A686,[2]Sheet2!$A$1:$D$859,3,FALSE)</f>
        <v>8</v>
      </c>
      <c r="D686" s="30">
        <v>29.52</v>
      </c>
      <c r="E686" s="14">
        <f t="shared" si="47"/>
        <v>236.16</v>
      </c>
      <c r="F686" s="30">
        <f>VLOOKUP(A686,[1]Chargemaster!$A$6:$D$1605,4,FALSE)</f>
        <v>29.52</v>
      </c>
      <c r="G686" s="30">
        <f t="shared" si="48"/>
        <v>236.16</v>
      </c>
      <c r="H686" s="17">
        <f t="shared" si="49"/>
        <v>0</v>
      </c>
      <c r="I686" s="29">
        <f t="shared" si="50"/>
        <v>0</v>
      </c>
    </row>
    <row r="687" spans="1:9" x14ac:dyDescent="0.25">
      <c r="A687" s="32">
        <v>90100143</v>
      </c>
      <c r="B687" t="s">
        <v>23</v>
      </c>
      <c r="C687" s="28">
        <f>VLOOKUP(A687,[2]Sheet2!$A$1:$D$859,3,FALSE)</f>
        <v>1704</v>
      </c>
      <c r="D687" s="30">
        <v>2.3000000000000602</v>
      </c>
      <c r="E687" s="14">
        <f t="shared" si="47"/>
        <v>3919.2000000001026</v>
      </c>
      <c r="F687" s="30">
        <v>2.2999999999999998</v>
      </c>
      <c r="G687" s="30">
        <f t="shared" si="48"/>
        <v>3919.2</v>
      </c>
      <c r="H687" s="17">
        <f t="shared" si="49"/>
        <v>-1.0277290130034089E-10</v>
      </c>
      <c r="I687" s="29">
        <f t="shared" si="50"/>
        <v>-2.6222928480388395E-14</v>
      </c>
    </row>
    <row r="688" spans="1:9" x14ac:dyDescent="0.25">
      <c r="A688" s="32">
        <v>90100146</v>
      </c>
      <c r="B688" t="s">
        <v>24</v>
      </c>
      <c r="C688" s="28">
        <f>VLOOKUP(A688,[2]Sheet2!$A$1:$D$859,3,FALSE)</f>
        <v>1703</v>
      </c>
      <c r="D688" s="30">
        <v>2.3000000000000602</v>
      </c>
      <c r="E688" s="14">
        <f t="shared" si="47"/>
        <v>3916.9000000001024</v>
      </c>
      <c r="F688" s="30">
        <v>2.2999999999999998</v>
      </c>
      <c r="G688" s="30">
        <f t="shared" si="48"/>
        <v>3916.8999999999996</v>
      </c>
      <c r="H688" s="17">
        <f t="shared" si="49"/>
        <v>-1.0277290130034089E-10</v>
      </c>
      <c r="I688" s="29">
        <f t="shared" si="50"/>
        <v>-2.6238326559355155E-14</v>
      </c>
    </row>
    <row r="689" spans="1:9" x14ac:dyDescent="0.25">
      <c r="A689" s="32">
        <v>5006700</v>
      </c>
      <c r="B689" t="s">
        <v>547</v>
      </c>
      <c r="C689" s="28">
        <f>VLOOKUP(A689,[2]Sheet2!$A$1:$D$859,3,FALSE)</f>
        <v>1034</v>
      </c>
      <c r="D689" s="30">
        <v>49.147530364372308</v>
      </c>
      <c r="E689" s="14">
        <f t="shared" si="47"/>
        <v>50818.546396760968</v>
      </c>
      <c r="F689" s="30">
        <f>VLOOKUP(A689,[1]Chargemaster!$A$6:$D$1605,4,FALSE)</f>
        <v>48.32</v>
      </c>
      <c r="G689" s="30">
        <f t="shared" si="48"/>
        <v>49962.879999999997</v>
      </c>
      <c r="H689" s="17">
        <f t="shared" si="49"/>
        <v>-855.66639676097111</v>
      </c>
      <c r="I689" s="29">
        <f t="shared" si="50"/>
        <v>-1.6837679497568408E-2</v>
      </c>
    </row>
    <row r="690" spans="1:9" x14ac:dyDescent="0.25">
      <c r="A690" s="32">
        <v>5006701</v>
      </c>
      <c r="B690" t="s">
        <v>548</v>
      </c>
      <c r="C690" s="28">
        <f>VLOOKUP(A690,[2]Sheet2!$A$1:$D$859,3,FALSE)</f>
        <v>527</v>
      </c>
      <c r="D690" s="30">
        <v>56.55999999999996</v>
      </c>
      <c r="E690" s="14">
        <f t="shared" si="47"/>
        <v>29807.119999999977</v>
      </c>
      <c r="F690" s="30">
        <f>VLOOKUP(A690,[1]Chargemaster!$A$6:$D$1605,4,FALSE)</f>
        <v>56.56</v>
      </c>
      <c r="G690" s="30">
        <f t="shared" si="48"/>
        <v>29807.120000000003</v>
      </c>
      <c r="H690" s="17">
        <f t="shared" si="49"/>
        <v>0</v>
      </c>
      <c r="I690" s="29">
        <f t="shared" si="50"/>
        <v>0</v>
      </c>
    </row>
    <row r="691" spans="1:9" x14ac:dyDescent="0.25">
      <c r="A691" s="32">
        <v>5006702</v>
      </c>
      <c r="B691" t="s">
        <v>549</v>
      </c>
      <c r="C691" s="28">
        <f>VLOOKUP(A691,[2]Sheet2!$A$1:$D$859,3,FALSE)</f>
        <v>117</v>
      </c>
      <c r="D691" s="30">
        <v>11.970000000000011</v>
      </c>
      <c r="E691" s="14">
        <f t="shared" ref="E691:E753" si="51">D691*C691</f>
        <v>1400.4900000000014</v>
      </c>
      <c r="F691" s="30">
        <f>VLOOKUP(A691,[1]Chargemaster!$A$6:$D$1605,4,FALSE)</f>
        <v>11.97</v>
      </c>
      <c r="G691" s="30">
        <f t="shared" ref="G691:G753" si="52">C691*F691</f>
        <v>1400.49</v>
      </c>
      <c r="H691" s="17">
        <f t="shared" ref="H691:H753" si="53">G691-E691</f>
        <v>0</v>
      </c>
      <c r="I691" s="29">
        <f t="shared" ref="I691:I753" si="54">IF(E691=0,0,H691/E691)</f>
        <v>0</v>
      </c>
    </row>
    <row r="692" spans="1:9" x14ac:dyDescent="0.25">
      <c r="A692" s="32">
        <v>5006703</v>
      </c>
      <c r="B692" t="s">
        <v>550</v>
      </c>
      <c r="C692" s="28">
        <f>VLOOKUP(A692,[2]Sheet2!$A$1:$D$859,3,FALSE)</f>
        <v>360</v>
      </c>
      <c r="D692" s="30">
        <v>36.119798994974822</v>
      </c>
      <c r="E692" s="14">
        <f t="shared" si="51"/>
        <v>13003.127638190936</v>
      </c>
      <c r="F692" s="30">
        <f>VLOOKUP(A692,[1]Chargemaster!$A$6:$D$1605,4,FALSE)</f>
        <v>35.36</v>
      </c>
      <c r="G692" s="30">
        <f t="shared" si="52"/>
        <v>12729.6</v>
      </c>
      <c r="H692" s="17">
        <f t="shared" si="53"/>
        <v>-273.52763819093525</v>
      </c>
      <c r="I692" s="29">
        <f t="shared" si="54"/>
        <v>-2.1035526667258792E-2</v>
      </c>
    </row>
    <row r="693" spans="1:9" x14ac:dyDescent="0.25">
      <c r="A693" s="32">
        <v>5006705</v>
      </c>
      <c r="B693" t="s">
        <v>551</v>
      </c>
      <c r="C693" s="28">
        <f>VLOOKUP(A693,[2]Sheet2!$A$1:$D$859,3,FALSE)</f>
        <v>658</v>
      </c>
      <c r="D693" s="30">
        <v>9.4500000000000171</v>
      </c>
      <c r="E693" s="14">
        <f t="shared" si="51"/>
        <v>6218.1000000000113</v>
      </c>
      <c r="F693" s="30">
        <f>VLOOKUP(A693,[1]Chargemaster!$A$6:$D$1605,4,FALSE)</f>
        <v>9.4499999999999993</v>
      </c>
      <c r="G693" s="30">
        <f t="shared" si="52"/>
        <v>6218.0999999999995</v>
      </c>
      <c r="H693" s="17">
        <f t="shared" si="53"/>
        <v>-1.1823431123048067E-11</v>
      </c>
      <c r="I693" s="29">
        <f t="shared" si="54"/>
        <v>-1.9014540009083235E-15</v>
      </c>
    </row>
    <row r="694" spans="1:9" x14ac:dyDescent="0.25">
      <c r="A694" s="32">
        <v>5006707</v>
      </c>
      <c r="B694" t="s">
        <v>552</v>
      </c>
      <c r="C694" s="28">
        <f>VLOOKUP(A694,[2]Sheet2!$A$1:$D$859,3,FALSE)</f>
        <v>1425</v>
      </c>
      <c r="D694" s="30">
        <v>48</v>
      </c>
      <c r="E694" s="14">
        <f t="shared" si="51"/>
        <v>68400</v>
      </c>
      <c r="F694" s="30">
        <f>VLOOKUP(A694,[1]Chargemaster!$A$6:$D$1605,4,FALSE)</f>
        <v>48</v>
      </c>
      <c r="G694" s="30">
        <f t="shared" si="52"/>
        <v>68400</v>
      </c>
      <c r="H694" s="17">
        <f t="shared" si="53"/>
        <v>0</v>
      </c>
      <c r="I694" s="29">
        <f t="shared" si="54"/>
        <v>0</v>
      </c>
    </row>
    <row r="695" spans="1:9" x14ac:dyDescent="0.25">
      <c r="A695" s="32">
        <v>4501118</v>
      </c>
      <c r="B695" t="s">
        <v>771</v>
      </c>
      <c r="C695" s="28">
        <f>VLOOKUP(A695,[2]Sheet2!$A$1:$D$859,3,FALSE)</f>
        <v>3</v>
      </c>
      <c r="D695" s="30">
        <v>13</v>
      </c>
      <c r="E695" s="14">
        <f t="shared" si="51"/>
        <v>39</v>
      </c>
      <c r="F695" s="30">
        <f>VLOOKUP(A695,[1]Chargemaster!$A$6:$D$1605,4,FALSE)</f>
        <v>13</v>
      </c>
      <c r="G695" s="30">
        <f t="shared" si="52"/>
        <v>39</v>
      </c>
      <c r="H695" s="17">
        <f t="shared" si="53"/>
        <v>0</v>
      </c>
      <c r="I695" s="29">
        <f t="shared" si="54"/>
        <v>0</v>
      </c>
    </row>
    <row r="696" spans="1:9" x14ac:dyDescent="0.25">
      <c r="A696" s="32">
        <v>5006355</v>
      </c>
      <c r="B696" t="s">
        <v>386</v>
      </c>
      <c r="C696" s="28">
        <f>VLOOKUP(A696,[2]Sheet2!$A$1:$D$859,3,FALSE)</f>
        <v>149</v>
      </c>
      <c r="D696" s="30">
        <v>17.010000000000041</v>
      </c>
      <c r="E696" s="14">
        <f t="shared" si="51"/>
        <v>2534.4900000000061</v>
      </c>
      <c r="F696" s="30">
        <f>VLOOKUP(A696,[1]Chargemaster!$A$6:$D$1605,4,FALSE)</f>
        <v>17.010000000000002</v>
      </c>
      <c r="G696" s="30">
        <f t="shared" si="52"/>
        <v>2534.4900000000002</v>
      </c>
      <c r="H696" s="17">
        <f t="shared" si="53"/>
        <v>-5.9117155615240335E-12</v>
      </c>
      <c r="I696" s="29">
        <f t="shared" si="54"/>
        <v>-2.3325069586086429E-15</v>
      </c>
    </row>
    <row r="697" spans="1:9" x14ac:dyDescent="0.25">
      <c r="A697" s="32">
        <v>4501254</v>
      </c>
      <c r="B697" t="s">
        <v>142</v>
      </c>
      <c r="C697" s="28">
        <f>VLOOKUP(A697,[2]Sheet2!$A$1:$D$859,3,FALSE)</f>
        <v>3</v>
      </c>
      <c r="D697" s="30">
        <v>12.1</v>
      </c>
      <c r="E697" s="14">
        <f t="shared" si="51"/>
        <v>36.299999999999997</v>
      </c>
      <c r="F697" s="30">
        <f>VLOOKUP(A697,[1]Chargemaster!$A$6:$D$1605,4,FALSE)</f>
        <v>12.1</v>
      </c>
      <c r="G697" s="30">
        <f t="shared" si="52"/>
        <v>36.299999999999997</v>
      </c>
      <c r="H697" s="17">
        <f t="shared" si="53"/>
        <v>0</v>
      </c>
      <c r="I697" s="29">
        <f t="shared" si="54"/>
        <v>0</v>
      </c>
    </row>
    <row r="698" spans="1:9" x14ac:dyDescent="0.25">
      <c r="A698" s="32">
        <v>4505040</v>
      </c>
      <c r="B698" t="s">
        <v>210</v>
      </c>
      <c r="C698" s="28">
        <v>0</v>
      </c>
      <c r="D698" s="30">
        <v>0</v>
      </c>
      <c r="E698" s="14">
        <f t="shared" si="51"/>
        <v>0</v>
      </c>
      <c r="F698" s="30">
        <f>VLOOKUP(A698,[1]Chargemaster!$A$6:$D$1605,4,FALSE)</f>
        <v>52</v>
      </c>
      <c r="G698" s="30">
        <f t="shared" si="52"/>
        <v>0</v>
      </c>
      <c r="H698" s="17">
        <f t="shared" si="53"/>
        <v>0</v>
      </c>
      <c r="I698" s="29">
        <f t="shared" si="54"/>
        <v>0</v>
      </c>
    </row>
    <row r="699" spans="1:9" x14ac:dyDescent="0.25">
      <c r="A699" s="32">
        <v>4501256</v>
      </c>
      <c r="B699" t="s">
        <v>143</v>
      </c>
      <c r="C699" s="28">
        <f>VLOOKUP(A699,[2]Sheet2!$A$1:$D$859,3,FALSE)</f>
        <v>4</v>
      </c>
      <c r="D699" s="30">
        <v>56.800000000000004</v>
      </c>
      <c r="E699" s="14">
        <f t="shared" si="51"/>
        <v>227.20000000000002</v>
      </c>
      <c r="F699" s="30">
        <f>VLOOKUP(A699,[1]Chargemaster!$A$6:$D$1605,4,FALSE)</f>
        <v>56.8</v>
      </c>
      <c r="G699" s="30">
        <f t="shared" si="52"/>
        <v>227.2</v>
      </c>
      <c r="H699" s="17">
        <f t="shared" si="53"/>
        <v>0</v>
      </c>
      <c r="I699" s="29">
        <f t="shared" si="54"/>
        <v>0</v>
      </c>
    </row>
    <row r="700" spans="1:9" x14ac:dyDescent="0.25">
      <c r="A700" s="32">
        <v>5006710</v>
      </c>
      <c r="B700" t="s">
        <v>553</v>
      </c>
      <c r="C700" s="28">
        <f>VLOOKUP(A700,[2]Sheet2!$A$1:$D$859,3,FALSE)</f>
        <v>275</v>
      </c>
      <c r="D700" s="30">
        <v>31.199999999999925</v>
      </c>
      <c r="E700" s="14">
        <f t="shared" si="51"/>
        <v>8579.99999999998</v>
      </c>
      <c r="F700" s="30">
        <f>VLOOKUP(A700,[1]Chargemaster!$A$6:$D$1605,4,FALSE)</f>
        <v>31.2</v>
      </c>
      <c r="G700" s="30">
        <f t="shared" si="52"/>
        <v>8580</v>
      </c>
      <c r="H700" s="17">
        <f t="shared" si="53"/>
        <v>2.0008883439004421E-11</v>
      </c>
      <c r="I700" s="29">
        <f t="shared" si="54"/>
        <v>2.3320376968536677E-15</v>
      </c>
    </row>
    <row r="701" spans="1:9" x14ac:dyDescent="0.25">
      <c r="A701" s="32">
        <v>5050396</v>
      </c>
      <c r="B701" t="s">
        <v>658</v>
      </c>
      <c r="C701" s="28">
        <f>VLOOKUP(A701,[2]Sheet2!$A$1:$D$859,3,FALSE)</f>
        <v>211</v>
      </c>
      <c r="D701" s="30">
        <v>21.600000000000005</v>
      </c>
      <c r="E701" s="14">
        <f t="shared" si="51"/>
        <v>4557.6000000000013</v>
      </c>
      <c r="F701" s="30">
        <f>VLOOKUP(A701,[1]Chargemaster!$A$6:$D$1605,4,FALSE)</f>
        <v>21.6</v>
      </c>
      <c r="G701" s="30">
        <f t="shared" si="52"/>
        <v>4557.6000000000004</v>
      </c>
      <c r="H701" s="17">
        <f t="shared" si="53"/>
        <v>0</v>
      </c>
      <c r="I701" s="29">
        <f t="shared" si="54"/>
        <v>0</v>
      </c>
    </row>
    <row r="702" spans="1:9" x14ac:dyDescent="0.25">
      <c r="A702" s="32">
        <v>5006713</v>
      </c>
      <c r="B702" t="s">
        <v>554</v>
      </c>
      <c r="C702" s="28">
        <f>VLOOKUP(A702,[2]Sheet2!$A$1:$D$859,3,FALSE)</f>
        <v>519</v>
      </c>
      <c r="D702" s="30">
        <v>25.557688356164615</v>
      </c>
      <c r="E702" s="14">
        <f t="shared" si="51"/>
        <v>13264.440256849435</v>
      </c>
      <c r="F702" s="30">
        <f>VLOOKUP(A702,[1]Chargemaster!$A$6:$D$1605,4,FALSE)</f>
        <v>26.1</v>
      </c>
      <c r="G702" s="30">
        <f t="shared" si="52"/>
        <v>13545.900000000001</v>
      </c>
      <c r="H702" s="17">
        <f t="shared" si="53"/>
        <v>281.45974315056628</v>
      </c>
      <c r="I702" s="29">
        <f t="shared" si="54"/>
        <v>2.1219119518083494E-2</v>
      </c>
    </row>
    <row r="703" spans="1:9" x14ac:dyDescent="0.25">
      <c r="A703" s="32">
        <v>5006715</v>
      </c>
      <c r="B703" t="s">
        <v>555</v>
      </c>
      <c r="C703" s="28">
        <f>VLOOKUP(A703,[2]Sheet2!$A$1:$D$859,3,FALSE)</f>
        <v>2670</v>
      </c>
      <c r="D703" s="30">
        <v>23.669999999999547</v>
      </c>
      <c r="E703" s="14">
        <f t="shared" si="51"/>
        <v>63198.899999998794</v>
      </c>
      <c r="F703" s="30">
        <f>VLOOKUP(A703,[1]Chargemaster!$A$6:$D$1605,4,FALSE)</f>
        <v>23.67</v>
      </c>
      <c r="G703" s="30">
        <f t="shared" si="52"/>
        <v>63198.9</v>
      </c>
      <c r="H703" s="17">
        <f t="shared" si="53"/>
        <v>1.2078089639544487E-9</v>
      </c>
      <c r="I703" s="29">
        <f t="shared" si="54"/>
        <v>1.9111233960630198E-14</v>
      </c>
    </row>
    <row r="704" spans="1:9" x14ac:dyDescent="0.25">
      <c r="A704" s="32">
        <v>5050039</v>
      </c>
      <c r="B704" t="s">
        <v>651</v>
      </c>
      <c r="C704" s="28">
        <v>0</v>
      </c>
      <c r="D704" s="30">
        <v>106.92</v>
      </c>
      <c r="E704" s="14">
        <f t="shared" si="51"/>
        <v>0</v>
      </c>
      <c r="F704" s="30">
        <f>VLOOKUP(A704,[1]Chargemaster!$A$6:$D$1605,4,FALSE)</f>
        <v>106.92</v>
      </c>
      <c r="G704" s="30">
        <f t="shared" si="52"/>
        <v>0</v>
      </c>
      <c r="H704" s="17">
        <f t="shared" si="53"/>
        <v>0</v>
      </c>
      <c r="I704" s="29">
        <f t="shared" si="54"/>
        <v>0</v>
      </c>
    </row>
    <row r="705" spans="1:9" x14ac:dyDescent="0.25">
      <c r="A705" s="32">
        <v>4505050</v>
      </c>
      <c r="B705" t="s">
        <v>214</v>
      </c>
      <c r="C705" s="28">
        <f>VLOOKUP(A705,[2]Sheet2!$A$1:$D$859,3,FALSE)</f>
        <v>52</v>
      </c>
      <c r="D705" s="30">
        <v>40</v>
      </c>
      <c r="E705" s="14">
        <f t="shared" si="51"/>
        <v>2080</v>
      </c>
      <c r="F705" s="30">
        <v>40</v>
      </c>
      <c r="G705" s="30">
        <f t="shared" si="52"/>
        <v>2080</v>
      </c>
      <c r="H705" s="17">
        <f t="shared" si="53"/>
        <v>0</v>
      </c>
      <c r="I705" s="29">
        <f t="shared" si="54"/>
        <v>0</v>
      </c>
    </row>
    <row r="706" spans="1:9" x14ac:dyDescent="0.25">
      <c r="A706" s="32">
        <v>4505002</v>
      </c>
      <c r="B706" t="s">
        <v>804</v>
      </c>
      <c r="C706" s="28">
        <f>VLOOKUP(A706,[2]Sheet2!$A$1:$D$859,3,FALSE)</f>
        <v>39</v>
      </c>
      <c r="D706" s="30">
        <v>35</v>
      </c>
      <c r="E706" s="14">
        <f t="shared" si="51"/>
        <v>1365</v>
      </c>
      <c r="F706" s="30">
        <f>VLOOKUP(A706,[1]Chargemaster!$A$6:$D$1605,4,FALSE)</f>
        <v>35</v>
      </c>
      <c r="G706" s="30">
        <f t="shared" si="52"/>
        <v>1365</v>
      </c>
      <c r="H706" s="17">
        <f t="shared" si="53"/>
        <v>0</v>
      </c>
      <c r="I706" s="29">
        <f t="shared" si="54"/>
        <v>0</v>
      </c>
    </row>
    <row r="707" spans="1:9" x14ac:dyDescent="0.25">
      <c r="A707" s="32">
        <v>5006717</v>
      </c>
      <c r="B707" t="s">
        <v>556</v>
      </c>
      <c r="C707" s="28">
        <f>VLOOKUP(A707,[2]Sheet2!$A$1:$D$859,3,FALSE)</f>
        <v>42</v>
      </c>
      <c r="D707" s="30">
        <v>313.52000000000032</v>
      </c>
      <c r="E707" s="14">
        <f t="shared" si="51"/>
        <v>13167.840000000013</v>
      </c>
      <c r="F707" s="30">
        <f>VLOOKUP(A707,[1]Chargemaster!$A$6:$D$1605,4,FALSE)</f>
        <v>313.52</v>
      </c>
      <c r="G707" s="30">
        <f t="shared" si="52"/>
        <v>13167.84</v>
      </c>
      <c r="H707" s="17">
        <f t="shared" si="53"/>
        <v>0</v>
      </c>
      <c r="I707" s="29">
        <f t="shared" si="54"/>
        <v>0</v>
      </c>
    </row>
    <row r="708" spans="1:9" x14ac:dyDescent="0.25">
      <c r="A708" s="32">
        <v>4501260</v>
      </c>
      <c r="B708" t="s">
        <v>43</v>
      </c>
      <c r="C708" s="28">
        <f>VLOOKUP(A708,[2]Sheet2!$A$1:$D$859,3,FALSE)</f>
        <v>9702</v>
      </c>
      <c r="D708" s="30">
        <v>85.5</v>
      </c>
      <c r="E708" s="14">
        <f t="shared" si="51"/>
        <v>829521</v>
      </c>
      <c r="F708" s="30">
        <f>VLOOKUP(A708,[1]Chargemaster!$A$6:$D$1605,4,FALSE)</f>
        <v>85.5</v>
      </c>
      <c r="G708" s="30">
        <f t="shared" si="52"/>
        <v>829521</v>
      </c>
      <c r="H708" s="17">
        <f t="shared" si="53"/>
        <v>0</v>
      </c>
      <c r="I708" s="29">
        <f t="shared" si="54"/>
        <v>0</v>
      </c>
    </row>
    <row r="709" spans="1:9" x14ac:dyDescent="0.25">
      <c r="A709" s="32">
        <v>6000148</v>
      </c>
      <c r="B709" t="s">
        <v>679</v>
      </c>
      <c r="C709" s="28">
        <f>VLOOKUP(A709,[2]Sheet2!$A$1:$D$859,3,FALSE)</f>
        <v>99</v>
      </c>
      <c r="D709" s="40">
        <v>2.1499999999999604</v>
      </c>
      <c r="E709" s="14">
        <f t="shared" si="51"/>
        <v>212.84999999999607</v>
      </c>
      <c r="F709" s="30">
        <f>VLOOKUP(A709,[1]Chargemaster!$A$6:$D$1605,4,FALSE)</f>
        <v>2.15</v>
      </c>
      <c r="G709" s="30">
        <f t="shared" si="52"/>
        <v>212.85</v>
      </c>
      <c r="H709" s="17">
        <f t="shared" si="53"/>
        <v>3.922195901395753E-12</v>
      </c>
      <c r="I709" s="29">
        <f t="shared" si="54"/>
        <v>1.8427042054948674E-14</v>
      </c>
    </row>
    <row r="710" spans="1:9" x14ac:dyDescent="0.25">
      <c r="A710" s="32">
        <v>5006720</v>
      </c>
      <c r="B710" t="s">
        <v>558</v>
      </c>
      <c r="C710" s="28">
        <f>VLOOKUP(A710,[2]Sheet2!$A$1:$D$859,3,FALSE)</f>
        <v>7385</v>
      </c>
      <c r="D710" s="30">
        <v>3.7999999999997649</v>
      </c>
      <c r="E710" s="14">
        <f t="shared" si="51"/>
        <v>28062.999999998265</v>
      </c>
      <c r="F710" s="30">
        <f>VLOOKUP(A710,[1]Chargemaster!$A$6:$D$1605,4,FALSE)</f>
        <v>3.8</v>
      </c>
      <c r="G710" s="30">
        <f t="shared" si="52"/>
        <v>28063</v>
      </c>
      <c r="H710" s="17">
        <f t="shared" si="53"/>
        <v>1.7353158909827471E-9</v>
      </c>
      <c r="I710" s="29">
        <f t="shared" si="54"/>
        <v>6.1836435555102962E-14</v>
      </c>
    </row>
    <row r="711" spans="1:9" x14ac:dyDescent="0.25">
      <c r="A711" s="32">
        <v>5006719</v>
      </c>
      <c r="B711" t="s">
        <v>557</v>
      </c>
      <c r="C711" s="28">
        <v>0</v>
      </c>
      <c r="D711" s="30">
        <v>8.5499999999999989</v>
      </c>
      <c r="E711" s="14">
        <f t="shared" si="51"/>
        <v>0</v>
      </c>
      <c r="F711" s="30">
        <f>VLOOKUP(A711,[1]Chargemaster!$A$6:$D$1605,4,FALSE)</f>
        <v>8.5500000000000007</v>
      </c>
      <c r="G711" s="30">
        <f t="shared" si="52"/>
        <v>0</v>
      </c>
      <c r="H711" s="17">
        <f t="shared" si="53"/>
        <v>0</v>
      </c>
      <c r="I711" s="29">
        <f t="shared" si="54"/>
        <v>0</v>
      </c>
    </row>
    <row r="712" spans="1:9" x14ac:dyDescent="0.25">
      <c r="A712" s="32">
        <v>5006722</v>
      </c>
      <c r="B712" t="s">
        <v>559</v>
      </c>
      <c r="C712" s="28">
        <f>VLOOKUP(A712,[2]Sheet2!$A$1:$D$859,3,FALSE)</f>
        <v>351</v>
      </c>
      <c r="D712" s="30">
        <v>7.1999999999999478</v>
      </c>
      <c r="E712" s="14">
        <f t="shared" si="51"/>
        <v>2527.1999999999816</v>
      </c>
      <c r="F712" s="30">
        <f>VLOOKUP(A712,[1]Chargemaster!$A$6:$D$1605,4,FALSE)</f>
        <v>7.2</v>
      </c>
      <c r="G712" s="30">
        <f t="shared" si="52"/>
        <v>2527.2000000000003</v>
      </c>
      <c r="H712" s="17">
        <f t="shared" si="53"/>
        <v>1.8644641386345029E-11</v>
      </c>
      <c r="I712" s="29">
        <f t="shared" si="54"/>
        <v>7.3775883928241389E-15</v>
      </c>
    </row>
    <row r="713" spans="1:9" x14ac:dyDescent="0.25">
      <c r="A713" s="32">
        <v>7004097</v>
      </c>
      <c r="B713" t="s">
        <v>746</v>
      </c>
      <c r="C713" s="28">
        <f>VLOOKUP(A713,[2]Sheet2!$A$1:$D$859,3,FALSE)</f>
        <v>1127</v>
      </c>
      <c r="D713" s="42">
        <v>36</v>
      </c>
      <c r="E713" s="14">
        <f t="shared" si="51"/>
        <v>40572</v>
      </c>
      <c r="F713" s="30">
        <f>VLOOKUP(A713,[1]Chargemaster!$A$6:$D$1605,4,FALSE)</f>
        <v>36</v>
      </c>
      <c r="G713" s="30">
        <f t="shared" si="52"/>
        <v>40572</v>
      </c>
      <c r="H713" s="17">
        <f t="shared" si="53"/>
        <v>0</v>
      </c>
      <c r="I713" s="29">
        <f t="shared" si="54"/>
        <v>0</v>
      </c>
    </row>
    <row r="714" spans="1:9" x14ac:dyDescent="0.25">
      <c r="A714" s="32">
        <v>5006724</v>
      </c>
      <c r="B714" t="s">
        <v>560</v>
      </c>
      <c r="C714" s="28">
        <f>VLOOKUP(A714,[2]Sheet2!$A$1:$D$859,3,FALSE)</f>
        <v>30</v>
      </c>
      <c r="D714" s="30">
        <v>72</v>
      </c>
      <c r="E714" s="14">
        <f t="shared" si="51"/>
        <v>2160</v>
      </c>
      <c r="F714" s="30">
        <f>VLOOKUP(A714,[1]Chargemaster!$A$6:$D$1605,4,FALSE)</f>
        <v>72</v>
      </c>
      <c r="G714" s="30">
        <f t="shared" si="52"/>
        <v>2160</v>
      </c>
      <c r="H714" s="17">
        <f t="shared" si="53"/>
        <v>0</v>
      </c>
      <c r="I714" s="29">
        <f t="shared" si="54"/>
        <v>0</v>
      </c>
    </row>
    <row r="715" spans="1:9" x14ac:dyDescent="0.25">
      <c r="A715" s="32">
        <v>4501259</v>
      </c>
      <c r="B715" t="s">
        <v>44</v>
      </c>
      <c r="C715" s="28">
        <f>VLOOKUP(A715,[2]Sheet2!$A$1:$D$859,3,FALSE)</f>
        <v>257</v>
      </c>
      <c r="D715" s="30">
        <v>54.200000000000074</v>
      </c>
      <c r="E715" s="14">
        <f t="shared" si="51"/>
        <v>13929.40000000002</v>
      </c>
      <c r="F715" s="30">
        <f>VLOOKUP(A715,[1]Chargemaster!$A$6:$D$1605,4,FALSE)</f>
        <v>54.2</v>
      </c>
      <c r="G715" s="30">
        <f t="shared" si="52"/>
        <v>13929.400000000001</v>
      </c>
      <c r="H715" s="17">
        <f t="shared" si="53"/>
        <v>-1.8189894035458565E-11</v>
      </c>
      <c r="I715" s="29">
        <f t="shared" si="54"/>
        <v>-1.3058634281059154E-15</v>
      </c>
    </row>
    <row r="716" spans="1:9" x14ac:dyDescent="0.25">
      <c r="A716" s="32">
        <v>4550004</v>
      </c>
      <c r="B716" t="s">
        <v>49</v>
      </c>
      <c r="C716" s="28">
        <f>VLOOKUP(A716,[2]Sheet2!$A$1:$D$859,3,FALSE)</f>
        <v>7803</v>
      </c>
      <c r="D716" s="30">
        <v>22.600000000003213</v>
      </c>
      <c r="E716" s="14">
        <f t="shared" si="51"/>
        <v>176347.80000002508</v>
      </c>
      <c r="F716" s="30">
        <f>VLOOKUP(A716,[1]Chargemaster!$A$6:$D$1605,4,FALSE)</f>
        <v>22.6</v>
      </c>
      <c r="G716" s="30">
        <f t="shared" si="52"/>
        <v>176347.80000000002</v>
      </c>
      <c r="H716" s="17">
        <f t="shared" si="53"/>
        <v>-2.5058398023247719E-8</v>
      </c>
      <c r="I716" s="29">
        <f t="shared" si="54"/>
        <v>-1.4209645951491403E-13</v>
      </c>
    </row>
    <row r="717" spans="1:9" x14ac:dyDescent="0.25">
      <c r="A717" s="32">
        <v>4504051</v>
      </c>
      <c r="B717" t="s">
        <v>179</v>
      </c>
      <c r="C717" s="28">
        <f>VLOOKUP(A717,[2]Sheet2!$A$1:$D$859,3,FALSE)</f>
        <v>0</v>
      </c>
      <c r="D717" s="30">
        <v>2.82</v>
      </c>
      <c r="E717" s="14">
        <f t="shared" si="51"/>
        <v>0</v>
      </c>
      <c r="F717" s="30">
        <f>VLOOKUP(A717,[1]Chargemaster!$A$6:$D$1605,4,FALSE)</f>
        <v>2.82</v>
      </c>
      <c r="G717" s="30">
        <f t="shared" si="52"/>
        <v>0</v>
      </c>
      <c r="H717" s="17">
        <f t="shared" si="53"/>
        <v>0</v>
      </c>
      <c r="I717" s="29">
        <f t="shared" si="54"/>
        <v>0</v>
      </c>
    </row>
    <row r="718" spans="1:9" x14ac:dyDescent="0.25">
      <c r="A718" s="32">
        <v>4501550</v>
      </c>
      <c r="B718" t="s">
        <v>164</v>
      </c>
      <c r="C718" s="28">
        <f>VLOOKUP(A718,[2]Sheet2!$A$1:$D$859,3,FALSE)</f>
        <v>7567</v>
      </c>
      <c r="D718" s="30">
        <v>60.5</v>
      </c>
      <c r="E718" s="14">
        <f t="shared" si="51"/>
        <v>457803.5</v>
      </c>
      <c r="F718" s="30">
        <f>VLOOKUP(A718,[1]Chargemaster!$A$6:$D$1605,4,FALSE)</f>
        <v>60.5</v>
      </c>
      <c r="G718" s="30">
        <f t="shared" si="52"/>
        <v>457803.5</v>
      </c>
      <c r="H718" s="17">
        <f t="shared" si="53"/>
        <v>0</v>
      </c>
      <c r="I718" s="29">
        <f t="shared" si="54"/>
        <v>0</v>
      </c>
    </row>
    <row r="719" spans="1:9" x14ac:dyDescent="0.25">
      <c r="A719" s="32">
        <v>4501457</v>
      </c>
      <c r="B719" t="s">
        <v>48</v>
      </c>
      <c r="C719" s="28">
        <f>VLOOKUP(A719,[2]Sheet2!$A$1:$D$859,3,FALSE)</f>
        <v>3286</v>
      </c>
      <c r="D719" s="30">
        <v>24</v>
      </c>
      <c r="E719" s="14">
        <f t="shared" si="51"/>
        <v>78864</v>
      </c>
      <c r="F719" s="30">
        <f>VLOOKUP(A719,[1]Chargemaster!$A$6:$D$1605,4,FALSE)</f>
        <v>24</v>
      </c>
      <c r="G719" s="30">
        <f t="shared" si="52"/>
        <v>78864</v>
      </c>
      <c r="H719" s="17">
        <f t="shared" si="53"/>
        <v>0</v>
      </c>
      <c r="I719" s="29">
        <f t="shared" si="54"/>
        <v>0</v>
      </c>
    </row>
    <row r="720" spans="1:9" x14ac:dyDescent="0.25">
      <c r="A720" s="32">
        <v>6702101</v>
      </c>
      <c r="B720" t="s">
        <v>733</v>
      </c>
      <c r="C720" s="28">
        <f>VLOOKUP(A720,[2]Sheet2!$A$1:$D$859,3,FALSE)</f>
        <v>3</v>
      </c>
      <c r="D720" s="42">
        <v>347.7</v>
      </c>
      <c r="E720" s="14">
        <f t="shared" si="51"/>
        <v>1043.0999999999999</v>
      </c>
      <c r="F720" s="30">
        <f>VLOOKUP(A720,[1]Chargemaster!$A$6:$D$1605,4,FALSE)</f>
        <v>347.7</v>
      </c>
      <c r="G720" s="30">
        <f t="shared" si="52"/>
        <v>1043.0999999999999</v>
      </c>
      <c r="H720" s="17">
        <f t="shared" si="53"/>
        <v>0</v>
      </c>
      <c r="I720" s="29">
        <f t="shared" si="54"/>
        <v>0</v>
      </c>
    </row>
    <row r="721" spans="1:9" x14ac:dyDescent="0.25">
      <c r="A721" s="32">
        <v>6702145</v>
      </c>
      <c r="B721" t="s">
        <v>735</v>
      </c>
      <c r="C721" s="28">
        <v>0</v>
      </c>
      <c r="D721" s="42">
        <v>738.1</v>
      </c>
      <c r="E721" s="14">
        <f t="shared" si="51"/>
        <v>0</v>
      </c>
      <c r="F721" s="30">
        <f>VLOOKUP(A721,[1]Chargemaster!$A$6:$D$1605,4,FALSE)</f>
        <v>738.1</v>
      </c>
      <c r="G721" s="30">
        <f t="shared" si="52"/>
        <v>0</v>
      </c>
      <c r="H721" s="17">
        <f t="shared" si="53"/>
        <v>0</v>
      </c>
      <c r="I721" s="29">
        <f t="shared" si="54"/>
        <v>0</v>
      </c>
    </row>
    <row r="722" spans="1:9" x14ac:dyDescent="0.25">
      <c r="A722" s="32">
        <v>6702108</v>
      </c>
      <c r="B722" t="s">
        <v>734</v>
      </c>
      <c r="C722" s="28">
        <f>VLOOKUP(A722,[2]Sheet2!$A$1:$D$859,3,FALSE)</f>
        <v>3</v>
      </c>
      <c r="D722" s="42">
        <v>280.60000000000002</v>
      </c>
      <c r="E722" s="14">
        <f t="shared" si="51"/>
        <v>841.80000000000007</v>
      </c>
      <c r="F722" s="30">
        <f>VLOOKUP(A722,[1]Chargemaster!$A$6:$D$1605,4,FALSE)</f>
        <v>280.60000000000002</v>
      </c>
      <c r="G722" s="30">
        <f t="shared" si="52"/>
        <v>841.80000000000007</v>
      </c>
      <c r="H722" s="17">
        <f t="shared" si="53"/>
        <v>0</v>
      </c>
      <c r="I722" s="29">
        <f t="shared" si="54"/>
        <v>0</v>
      </c>
    </row>
    <row r="723" spans="1:9" x14ac:dyDescent="0.25">
      <c r="A723" s="32">
        <v>6702116</v>
      </c>
      <c r="B723" t="s">
        <v>836</v>
      </c>
      <c r="C723" s="28">
        <f>VLOOKUP(A723,[2]Sheet2!$A$1:$D$859,3,FALSE)</f>
        <v>1</v>
      </c>
      <c r="D723" s="42">
        <v>280.60000000000002</v>
      </c>
      <c r="E723" s="14">
        <f t="shared" si="51"/>
        <v>280.60000000000002</v>
      </c>
      <c r="F723" s="30">
        <f>VLOOKUP(A723,[1]Chargemaster!$A$6:$D$1605,4,FALSE)</f>
        <v>280.60000000000002</v>
      </c>
      <c r="G723" s="30">
        <f t="shared" si="52"/>
        <v>280.60000000000002</v>
      </c>
      <c r="H723" s="17">
        <f t="shared" si="53"/>
        <v>0</v>
      </c>
      <c r="I723" s="29">
        <f t="shared" si="54"/>
        <v>0</v>
      </c>
    </row>
    <row r="724" spans="1:9" x14ac:dyDescent="0.25">
      <c r="A724" s="32">
        <v>6702168</v>
      </c>
      <c r="B724" t="s">
        <v>837</v>
      </c>
      <c r="C724" s="28">
        <v>0</v>
      </c>
      <c r="D724" s="42">
        <v>0</v>
      </c>
      <c r="E724" s="14">
        <f t="shared" si="51"/>
        <v>0</v>
      </c>
      <c r="F724" s="30">
        <v>0</v>
      </c>
      <c r="G724" s="30">
        <f t="shared" si="52"/>
        <v>0</v>
      </c>
      <c r="H724" s="17">
        <f t="shared" si="53"/>
        <v>0</v>
      </c>
      <c r="I724" s="29">
        <f t="shared" si="54"/>
        <v>0</v>
      </c>
    </row>
    <row r="725" spans="1:9" x14ac:dyDescent="0.25">
      <c r="A725" s="32">
        <v>6150054</v>
      </c>
      <c r="B725" t="s">
        <v>729</v>
      </c>
      <c r="C725" s="28">
        <v>0</v>
      </c>
      <c r="D725" s="42">
        <v>395.3</v>
      </c>
      <c r="E725" s="14">
        <f t="shared" si="51"/>
        <v>0</v>
      </c>
      <c r="F725" s="30">
        <f>VLOOKUP(A725,[1]Chargemaster!$A$6:$D$1605,4,FALSE)</f>
        <v>395.3</v>
      </c>
      <c r="G725" s="30">
        <f t="shared" si="52"/>
        <v>0</v>
      </c>
      <c r="H725" s="17">
        <f t="shared" si="53"/>
        <v>0</v>
      </c>
      <c r="I725" s="29">
        <f t="shared" si="54"/>
        <v>0</v>
      </c>
    </row>
    <row r="726" spans="1:9" x14ac:dyDescent="0.25">
      <c r="A726" s="32">
        <v>6702163</v>
      </c>
      <c r="B726" t="s">
        <v>736</v>
      </c>
      <c r="C726" s="28">
        <f>VLOOKUP(A726,[2]Sheet2!$A$1:$D$859,3,FALSE)</f>
        <v>1</v>
      </c>
      <c r="D726" s="42">
        <v>395.3</v>
      </c>
      <c r="E726" s="14">
        <f t="shared" si="51"/>
        <v>395.3</v>
      </c>
      <c r="F726" s="30">
        <f>VLOOKUP(A726,[1]Chargemaster!$A$6:$D$1605,4,FALSE)</f>
        <v>395.3</v>
      </c>
      <c r="G726" s="30">
        <f t="shared" si="52"/>
        <v>395.3</v>
      </c>
      <c r="H726" s="17">
        <f t="shared" si="53"/>
        <v>0</v>
      </c>
      <c r="I726" s="29">
        <f t="shared" si="54"/>
        <v>0</v>
      </c>
    </row>
    <row r="727" spans="1:9" x14ac:dyDescent="0.25">
      <c r="A727" s="32">
        <v>5006726</v>
      </c>
      <c r="B727" t="s">
        <v>561</v>
      </c>
      <c r="C727" s="28">
        <f>VLOOKUP(A727,[2]Sheet2!$A$1:$D$859,3,FALSE)</f>
        <v>18765</v>
      </c>
      <c r="D727" s="30">
        <v>3.7999999999997454</v>
      </c>
      <c r="E727" s="14">
        <f t="shared" si="51"/>
        <v>71306.999999995227</v>
      </c>
      <c r="F727" s="30">
        <f>VLOOKUP(A727,[1]Chargemaster!$A$6:$D$1605,4,FALSE)</f>
        <v>3.8</v>
      </c>
      <c r="G727" s="30">
        <f t="shared" si="52"/>
        <v>71307</v>
      </c>
      <c r="H727" s="17">
        <f t="shared" si="53"/>
        <v>4.7730281949043274E-9</v>
      </c>
      <c r="I727" s="29">
        <f t="shared" si="54"/>
        <v>6.6936320345893769E-14</v>
      </c>
    </row>
    <row r="728" spans="1:9" x14ac:dyDescent="0.25">
      <c r="A728" s="32">
        <v>5006794</v>
      </c>
      <c r="B728" t="s">
        <v>593</v>
      </c>
      <c r="C728" s="28">
        <f>VLOOKUP(A728,[2]Sheet2!$A$1:$D$859,3,FALSE)</f>
        <v>180</v>
      </c>
      <c r="D728" s="30">
        <v>48.640000000000072</v>
      </c>
      <c r="E728" s="14">
        <f t="shared" si="51"/>
        <v>8755.2000000000135</v>
      </c>
      <c r="F728" s="30">
        <f>VLOOKUP(A728,[1]Chargemaster!$A$6:$D$1605,4,FALSE)</f>
        <v>48.64</v>
      </c>
      <c r="G728" s="30">
        <f t="shared" si="52"/>
        <v>8755.2000000000007</v>
      </c>
      <c r="H728" s="17">
        <f t="shared" si="53"/>
        <v>0</v>
      </c>
      <c r="I728" s="29">
        <f t="shared" si="54"/>
        <v>0</v>
      </c>
    </row>
    <row r="729" spans="1:9" x14ac:dyDescent="0.25">
      <c r="A729" s="32">
        <v>5006428</v>
      </c>
      <c r="B729" t="s">
        <v>423</v>
      </c>
      <c r="C729" s="28">
        <f>VLOOKUP(A729,[2]Sheet2!$A$1:$D$859,3,FALSE)</f>
        <v>1</v>
      </c>
      <c r="D729" s="30">
        <v>440.12999999999994</v>
      </c>
      <c r="E729" s="14">
        <f t="shared" si="51"/>
        <v>440.12999999999994</v>
      </c>
      <c r="F729" s="30">
        <f>VLOOKUP(A729,[1]Chargemaster!$A$6:$D$1605,4,FALSE)</f>
        <v>440.13</v>
      </c>
      <c r="G729" s="30">
        <f t="shared" si="52"/>
        <v>440.13</v>
      </c>
      <c r="H729" s="17">
        <f t="shared" si="53"/>
        <v>0</v>
      </c>
      <c r="I729" s="29">
        <f t="shared" si="54"/>
        <v>0</v>
      </c>
    </row>
    <row r="730" spans="1:9" x14ac:dyDescent="0.25">
      <c r="A730" s="32">
        <v>5006732</v>
      </c>
      <c r="B730" t="s">
        <v>562</v>
      </c>
      <c r="C730" s="28">
        <f>VLOOKUP(A730,[2]Sheet2!$A$1:$D$859,3,FALSE)</f>
        <v>1</v>
      </c>
      <c r="D730" s="30">
        <v>149.69999999999999</v>
      </c>
      <c r="E730" s="14">
        <f t="shared" si="51"/>
        <v>149.69999999999999</v>
      </c>
      <c r="F730" s="30">
        <f>VLOOKUP(A730,[1]Chargemaster!$A$6:$D$1605,4,FALSE)</f>
        <v>149.69999999999999</v>
      </c>
      <c r="G730" s="30">
        <f t="shared" si="52"/>
        <v>149.69999999999999</v>
      </c>
      <c r="H730" s="17">
        <f t="shared" si="53"/>
        <v>0</v>
      </c>
      <c r="I730" s="29">
        <f t="shared" si="54"/>
        <v>0</v>
      </c>
    </row>
    <row r="731" spans="1:9" x14ac:dyDescent="0.25">
      <c r="A731" s="32">
        <v>5006733</v>
      </c>
      <c r="B731" t="s">
        <v>827</v>
      </c>
      <c r="C731" s="28">
        <f>VLOOKUP(A731,[2]Sheet2!$A$1:$D$859,3,FALSE)</f>
        <v>878</v>
      </c>
      <c r="D731" s="30">
        <v>4.9499999999999558</v>
      </c>
      <c r="E731" s="14">
        <f t="shared" si="51"/>
        <v>4346.0999999999613</v>
      </c>
      <c r="F731" s="30">
        <f>VLOOKUP(A731,[1]Chargemaster!$A$6:$D$1605,4,FALSE)</f>
        <v>4.95</v>
      </c>
      <c r="G731" s="30">
        <f t="shared" si="52"/>
        <v>4346.1000000000004</v>
      </c>
      <c r="H731" s="17">
        <f t="shared" si="53"/>
        <v>3.9108272176235914E-11</v>
      </c>
      <c r="I731" s="29">
        <f t="shared" si="54"/>
        <v>8.9984749951073974E-15</v>
      </c>
    </row>
    <row r="732" spans="1:9" x14ac:dyDescent="0.25">
      <c r="A732" s="32">
        <v>5006734</v>
      </c>
      <c r="B732" t="s">
        <v>563</v>
      </c>
      <c r="C732" s="28">
        <f>VLOOKUP(A732,[2]Sheet2!$A$1:$D$859,3,FALSE)</f>
        <v>296</v>
      </c>
      <c r="D732" s="30">
        <v>48.586446280992057</v>
      </c>
      <c r="E732" s="14">
        <f t="shared" si="51"/>
        <v>14381.588099173649</v>
      </c>
      <c r="F732" s="30">
        <f>VLOOKUP(A732,[1]Chargemaster!$A$6:$D$1605,4,FALSE)</f>
        <v>49.2</v>
      </c>
      <c r="G732" s="30">
        <f t="shared" si="52"/>
        <v>14563.2</v>
      </c>
      <c r="H732" s="17">
        <f t="shared" si="53"/>
        <v>181.61190082635221</v>
      </c>
      <c r="I732" s="29">
        <f t="shared" si="54"/>
        <v>1.2628083878774657E-2</v>
      </c>
    </row>
    <row r="733" spans="1:9" x14ac:dyDescent="0.25">
      <c r="A733" s="32">
        <v>5006840</v>
      </c>
      <c r="B733" t="s">
        <v>601</v>
      </c>
      <c r="C733" s="28">
        <v>0</v>
      </c>
      <c r="D733" s="30">
        <v>96</v>
      </c>
      <c r="E733" s="14">
        <f t="shared" si="51"/>
        <v>0</v>
      </c>
      <c r="F733" s="30">
        <f>VLOOKUP(A733,[1]Chargemaster!$A$6:$D$1605,4,FALSE)</f>
        <v>96</v>
      </c>
      <c r="G733" s="30">
        <f t="shared" si="52"/>
        <v>0</v>
      </c>
      <c r="H733" s="17">
        <f t="shared" si="53"/>
        <v>0</v>
      </c>
      <c r="I733" s="29">
        <f t="shared" si="54"/>
        <v>0</v>
      </c>
    </row>
    <row r="734" spans="1:9" x14ac:dyDescent="0.25">
      <c r="A734" s="32">
        <v>5006737</v>
      </c>
      <c r="B734" t="s">
        <v>564</v>
      </c>
      <c r="C734" s="28">
        <f>VLOOKUP(A734,[2]Sheet2!$A$1:$D$859,3,FALSE)</f>
        <v>9</v>
      </c>
      <c r="D734" s="30">
        <v>16.11</v>
      </c>
      <c r="E734" s="14">
        <f t="shared" si="51"/>
        <v>144.99</v>
      </c>
      <c r="F734" s="30">
        <f>VLOOKUP(A734,[1]Chargemaster!$A$6:$D$1605,4,FALSE)</f>
        <v>16.11</v>
      </c>
      <c r="G734" s="30">
        <f t="shared" si="52"/>
        <v>144.99</v>
      </c>
      <c r="H734" s="17">
        <f t="shared" si="53"/>
        <v>0</v>
      </c>
      <c r="I734" s="29">
        <f t="shared" si="54"/>
        <v>0</v>
      </c>
    </row>
    <row r="735" spans="1:9" x14ac:dyDescent="0.25">
      <c r="A735" s="32">
        <v>5006738</v>
      </c>
      <c r="B735" t="s">
        <v>565</v>
      </c>
      <c r="C735" s="28">
        <f>VLOOKUP(A735,[2]Sheet2!$A$1:$D$859,3,FALSE)</f>
        <v>1670</v>
      </c>
      <c r="D735" s="30">
        <v>3.8000000000000318</v>
      </c>
      <c r="E735" s="14">
        <f t="shared" si="51"/>
        <v>6346.0000000000528</v>
      </c>
      <c r="F735" s="30">
        <f>VLOOKUP(A735,[1]Chargemaster!$A$6:$D$1605,4,FALSE)</f>
        <v>3.8</v>
      </c>
      <c r="G735" s="30">
        <f t="shared" si="52"/>
        <v>6346</v>
      </c>
      <c r="H735" s="17">
        <f t="shared" si="53"/>
        <v>-5.2750692702829838E-11</v>
      </c>
      <c r="I735" s="29">
        <f t="shared" si="54"/>
        <v>-8.3124318787944223E-15</v>
      </c>
    </row>
    <row r="736" spans="1:9" x14ac:dyDescent="0.25">
      <c r="A736" s="32">
        <v>5006739</v>
      </c>
      <c r="B736" t="s">
        <v>566</v>
      </c>
      <c r="C736" s="28">
        <f>VLOOKUP(A736,[2]Sheet2!$A$1:$D$859,3,FALSE)</f>
        <v>19735</v>
      </c>
      <c r="D736" s="30">
        <v>3.8000000000005492</v>
      </c>
      <c r="E736" s="14">
        <f t="shared" si="51"/>
        <v>74993.000000010841</v>
      </c>
      <c r="F736" s="30">
        <f>VLOOKUP(A736,[1]Chargemaster!$A$6:$D$1605,4,FALSE)</f>
        <v>3.8</v>
      </c>
      <c r="G736" s="30">
        <f t="shared" si="52"/>
        <v>74993</v>
      </c>
      <c r="H736" s="17">
        <f t="shared" si="53"/>
        <v>-1.0841176845133305E-8</v>
      </c>
      <c r="I736" s="29">
        <f t="shared" si="54"/>
        <v>-1.4456251710335281E-13</v>
      </c>
    </row>
    <row r="737" spans="1:9" x14ac:dyDescent="0.25">
      <c r="A737" s="32">
        <v>4505032</v>
      </c>
      <c r="B737" t="s">
        <v>809</v>
      </c>
      <c r="C737" s="28">
        <f>VLOOKUP(A737,[2]Sheet2!$A$1:$D$859,3,FALSE)</f>
        <v>23</v>
      </c>
      <c r="D737" s="30">
        <v>35</v>
      </c>
      <c r="E737" s="14">
        <f t="shared" si="51"/>
        <v>805</v>
      </c>
      <c r="F737" s="30">
        <f>VLOOKUP(A737,[1]Chargemaster!$A$6:$D$1605,4,FALSE)</f>
        <v>35</v>
      </c>
      <c r="G737" s="30">
        <f t="shared" si="52"/>
        <v>805</v>
      </c>
      <c r="H737" s="17">
        <f t="shared" si="53"/>
        <v>0</v>
      </c>
      <c r="I737" s="29">
        <f t="shared" si="54"/>
        <v>0</v>
      </c>
    </row>
    <row r="738" spans="1:9" x14ac:dyDescent="0.25">
      <c r="A738" s="32">
        <v>5006747</v>
      </c>
      <c r="B738" t="s">
        <v>567</v>
      </c>
      <c r="C738" s="28">
        <f>VLOOKUP(A738,[2]Sheet2!$A$1:$D$859,3,FALSE)</f>
        <v>5997</v>
      </c>
      <c r="D738" s="30">
        <v>3.7999999999996215</v>
      </c>
      <c r="E738" s="14">
        <f t="shared" si="51"/>
        <v>22788.599999997728</v>
      </c>
      <c r="F738" s="30">
        <f>VLOOKUP(A738,[1]Chargemaster!$A$6:$D$1605,4,FALSE)</f>
        <v>3.8</v>
      </c>
      <c r="G738" s="30">
        <f t="shared" si="52"/>
        <v>22788.6</v>
      </c>
      <c r="H738" s="17">
        <f t="shared" si="53"/>
        <v>2.2700987756252289E-9</v>
      </c>
      <c r="I738" s="29">
        <f t="shared" si="54"/>
        <v>9.9615543544818691E-14</v>
      </c>
    </row>
    <row r="739" spans="1:9" x14ac:dyDescent="0.25">
      <c r="A739" s="32">
        <v>5050579</v>
      </c>
      <c r="B739" t="s">
        <v>665</v>
      </c>
      <c r="C739" s="28">
        <f>VLOOKUP(A739,[2]Sheet2!$A$1:$D$859,3,FALSE)</f>
        <v>31</v>
      </c>
      <c r="D739" s="30">
        <v>3.8000000000000047</v>
      </c>
      <c r="E739" s="14">
        <f t="shared" si="51"/>
        <v>117.80000000000014</v>
      </c>
      <c r="F739" s="30">
        <f>VLOOKUP(A739,[1]Chargemaster!$A$6:$D$1605,4,FALSE)</f>
        <v>3.8</v>
      </c>
      <c r="G739" s="30">
        <f t="shared" si="52"/>
        <v>117.8</v>
      </c>
      <c r="H739" s="17">
        <f t="shared" si="53"/>
        <v>-1.4210854715202004E-13</v>
      </c>
      <c r="I739" s="29">
        <f t="shared" si="54"/>
        <v>-1.2063543900850583E-15</v>
      </c>
    </row>
    <row r="740" spans="1:9" x14ac:dyDescent="0.25">
      <c r="A740" s="32">
        <v>5006166</v>
      </c>
      <c r="B740" t="s">
        <v>301</v>
      </c>
      <c r="C740" s="28">
        <f>VLOOKUP(A740,[2]Sheet2!$A$1:$D$859,3,FALSE)</f>
        <v>72</v>
      </c>
      <c r="D740" s="30">
        <v>3.8000000000000074</v>
      </c>
      <c r="E740" s="14">
        <f t="shared" si="51"/>
        <v>273.60000000000053</v>
      </c>
      <c r="F740" s="30">
        <f>VLOOKUP(A740,[1]Chargemaster!$A$6:$D$1605,4,FALSE)</f>
        <v>3.8</v>
      </c>
      <c r="G740" s="30">
        <f t="shared" si="52"/>
        <v>273.59999999999997</v>
      </c>
      <c r="H740" s="17">
        <f t="shared" si="53"/>
        <v>-5.6843418860808015E-13</v>
      </c>
      <c r="I740" s="29">
        <f t="shared" si="54"/>
        <v>-2.077610338479821E-15</v>
      </c>
    </row>
    <row r="741" spans="1:9" x14ac:dyDescent="0.25">
      <c r="A741" s="32">
        <v>5006748</v>
      </c>
      <c r="B741" t="s">
        <v>568</v>
      </c>
      <c r="C741" s="28">
        <f>VLOOKUP(A741,[2]Sheet2!$A$1:$D$859,3,FALSE)</f>
        <v>29</v>
      </c>
      <c r="D741" s="30">
        <v>3.800000000000006</v>
      </c>
      <c r="E741" s="14">
        <f t="shared" si="51"/>
        <v>110.20000000000017</v>
      </c>
      <c r="F741" s="30">
        <f>VLOOKUP(A741,[1]Chargemaster!$A$6:$D$1605,4,FALSE)</f>
        <v>3.8</v>
      </c>
      <c r="G741" s="30">
        <f t="shared" si="52"/>
        <v>110.19999999999999</v>
      </c>
      <c r="H741" s="17">
        <f t="shared" si="53"/>
        <v>-1.8474111129762605E-13</v>
      </c>
      <c r="I741" s="29">
        <f t="shared" si="54"/>
        <v>-1.6764166179457872E-15</v>
      </c>
    </row>
    <row r="742" spans="1:9" x14ac:dyDescent="0.25">
      <c r="A742" s="32">
        <v>5006685</v>
      </c>
      <c r="B742" t="s">
        <v>539</v>
      </c>
      <c r="C742" s="28">
        <f>VLOOKUP(A742,[2]Sheet2!$A$1:$D$859,3,FALSE)</f>
        <v>26</v>
      </c>
      <c r="D742" s="30">
        <v>79.290000000000035</v>
      </c>
      <c r="E742" s="14">
        <f t="shared" si="51"/>
        <v>2061.5400000000009</v>
      </c>
      <c r="F742" s="30">
        <f>VLOOKUP(A742,[1]Chargemaster!$A$6:$D$1605,4,FALSE)</f>
        <v>80.64</v>
      </c>
      <c r="G742" s="30">
        <f t="shared" si="52"/>
        <v>2096.64</v>
      </c>
      <c r="H742" s="17">
        <f t="shared" si="53"/>
        <v>35.099999999999</v>
      </c>
      <c r="I742" s="29">
        <f t="shared" si="54"/>
        <v>1.7026106696934808E-2</v>
      </c>
    </row>
    <row r="743" spans="1:9" x14ac:dyDescent="0.25">
      <c r="A743" s="32">
        <v>4504080</v>
      </c>
      <c r="B743" t="s">
        <v>45</v>
      </c>
      <c r="C743" s="28">
        <f>VLOOKUP(A743,[2]Sheet2!$A$1:$D$859,3,FALSE)</f>
        <v>1615</v>
      </c>
      <c r="D743" s="30">
        <v>46.099999999998978</v>
      </c>
      <c r="E743" s="14">
        <f t="shared" si="51"/>
        <v>74451.499999998356</v>
      </c>
      <c r="F743" s="30">
        <f>VLOOKUP(A743,[1]Chargemaster!$A$6:$D$1605,4,FALSE)</f>
        <v>46.1</v>
      </c>
      <c r="G743" s="30">
        <f t="shared" si="52"/>
        <v>74451.5</v>
      </c>
      <c r="H743" s="17">
        <f t="shared" si="53"/>
        <v>1.6443664208054543E-9</v>
      </c>
      <c r="I743" s="29">
        <f t="shared" si="54"/>
        <v>2.2086410895757515E-14</v>
      </c>
    </row>
    <row r="744" spans="1:9" x14ac:dyDescent="0.25">
      <c r="A744" s="32">
        <v>5006055</v>
      </c>
      <c r="B744" t="s">
        <v>244</v>
      </c>
      <c r="C744" s="28">
        <f>VLOOKUP(A744,[2]Sheet2!$A$1:$D$859,3,FALSE)</f>
        <v>197</v>
      </c>
      <c r="D744" s="30">
        <v>3.7999999999999985</v>
      </c>
      <c r="E744" s="14">
        <f t="shared" si="51"/>
        <v>748.59999999999968</v>
      </c>
      <c r="F744" s="30">
        <f>VLOOKUP(A744,[1]Chargemaster!$A$6:$D$1605,4,FALSE)</f>
        <v>3.8</v>
      </c>
      <c r="G744" s="30">
        <f t="shared" si="52"/>
        <v>748.59999999999991</v>
      </c>
      <c r="H744" s="17">
        <f t="shared" si="53"/>
        <v>0</v>
      </c>
      <c r="I744" s="29">
        <f t="shared" si="54"/>
        <v>0</v>
      </c>
    </row>
    <row r="745" spans="1:9" x14ac:dyDescent="0.25">
      <c r="A745" s="32">
        <v>5006926</v>
      </c>
      <c r="B745" t="s">
        <v>629</v>
      </c>
      <c r="C745" s="28">
        <f>VLOOKUP(A745,[2]Sheet2!$A$1:$D$859,3,FALSE)</f>
        <v>476</v>
      </c>
      <c r="D745" s="30">
        <v>3.8000000000000034</v>
      </c>
      <c r="E745" s="14">
        <f t="shared" si="51"/>
        <v>1808.8000000000015</v>
      </c>
      <c r="F745" s="30">
        <f>VLOOKUP(A745,[1]Chargemaster!$A$6:$D$1605,4,FALSE)</f>
        <v>3.8</v>
      </c>
      <c r="G745" s="30">
        <f t="shared" si="52"/>
        <v>1808.8</v>
      </c>
      <c r="H745" s="17">
        <f t="shared" si="53"/>
        <v>0</v>
      </c>
      <c r="I745" s="29">
        <f t="shared" si="54"/>
        <v>0</v>
      </c>
    </row>
    <row r="746" spans="1:9" x14ac:dyDescent="0.25">
      <c r="A746" s="32">
        <v>4504087</v>
      </c>
      <c r="B746" t="s">
        <v>192</v>
      </c>
      <c r="C746" s="28">
        <v>0</v>
      </c>
      <c r="D746" s="30">
        <v>15.28</v>
      </c>
      <c r="E746" s="38">
        <f t="shared" si="51"/>
        <v>0</v>
      </c>
      <c r="F746" s="30">
        <f>VLOOKUP(A746,[1]Chargemaster!$A$6:$D$1605,4,FALSE)</f>
        <v>15.28</v>
      </c>
      <c r="G746" s="30">
        <f t="shared" si="52"/>
        <v>0</v>
      </c>
      <c r="H746" s="17">
        <f t="shared" si="53"/>
        <v>0</v>
      </c>
      <c r="I746" s="29">
        <f t="shared" si="54"/>
        <v>0</v>
      </c>
    </row>
    <row r="747" spans="1:9" x14ac:dyDescent="0.25">
      <c r="A747" s="32">
        <v>90100159</v>
      </c>
      <c r="B747" t="s">
        <v>76</v>
      </c>
      <c r="C747" s="28">
        <f>VLOOKUP(A747,[2]Sheet2!$A$1:$D$859,3,FALSE)</f>
        <v>1703</v>
      </c>
      <c r="D747" s="30">
        <v>3.25</v>
      </c>
      <c r="E747" s="14">
        <f t="shared" si="51"/>
        <v>5534.75</v>
      </c>
      <c r="F747" s="30">
        <v>3.25</v>
      </c>
      <c r="G747" s="30">
        <f t="shared" si="52"/>
        <v>5534.75</v>
      </c>
      <c r="H747" s="17">
        <f t="shared" si="53"/>
        <v>0</v>
      </c>
      <c r="I747" s="29">
        <f t="shared" si="54"/>
        <v>0</v>
      </c>
    </row>
    <row r="748" spans="1:9" x14ac:dyDescent="0.25">
      <c r="A748" s="32">
        <v>4501294</v>
      </c>
      <c r="B748" t="s">
        <v>149</v>
      </c>
      <c r="C748" s="28">
        <f>VLOOKUP(A748,[2]Sheet2!$A$1:$D$859,3,FALSE)</f>
        <v>9</v>
      </c>
      <c r="D748" s="30">
        <v>20</v>
      </c>
      <c r="E748" s="14">
        <f t="shared" si="51"/>
        <v>180</v>
      </c>
      <c r="F748" s="30">
        <f>VLOOKUP(A748,[1]Chargemaster!$A$6:$D$1605,4,FALSE)</f>
        <v>20</v>
      </c>
      <c r="G748" s="30">
        <f t="shared" si="52"/>
        <v>180</v>
      </c>
      <c r="H748" s="17">
        <f t="shared" si="53"/>
        <v>0</v>
      </c>
      <c r="I748" s="29">
        <f t="shared" si="54"/>
        <v>0</v>
      </c>
    </row>
    <row r="749" spans="1:9" x14ac:dyDescent="0.25">
      <c r="A749" s="32">
        <v>5006755</v>
      </c>
      <c r="B749" t="s">
        <v>569</v>
      </c>
      <c r="C749" s="28">
        <f>VLOOKUP(A749,[2]Sheet2!$A$1:$D$859,3,FALSE)</f>
        <v>397</v>
      </c>
      <c r="D749" s="30">
        <v>15.209078947368443</v>
      </c>
      <c r="E749" s="14">
        <f t="shared" si="51"/>
        <v>6038.0043421052724</v>
      </c>
      <c r="F749" s="30">
        <f>VLOOKUP(A749,[1]Chargemaster!$A$6:$D$1605,4,FALSE)</f>
        <v>15.21</v>
      </c>
      <c r="G749" s="30">
        <f t="shared" si="52"/>
        <v>6038.37</v>
      </c>
      <c r="H749" s="17">
        <f t="shared" si="53"/>
        <v>0.36565789472751931</v>
      </c>
      <c r="I749" s="29">
        <f t="shared" si="54"/>
        <v>6.0559395788712745E-5</v>
      </c>
    </row>
    <row r="750" spans="1:9" x14ac:dyDescent="0.25">
      <c r="A750" s="32">
        <v>5006756</v>
      </c>
      <c r="B750" t="s">
        <v>570</v>
      </c>
      <c r="C750" s="28">
        <f>VLOOKUP(A750,[2]Sheet2!$A$1:$D$859,3,FALSE)</f>
        <v>544</v>
      </c>
      <c r="D750" s="30">
        <v>17.453426966292163</v>
      </c>
      <c r="E750" s="14">
        <f t="shared" si="51"/>
        <v>9494.6642696629369</v>
      </c>
      <c r="F750" s="30">
        <f>VLOOKUP(A750,[1]Chargemaster!$A$6:$D$1605,4,FALSE)</f>
        <v>17.46</v>
      </c>
      <c r="G750" s="30">
        <f t="shared" si="52"/>
        <v>9498.24</v>
      </c>
      <c r="H750" s="17">
        <f t="shared" si="53"/>
        <v>3.5757303370628506</v>
      </c>
      <c r="I750" s="29">
        <f t="shared" si="54"/>
        <v>3.7660418899569892E-4</v>
      </c>
    </row>
    <row r="751" spans="1:9" x14ac:dyDescent="0.25">
      <c r="A751" s="32">
        <v>5006757</v>
      </c>
      <c r="B751" t="s">
        <v>571</v>
      </c>
      <c r="C751" s="28">
        <f>VLOOKUP(A751,[2]Sheet2!$A$1:$D$859,3,FALSE)</f>
        <v>2812</v>
      </c>
      <c r="D751" s="30">
        <v>38.160000000002007</v>
      </c>
      <c r="E751" s="14">
        <f t="shared" si="51"/>
        <v>107305.92000000564</v>
      </c>
      <c r="F751" s="30">
        <f>VLOOKUP(A751,[1]Chargemaster!$A$6:$D$1605,4,FALSE)</f>
        <v>38.159999999999997</v>
      </c>
      <c r="G751" s="30">
        <f t="shared" si="52"/>
        <v>107305.91999999998</v>
      </c>
      <c r="H751" s="17">
        <f t="shared" si="53"/>
        <v>-5.6606950238347054E-9</v>
      </c>
      <c r="I751" s="29">
        <f t="shared" si="54"/>
        <v>-5.2752867911056612E-14</v>
      </c>
    </row>
    <row r="752" spans="1:9" x14ac:dyDescent="0.25">
      <c r="A752" s="32">
        <v>5006758</v>
      </c>
      <c r="B752" t="s">
        <v>572</v>
      </c>
      <c r="C752" s="28">
        <f>VLOOKUP(A752,[2]Sheet2!$A$1:$D$859,3,FALSE)</f>
        <v>4</v>
      </c>
      <c r="D752" s="30">
        <v>321.20999999999998</v>
      </c>
      <c r="E752" s="14">
        <f t="shared" si="51"/>
        <v>1284.8399999999999</v>
      </c>
      <c r="F752" s="30">
        <f>VLOOKUP(A752,[1]Chargemaster!$A$6:$D$1605,4,FALSE)</f>
        <v>321.20999999999998</v>
      </c>
      <c r="G752" s="30">
        <f t="shared" si="52"/>
        <v>1284.8399999999999</v>
      </c>
      <c r="H752" s="17">
        <f t="shared" si="53"/>
        <v>0</v>
      </c>
      <c r="I752" s="29">
        <f t="shared" si="54"/>
        <v>0</v>
      </c>
    </row>
    <row r="753" spans="1:9" x14ac:dyDescent="0.25">
      <c r="A753" s="32">
        <v>5006760</v>
      </c>
      <c r="B753" t="s">
        <v>573</v>
      </c>
      <c r="C753" s="28">
        <f>VLOOKUP(A753,[2]Sheet2!$A$1:$D$859,3,FALSE)</f>
        <v>186</v>
      </c>
      <c r="D753" s="30">
        <v>10.440000000000031</v>
      </c>
      <c r="E753" s="14">
        <f t="shared" si="51"/>
        <v>1941.8400000000058</v>
      </c>
      <c r="F753" s="30">
        <f>VLOOKUP(A753,[1]Chargemaster!$A$6:$D$1605,4,FALSE)</f>
        <v>10.44</v>
      </c>
      <c r="G753" s="30">
        <f t="shared" si="52"/>
        <v>1941.84</v>
      </c>
      <c r="H753" s="17">
        <f t="shared" si="53"/>
        <v>-5.9117155615240335E-12</v>
      </c>
      <c r="I753" s="29">
        <f t="shared" si="54"/>
        <v>-3.044388601287447E-15</v>
      </c>
    </row>
    <row r="754" spans="1:9" x14ac:dyDescent="0.25">
      <c r="A754" s="32">
        <v>5006940</v>
      </c>
      <c r="B754" t="s">
        <v>632</v>
      </c>
      <c r="C754" s="28">
        <f>VLOOKUP(A754,[2]Sheet2!$A$1:$D$859,3,FALSE)</f>
        <v>11</v>
      </c>
      <c r="D754" s="30">
        <v>93.84</v>
      </c>
      <c r="E754" s="14">
        <f t="shared" ref="E754:E817" si="55">D754*C754</f>
        <v>1032.24</v>
      </c>
      <c r="F754" s="30">
        <f>VLOOKUP(A754,[1]Chargemaster!$A$6:$D$1605,4,FALSE)</f>
        <v>93.84</v>
      </c>
      <c r="G754" s="30">
        <f t="shared" ref="G754:G817" si="56">C754*F754</f>
        <v>1032.24</v>
      </c>
      <c r="H754" s="17">
        <f t="shared" ref="H754:H817" si="57">G754-E754</f>
        <v>0</v>
      </c>
      <c r="I754" s="29">
        <f t="shared" ref="I754:I817" si="58">IF(E754=0,0,H754/E754)</f>
        <v>0</v>
      </c>
    </row>
    <row r="755" spans="1:9" x14ac:dyDescent="0.25">
      <c r="A755" s="32">
        <v>5006903</v>
      </c>
      <c r="B755" t="s">
        <v>619</v>
      </c>
      <c r="C755" s="28">
        <f>VLOOKUP(A755,[2]Sheet2!$A$1:$D$859,3,FALSE)</f>
        <v>77</v>
      </c>
      <c r="D755" s="30">
        <v>92.784761904761666</v>
      </c>
      <c r="E755" s="14">
        <f t="shared" si="55"/>
        <v>7144.4266666666481</v>
      </c>
      <c r="F755" s="30">
        <f>VLOOKUP(A755,[1]Chargemaster!$A$6:$D$1605,4,FALSE)</f>
        <v>93.12</v>
      </c>
      <c r="G755" s="30">
        <f t="shared" si="56"/>
        <v>7170.2400000000007</v>
      </c>
      <c r="H755" s="17">
        <f t="shared" si="57"/>
        <v>25.813333333352602</v>
      </c>
      <c r="I755" s="29">
        <f t="shared" si="58"/>
        <v>3.6130727541495286E-3</v>
      </c>
    </row>
    <row r="756" spans="1:9" x14ac:dyDescent="0.25">
      <c r="A756" s="32">
        <v>6101803</v>
      </c>
      <c r="B756" t="s">
        <v>682</v>
      </c>
      <c r="C756" s="28">
        <f>VLOOKUP(A756,[2]Sheet2!$A$1:$D$859,3,FALSE)</f>
        <v>11</v>
      </c>
      <c r="D756" s="40">
        <v>113.5</v>
      </c>
      <c r="E756" s="14">
        <f t="shared" si="55"/>
        <v>1248.5</v>
      </c>
      <c r="F756" s="30">
        <f>VLOOKUP(A756,[1]Chargemaster!$A$6:$D$1605,4,FALSE)</f>
        <v>113.5</v>
      </c>
      <c r="G756" s="30">
        <f t="shared" si="56"/>
        <v>1248.5</v>
      </c>
      <c r="H756" s="17">
        <f t="shared" si="57"/>
        <v>0</v>
      </c>
      <c r="I756" s="29">
        <f t="shared" si="58"/>
        <v>0</v>
      </c>
    </row>
    <row r="757" spans="1:9" x14ac:dyDescent="0.25">
      <c r="A757" s="32">
        <v>6101801</v>
      </c>
      <c r="B757" t="s">
        <v>681</v>
      </c>
      <c r="C757" s="28">
        <f>VLOOKUP(A757,[2]Sheet2!$A$1:$D$859,3,FALSE)</f>
        <v>1</v>
      </c>
      <c r="D757" s="40">
        <v>135.4</v>
      </c>
      <c r="E757" s="14">
        <f t="shared" si="55"/>
        <v>135.4</v>
      </c>
      <c r="F757" s="30">
        <f>VLOOKUP(A757,[1]Chargemaster!$A$6:$D$1605,4,FALSE)</f>
        <v>135.4</v>
      </c>
      <c r="G757" s="30">
        <f t="shared" si="56"/>
        <v>135.4</v>
      </c>
      <c r="H757" s="17">
        <f t="shared" si="57"/>
        <v>0</v>
      </c>
      <c r="I757" s="29">
        <f t="shared" si="58"/>
        <v>0</v>
      </c>
    </row>
    <row r="758" spans="1:9" x14ac:dyDescent="0.25">
      <c r="A758" s="32">
        <v>6101804</v>
      </c>
      <c r="B758" t="s">
        <v>683</v>
      </c>
      <c r="C758" s="28">
        <v>0</v>
      </c>
      <c r="D758" s="40">
        <v>190.3</v>
      </c>
      <c r="E758" s="14">
        <f t="shared" si="55"/>
        <v>0</v>
      </c>
      <c r="F758" s="30">
        <f>VLOOKUP(A758,[1]Chargemaster!$A$6:$D$1605,4,FALSE)</f>
        <v>190.3</v>
      </c>
      <c r="G758" s="30">
        <f t="shared" si="56"/>
        <v>0</v>
      </c>
      <c r="H758" s="17">
        <f t="shared" si="57"/>
        <v>0</v>
      </c>
      <c r="I758" s="29">
        <f t="shared" si="58"/>
        <v>0</v>
      </c>
    </row>
    <row r="759" spans="1:9" x14ac:dyDescent="0.25">
      <c r="A759" s="32">
        <v>6150003</v>
      </c>
      <c r="B759" t="s">
        <v>710</v>
      </c>
      <c r="C759" s="28">
        <v>0</v>
      </c>
      <c r="D759" s="40">
        <v>135.4</v>
      </c>
      <c r="E759" s="14">
        <f t="shared" si="55"/>
        <v>0</v>
      </c>
      <c r="F759" s="30">
        <f>VLOOKUP(A759,[1]Chargemaster!$A$6:$D$1605,4,FALSE)</f>
        <v>135.4</v>
      </c>
      <c r="G759" s="30">
        <f t="shared" si="56"/>
        <v>0</v>
      </c>
      <c r="H759" s="17">
        <f t="shared" si="57"/>
        <v>0</v>
      </c>
      <c r="I759" s="29">
        <f t="shared" si="58"/>
        <v>0</v>
      </c>
    </row>
    <row r="760" spans="1:9" x14ac:dyDescent="0.25">
      <c r="A760" s="32">
        <v>6150009</v>
      </c>
      <c r="B760" t="s">
        <v>712</v>
      </c>
      <c r="C760" s="28">
        <f>VLOOKUP(A760,[2]Sheet2!$A$1:$D$859,3,FALSE)</f>
        <v>2</v>
      </c>
      <c r="D760" s="40">
        <v>151.30000000000001</v>
      </c>
      <c r="E760" s="14">
        <f t="shared" si="55"/>
        <v>302.60000000000002</v>
      </c>
      <c r="F760" s="30">
        <f>VLOOKUP(A760,[1]Chargemaster!$A$6:$D$1605,4,FALSE)</f>
        <v>151.30000000000001</v>
      </c>
      <c r="G760" s="30">
        <f t="shared" si="56"/>
        <v>302.60000000000002</v>
      </c>
      <c r="H760" s="17">
        <f t="shared" si="57"/>
        <v>0</v>
      </c>
      <c r="I760" s="29">
        <f t="shared" si="58"/>
        <v>0</v>
      </c>
    </row>
    <row r="761" spans="1:9" x14ac:dyDescent="0.25">
      <c r="A761" s="32">
        <v>6101812</v>
      </c>
      <c r="B761" t="s">
        <v>685</v>
      </c>
      <c r="C761" s="28">
        <f>VLOOKUP(A761,[2]Sheet2!$A$1:$D$859,3,FALSE)</f>
        <v>2</v>
      </c>
      <c r="D761" s="40">
        <v>151.30000000000001</v>
      </c>
      <c r="E761" s="14">
        <f t="shared" si="55"/>
        <v>302.60000000000002</v>
      </c>
      <c r="F761" s="30">
        <f>VLOOKUP(A761,[1]Chargemaster!$A$6:$D$1605,4,FALSE)</f>
        <v>151.30000000000001</v>
      </c>
      <c r="G761" s="30">
        <f t="shared" si="56"/>
        <v>302.60000000000002</v>
      </c>
      <c r="H761" s="17">
        <f t="shared" si="57"/>
        <v>0</v>
      </c>
      <c r="I761" s="29">
        <f t="shared" si="58"/>
        <v>0</v>
      </c>
    </row>
    <row r="762" spans="1:9" x14ac:dyDescent="0.25">
      <c r="A762" s="32">
        <v>6150025</v>
      </c>
      <c r="B762" t="s">
        <v>718</v>
      </c>
      <c r="C762" s="28">
        <v>0</v>
      </c>
      <c r="D762" s="42">
        <v>102.5</v>
      </c>
      <c r="E762" s="14">
        <f t="shared" si="55"/>
        <v>0</v>
      </c>
      <c r="F762" s="30">
        <f>VLOOKUP(A762,[1]Chargemaster!$A$6:$D$1605,4,FALSE)</f>
        <v>102.5</v>
      </c>
      <c r="G762" s="30">
        <f t="shared" si="56"/>
        <v>0</v>
      </c>
      <c r="H762" s="17">
        <f t="shared" si="57"/>
        <v>0</v>
      </c>
      <c r="I762" s="29">
        <f t="shared" si="58"/>
        <v>0</v>
      </c>
    </row>
    <row r="763" spans="1:9" x14ac:dyDescent="0.25">
      <c r="A763" s="32">
        <v>6101811</v>
      </c>
      <c r="B763" t="s">
        <v>684</v>
      </c>
      <c r="C763" s="28">
        <f>VLOOKUP(A763,[2]Sheet2!$A$1:$D$859,3,FALSE)</f>
        <v>1</v>
      </c>
      <c r="D763" s="40">
        <v>102.5</v>
      </c>
      <c r="E763" s="14">
        <f t="shared" si="55"/>
        <v>102.5</v>
      </c>
      <c r="F763" s="30">
        <f>VLOOKUP(A763,[1]Chargemaster!$A$6:$D$1605,4,FALSE)</f>
        <v>102.5</v>
      </c>
      <c r="G763" s="30">
        <f t="shared" si="56"/>
        <v>102.5</v>
      </c>
      <c r="H763" s="17">
        <f t="shared" si="57"/>
        <v>0</v>
      </c>
      <c r="I763" s="29">
        <f t="shared" si="58"/>
        <v>0</v>
      </c>
    </row>
    <row r="764" spans="1:9" x14ac:dyDescent="0.25">
      <c r="A764" s="32">
        <v>6101840</v>
      </c>
      <c r="B764" t="s">
        <v>686</v>
      </c>
      <c r="C764" s="28">
        <f>VLOOKUP(A764,[2]Sheet2!$A$1:$D$859,3,FALSE)</f>
        <v>1</v>
      </c>
      <c r="D764" s="40">
        <v>151.30000000000001</v>
      </c>
      <c r="E764" s="14">
        <f t="shared" si="55"/>
        <v>151.30000000000001</v>
      </c>
      <c r="F764" s="30">
        <f>VLOOKUP(A764,[1]Chargemaster!$A$6:$D$1605,4,FALSE)</f>
        <v>151.30000000000001</v>
      </c>
      <c r="G764" s="30">
        <f t="shared" si="56"/>
        <v>151.30000000000001</v>
      </c>
      <c r="H764" s="17">
        <f t="shared" si="57"/>
        <v>0</v>
      </c>
      <c r="I764" s="29">
        <f t="shared" si="58"/>
        <v>0</v>
      </c>
    </row>
    <row r="765" spans="1:9" x14ac:dyDescent="0.25">
      <c r="A765" s="32">
        <v>6101841</v>
      </c>
      <c r="B765" t="s">
        <v>687</v>
      </c>
      <c r="C765" s="28">
        <f>VLOOKUP(A765,[2]Sheet2!$A$1:$D$859,3,FALSE)</f>
        <v>2</v>
      </c>
      <c r="D765" s="40">
        <v>252.5</v>
      </c>
      <c r="E765" s="14">
        <f t="shared" si="55"/>
        <v>505</v>
      </c>
      <c r="F765" s="30">
        <f>VLOOKUP(A765,[1]Chargemaster!$A$6:$D$1605,4,FALSE)</f>
        <v>252.5</v>
      </c>
      <c r="G765" s="30">
        <f t="shared" si="56"/>
        <v>505</v>
      </c>
      <c r="H765" s="17">
        <f t="shared" si="57"/>
        <v>0</v>
      </c>
      <c r="I765" s="29">
        <f t="shared" si="58"/>
        <v>0</v>
      </c>
    </row>
    <row r="766" spans="1:9" x14ac:dyDescent="0.25">
      <c r="A766" s="32">
        <v>6101843</v>
      </c>
      <c r="B766" t="s">
        <v>688</v>
      </c>
      <c r="C766" s="28">
        <f>VLOOKUP(A766,[2]Sheet2!$A$1:$D$859,3,FALSE)</f>
        <v>151</v>
      </c>
      <c r="D766" s="40">
        <v>103.70000000000019</v>
      </c>
      <c r="E766" s="14">
        <f t="shared" si="55"/>
        <v>15658.700000000028</v>
      </c>
      <c r="F766" s="30">
        <f>VLOOKUP(A766,[1]Chargemaster!$A$6:$D$1605,4,FALSE)</f>
        <v>103.7</v>
      </c>
      <c r="G766" s="30">
        <f t="shared" si="56"/>
        <v>15658.7</v>
      </c>
      <c r="H766" s="17">
        <f t="shared" si="57"/>
        <v>-2.7284841053187847E-11</v>
      </c>
      <c r="I766" s="29">
        <f t="shared" si="58"/>
        <v>-1.7424716645179866E-15</v>
      </c>
    </row>
    <row r="767" spans="1:9" x14ac:dyDescent="0.25">
      <c r="A767" s="32">
        <v>6101845</v>
      </c>
      <c r="B767" t="s">
        <v>689</v>
      </c>
      <c r="C767" s="28">
        <f>VLOOKUP(A767,[2]Sheet2!$A$1:$D$859,3,FALSE)</f>
        <v>25</v>
      </c>
      <c r="D767" s="40">
        <v>141.5</v>
      </c>
      <c r="E767" s="14">
        <f t="shared" si="55"/>
        <v>3537.5</v>
      </c>
      <c r="F767" s="30">
        <f>VLOOKUP(A767,[1]Chargemaster!$A$6:$D$1605,4,FALSE)</f>
        <v>141.5</v>
      </c>
      <c r="G767" s="30">
        <f t="shared" si="56"/>
        <v>3537.5</v>
      </c>
      <c r="H767" s="17">
        <f t="shared" si="57"/>
        <v>0</v>
      </c>
      <c r="I767" s="29">
        <f t="shared" si="58"/>
        <v>0</v>
      </c>
    </row>
    <row r="768" spans="1:9" x14ac:dyDescent="0.25">
      <c r="A768" s="32">
        <v>6150005</v>
      </c>
      <c r="B768" t="s">
        <v>711</v>
      </c>
      <c r="C768" s="28">
        <f>VLOOKUP(A768,[2]Sheet2!$A$1:$D$859,3,FALSE)</f>
        <v>15</v>
      </c>
      <c r="D768" s="40">
        <v>141.5</v>
      </c>
      <c r="E768" s="14">
        <f t="shared" si="55"/>
        <v>2122.5</v>
      </c>
      <c r="F768" s="30">
        <f>VLOOKUP(A768,[1]Chargemaster!$A$6:$D$1605,4,FALSE)</f>
        <v>141.5</v>
      </c>
      <c r="G768" s="30">
        <f t="shared" si="56"/>
        <v>2122.5</v>
      </c>
      <c r="H768" s="17">
        <f t="shared" si="57"/>
        <v>0</v>
      </c>
      <c r="I768" s="29">
        <f t="shared" si="58"/>
        <v>0</v>
      </c>
    </row>
    <row r="769" spans="1:9" x14ac:dyDescent="0.25">
      <c r="A769" s="32">
        <v>6150026</v>
      </c>
      <c r="B769" t="s">
        <v>719</v>
      </c>
      <c r="C769" s="28">
        <v>0</v>
      </c>
      <c r="D769" s="42">
        <v>125.7</v>
      </c>
      <c r="E769" s="14">
        <f t="shared" si="55"/>
        <v>0</v>
      </c>
      <c r="F769" s="30">
        <f>VLOOKUP(A769,[1]Chargemaster!$A$6:$D$1605,4,FALSE)</f>
        <v>125.7</v>
      </c>
      <c r="G769" s="30">
        <f t="shared" si="56"/>
        <v>0</v>
      </c>
      <c r="H769" s="17">
        <f t="shared" si="57"/>
        <v>0</v>
      </c>
      <c r="I769" s="29">
        <f t="shared" si="58"/>
        <v>0</v>
      </c>
    </row>
    <row r="770" spans="1:9" x14ac:dyDescent="0.25">
      <c r="A770" s="32">
        <v>6101867</v>
      </c>
      <c r="B770" t="s">
        <v>690</v>
      </c>
      <c r="C770" s="28">
        <f>VLOOKUP(A770,[2]Sheet2!$A$1:$D$859,3,FALSE)</f>
        <v>3</v>
      </c>
      <c r="D770" s="40">
        <v>154.9</v>
      </c>
      <c r="E770" s="14">
        <f t="shared" si="55"/>
        <v>464.70000000000005</v>
      </c>
      <c r="F770" s="30">
        <f>VLOOKUP(A770,[1]Chargemaster!$A$6:$D$1605,4,FALSE)</f>
        <v>154.9</v>
      </c>
      <c r="G770" s="30">
        <f t="shared" si="56"/>
        <v>464.70000000000005</v>
      </c>
      <c r="H770" s="17">
        <f t="shared" si="57"/>
        <v>0</v>
      </c>
      <c r="I770" s="29">
        <f t="shared" si="58"/>
        <v>0</v>
      </c>
    </row>
    <row r="771" spans="1:9" x14ac:dyDescent="0.25">
      <c r="A771" s="32">
        <v>6101871</v>
      </c>
      <c r="B771" t="s">
        <v>832</v>
      </c>
      <c r="C771" s="28">
        <f>VLOOKUP(A771,[2]Sheet2!$A$1:$D$859,3,FALSE)</f>
        <v>3</v>
      </c>
      <c r="D771" s="40">
        <v>207.4</v>
      </c>
      <c r="E771" s="14">
        <f t="shared" si="55"/>
        <v>622.20000000000005</v>
      </c>
      <c r="F771" s="30">
        <f>VLOOKUP(A771,[1]Chargemaster!$A$6:$D$1605,4,FALSE)</f>
        <v>207.4</v>
      </c>
      <c r="G771" s="30">
        <f t="shared" si="56"/>
        <v>622.20000000000005</v>
      </c>
      <c r="H771" s="17">
        <f t="shared" si="57"/>
        <v>0</v>
      </c>
      <c r="I771" s="29">
        <f t="shared" si="58"/>
        <v>0</v>
      </c>
    </row>
    <row r="772" spans="1:9" x14ac:dyDescent="0.25">
      <c r="A772" s="32">
        <v>6101870</v>
      </c>
      <c r="B772" t="s">
        <v>691</v>
      </c>
      <c r="C772" s="28">
        <v>0</v>
      </c>
      <c r="D772" s="40">
        <v>151.30000000000001</v>
      </c>
      <c r="E772" s="14">
        <f t="shared" si="55"/>
        <v>0</v>
      </c>
      <c r="F772" s="30">
        <f>VLOOKUP(A772,[1]Chargemaster!$A$6:$D$1605,4,FALSE)</f>
        <v>151.30000000000001</v>
      </c>
      <c r="G772" s="30">
        <f t="shared" si="56"/>
        <v>0</v>
      </c>
      <c r="H772" s="17">
        <f t="shared" si="57"/>
        <v>0</v>
      </c>
      <c r="I772" s="29">
        <f t="shared" si="58"/>
        <v>0</v>
      </c>
    </row>
    <row r="773" spans="1:9" x14ac:dyDescent="0.25">
      <c r="A773" s="32">
        <v>6150015</v>
      </c>
      <c r="B773" t="s">
        <v>713</v>
      </c>
      <c r="C773" s="28">
        <v>0</v>
      </c>
      <c r="D773" s="40">
        <v>102.5</v>
      </c>
      <c r="E773" s="14">
        <f t="shared" si="55"/>
        <v>0</v>
      </c>
      <c r="F773" s="30">
        <f>VLOOKUP(A773,[1]Chargemaster!$A$6:$D$1605,4,FALSE)</f>
        <v>102.5</v>
      </c>
      <c r="G773" s="30">
        <f t="shared" si="56"/>
        <v>0</v>
      </c>
      <c r="H773" s="17">
        <f t="shared" si="57"/>
        <v>0</v>
      </c>
      <c r="I773" s="29">
        <f t="shared" si="58"/>
        <v>0</v>
      </c>
    </row>
    <row r="774" spans="1:9" x14ac:dyDescent="0.25">
      <c r="A774" s="32">
        <v>6150030</v>
      </c>
      <c r="B774" t="s">
        <v>720</v>
      </c>
      <c r="C774" s="28">
        <v>0</v>
      </c>
      <c r="D774" s="42">
        <v>102.5</v>
      </c>
      <c r="E774" s="14">
        <f t="shared" si="55"/>
        <v>0</v>
      </c>
      <c r="F774" s="30">
        <f>VLOOKUP(A774,[1]Chargemaster!$A$6:$D$1605,4,FALSE)</f>
        <v>102.5</v>
      </c>
      <c r="G774" s="30">
        <f t="shared" si="56"/>
        <v>0</v>
      </c>
      <c r="H774" s="17">
        <f t="shared" si="57"/>
        <v>0</v>
      </c>
      <c r="I774" s="29">
        <f t="shared" si="58"/>
        <v>0</v>
      </c>
    </row>
    <row r="775" spans="1:9" x14ac:dyDescent="0.25">
      <c r="A775" s="32">
        <v>6150032</v>
      </c>
      <c r="B775" t="s">
        <v>721</v>
      </c>
      <c r="C775" s="28">
        <f>VLOOKUP(A775,[2]Sheet2!$A$1:$D$859,3,FALSE)</f>
        <v>4</v>
      </c>
      <c r="D775" s="42">
        <v>135.4</v>
      </c>
      <c r="E775" s="14">
        <f t="shared" si="55"/>
        <v>541.6</v>
      </c>
      <c r="F775" s="30">
        <f>VLOOKUP(A775,[1]Chargemaster!$A$6:$D$1605,4,FALSE)</f>
        <v>135.4</v>
      </c>
      <c r="G775" s="30">
        <f t="shared" si="56"/>
        <v>541.6</v>
      </c>
      <c r="H775" s="17">
        <f t="shared" si="57"/>
        <v>0</v>
      </c>
      <c r="I775" s="29">
        <f t="shared" si="58"/>
        <v>0</v>
      </c>
    </row>
    <row r="776" spans="1:9" x14ac:dyDescent="0.25">
      <c r="A776" s="32">
        <v>6101876</v>
      </c>
      <c r="B776" t="s">
        <v>692</v>
      </c>
      <c r="C776" s="28">
        <f>VLOOKUP(A776,[2]Sheet2!$A$1:$D$859,3,FALSE)</f>
        <v>2</v>
      </c>
      <c r="D776" s="40">
        <v>135.4</v>
      </c>
      <c r="E776" s="14">
        <f t="shared" si="55"/>
        <v>270.8</v>
      </c>
      <c r="F776" s="30">
        <f>VLOOKUP(A776,[1]Chargemaster!$A$6:$D$1605,4,FALSE)</f>
        <v>135.4</v>
      </c>
      <c r="G776" s="30">
        <f t="shared" si="56"/>
        <v>270.8</v>
      </c>
      <c r="H776" s="17">
        <f t="shared" si="57"/>
        <v>0</v>
      </c>
      <c r="I776" s="29">
        <f t="shared" si="58"/>
        <v>0</v>
      </c>
    </row>
    <row r="777" spans="1:9" x14ac:dyDescent="0.25">
      <c r="A777" s="32">
        <v>6150033</v>
      </c>
      <c r="B777" t="s">
        <v>722</v>
      </c>
      <c r="C777" s="28">
        <v>0</v>
      </c>
      <c r="D777" s="42">
        <v>102.5</v>
      </c>
      <c r="E777" s="14">
        <f t="shared" si="55"/>
        <v>0</v>
      </c>
      <c r="F777" s="30">
        <f>VLOOKUP(A777,[1]Chargemaster!$A$6:$D$1605,4,FALSE)</f>
        <v>102.5</v>
      </c>
      <c r="G777" s="30">
        <f t="shared" si="56"/>
        <v>0</v>
      </c>
      <c r="H777" s="17">
        <f t="shared" si="57"/>
        <v>0</v>
      </c>
      <c r="I777" s="29">
        <f t="shared" si="58"/>
        <v>0</v>
      </c>
    </row>
    <row r="778" spans="1:9" x14ac:dyDescent="0.25">
      <c r="A778" s="32">
        <v>6150035</v>
      </c>
      <c r="B778" t="s">
        <v>724</v>
      </c>
      <c r="C778" s="28">
        <f>VLOOKUP(A778,[2]Sheet2!$A$1:$D$859,3,FALSE)</f>
        <v>1</v>
      </c>
      <c r="D778" s="42">
        <v>102.5</v>
      </c>
      <c r="E778" s="14">
        <f t="shared" si="55"/>
        <v>102.5</v>
      </c>
      <c r="F778" s="30">
        <f>VLOOKUP(A778,[1]Chargemaster!$A$6:$D$1605,4,FALSE)</f>
        <v>102.5</v>
      </c>
      <c r="G778" s="30">
        <f t="shared" si="56"/>
        <v>102.5</v>
      </c>
      <c r="H778" s="17">
        <f t="shared" si="57"/>
        <v>0</v>
      </c>
      <c r="I778" s="29">
        <f t="shared" si="58"/>
        <v>0</v>
      </c>
    </row>
    <row r="779" spans="1:9" x14ac:dyDescent="0.25">
      <c r="A779" s="32">
        <v>6150016</v>
      </c>
      <c r="B779" s="31" t="s">
        <v>714</v>
      </c>
      <c r="C779" s="28">
        <f>VLOOKUP(A779,[2]Sheet2!$A$1:$D$859,3,FALSE)</f>
        <v>1</v>
      </c>
      <c r="D779" s="41">
        <v>102.5</v>
      </c>
      <c r="E779" s="14">
        <f t="shared" si="55"/>
        <v>102.5</v>
      </c>
      <c r="F779" s="30">
        <f>VLOOKUP(A779,[1]Chargemaster!$A$6:$D$1605,4,FALSE)</f>
        <v>102.5</v>
      </c>
      <c r="G779" s="30">
        <f t="shared" si="56"/>
        <v>102.5</v>
      </c>
      <c r="H779" s="17">
        <f t="shared" si="57"/>
        <v>0</v>
      </c>
      <c r="I779" s="29">
        <f t="shared" si="58"/>
        <v>0</v>
      </c>
    </row>
    <row r="780" spans="1:9" x14ac:dyDescent="0.25">
      <c r="A780" s="32">
        <v>6150034</v>
      </c>
      <c r="B780" t="s">
        <v>723</v>
      </c>
      <c r="C780" s="28">
        <f>VLOOKUP(A780,[2]Sheet2!$A$1:$D$859,3,FALSE)</f>
        <v>4</v>
      </c>
      <c r="D780" s="42">
        <v>139.1</v>
      </c>
      <c r="E780" s="14">
        <f t="shared" si="55"/>
        <v>556.4</v>
      </c>
      <c r="F780" s="30">
        <f>VLOOKUP(A780,[1]Chargemaster!$A$6:$D$1605,4,FALSE)</f>
        <v>139.1</v>
      </c>
      <c r="G780" s="30">
        <f t="shared" si="56"/>
        <v>556.4</v>
      </c>
      <c r="H780" s="17">
        <f t="shared" si="57"/>
        <v>0</v>
      </c>
      <c r="I780" s="29">
        <f t="shared" si="58"/>
        <v>0</v>
      </c>
    </row>
    <row r="781" spans="1:9" x14ac:dyDescent="0.25">
      <c r="A781" s="32">
        <v>6101879</v>
      </c>
      <c r="B781" t="s">
        <v>695</v>
      </c>
      <c r="C781" s="28">
        <f>VLOOKUP(A781,[2]Sheet2!$A$1:$D$859,3,FALSE)</f>
        <v>17</v>
      </c>
      <c r="D781" s="40">
        <v>139.09999999999997</v>
      </c>
      <c r="E781" s="14">
        <f t="shared" si="55"/>
        <v>2364.6999999999994</v>
      </c>
      <c r="F781" s="30">
        <f>VLOOKUP(A781,[1]Chargemaster!$A$6:$D$1605,4,FALSE)</f>
        <v>139.1</v>
      </c>
      <c r="G781" s="30">
        <f t="shared" si="56"/>
        <v>2364.6999999999998</v>
      </c>
      <c r="H781" s="17">
        <f t="shared" si="57"/>
        <v>0</v>
      </c>
      <c r="I781" s="29">
        <f t="shared" si="58"/>
        <v>0</v>
      </c>
    </row>
    <row r="782" spans="1:9" x14ac:dyDescent="0.25">
      <c r="A782" s="32">
        <v>6101878</v>
      </c>
      <c r="B782" t="s">
        <v>694</v>
      </c>
      <c r="C782" s="28">
        <v>0</v>
      </c>
      <c r="D782" s="40">
        <v>102.5</v>
      </c>
      <c r="E782" s="14">
        <f t="shared" si="55"/>
        <v>0</v>
      </c>
      <c r="F782" s="30">
        <f>VLOOKUP(A782,[1]Chargemaster!$A$6:$D$1605,4,FALSE)</f>
        <v>102.5</v>
      </c>
      <c r="G782" s="30">
        <f t="shared" si="56"/>
        <v>0</v>
      </c>
      <c r="H782" s="17">
        <f t="shared" si="57"/>
        <v>0</v>
      </c>
      <c r="I782" s="29">
        <f t="shared" si="58"/>
        <v>0</v>
      </c>
    </row>
    <row r="783" spans="1:9" x14ac:dyDescent="0.25">
      <c r="A783" s="32">
        <v>6101882</v>
      </c>
      <c r="B783" t="s">
        <v>697</v>
      </c>
      <c r="C783" s="28">
        <f>VLOOKUP(A783,[2]Sheet2!$A$1:$D$859,3,FALSE)</f>
        <v>1</v>
      </c>
      <c r="D783" s="40">
        <v>125.7</v>
      </c>
      <c r="E783" s="14">
        <f t="shared" si="55"/>
        <v>125.7</v>
      </c>
      <c r="F783" s="30">
        <f>VLOOKUP(A783,[1]Chargemaster!$A$6:$D$1605,4,FALSE)</f>
        <v>125.7</v>
      </c>
      <c r="G783" s="30">
        <f t="shared" si="56"/>
        <v>125.7</v>
      </c>
      <c r="H783" s="17">
        <f t="shared" si="57"/>
        <v>0</v>
      </c>
      <c r="I783" s="29">
        <f t="shared" si="58"/>
        <v>0</v>
      </c>
    </row>
    <row r="784" spans="1:9" x14ac:dyDescent="0.25">
      <c r="A784" s="32">
        <v>6150037</v>
      </c>
      <c r="B784" t="s">
        <v>725</v>
      </c>
      <c r="C784" s="28">
        <v>0</v>
      </c>
      <c r="D784" s="42">
        <v>190.3</v>
      </c>
      <c r="E784" s="14">
        <f t="shared" si="55"/>
        <v>0</v>
      </c>
      <c r="F784" s="30">
        <f>VLOOKUP(A784,[1]Chargemaster!$A$6:$D$1605,4,FALSE)</f>
        <v>190.3</v>
      </c>
      <c r="G784" s="30">
        <f t="shared" si="56"/>
        <v>0</v>
      </c>
      <c r="H784" s="17">
        <f t="shared" si="57"/>
        <v>0</v>
      </c>
      <c r="I784" s="29">
        <f t="shared" si="58"/>
        <v>0</v>
      </c>
    </row>
    <row r="785" spans="1:9" x14ac:dyDescent="0.25">
      <c r="A785" s="32">
        <v>6101885</v>
      </c>
      <c r="B785" t="s">
        <v>833</v>
      </c>
      <c r="C785" s="28">
        <f>VLOOKUP(A785,[2]Sheet2!$A$1:$D$859,3,FALSE)</f>
        <v>2</v>
      </c>
      <c r="D785" s="40">
        <v>125.7</v>
      </c>
      <c r="E785" s="14">
        <f t="shared" si="55"/>
        <v>251.4</v>
      </c>
      <c r="F785" s="30">
        <f>VLOOKUP(A785,[1]Chargemaster!$A$6:$D$1605,4,FALSE)</f>
        <v>125.7</v>
      </c>
      <c r="G785" s="30">
        <f t="shared" si="56"/>
        <v>251.4</v>
      </c>
      <c r="H785" s="17">
        <f t="shared" si="57"/>
        <v>0</v>
      </c>
      <c r="I785" s="29">
        <f t="shared" si="58"/>
        <v>0</v>
      </c>
    </row>
    <row r="786" spans="1:9" x14ac:dyDescent="0.25">
      <c r="A786" s="32">
        <v>6101958</v>
      </c>
      <c r="B786" t="s">
        <v>708</v>
      </c>
      <c r="C786" s="28">
        <v>0</v>
      </c>
      <c r="D786" s="40">
        <v>377</v>
      </c>
      <c r="E786" s="14">
        <f t="shared" si="55"/>
        <v>0</v>
      </c>
      <c r="F786" s="30">
        <f>VLOOKUP(A786,[1]Chargemaster!$A$6:$D$1605,4,FALSE)</f>
        <v>377</v>
      </c>
      <c r="G786" s="30">
        <f t="shared" si="56"/>
        <v>0</v>
      </c>
      <c r="H786" s="17">
        <f t="shared" si="57"/>
        <v>0</v>
      </c>
      <c r="I786" s="29">
        <f t="shared" si="58"/>
        <v>0</v>
      </c>
    </row>
    <row r="787" spans="1:9" x14ac:dyDescent="0.25">
      <c r="A787" s="32">
        <v>6150040</v>
      </c>
      <c r="B787" t="s">
        <v>726</v>
      </c>
      <c r="C787" s="28">
        <v>0</v>
      </c>
      <c r="D787" s="42">
        <v>164.7</v>
      </c>
      <c r="E787" s="14">
        <f t="shared" si="55"/>
        <v>0</v>
      </c>
      <c r="F787" s="30">
        <f>VLOOKUP(A787,[1]Chargemaster!$A$6:$D$1605,4,FALSE)</f>
        <v>164.7</v>
      </c>
      <c r="G787" s="30">
        <f t="shared" si="56"/>
        <v>0</v>
      </c>
      <c r="H787" s="17">
        <f t="shared" si="57"/>
        <v>0</v>
      </c>
      <c r="I787" s="29">
        <f t="shared" si="58"/>
        <v>0</v>
      </c>
    </row>
    <row r="788" spans="1:9" x14ac:dyDescent="0.25">
      <c r="A788" s="32">
        <v>6101889</v>
      </c>
      <c r="B788" t="s">
        <v>698</v>
      </c>
      <c r="C788" s="28">
        <f>VLOOKUP(A788,[2]Sheet2!$A$1:$D$859,3,FALSE)</f>
        <v>1</v>
      </c>
      <c r="D788" s="40">
        <v>164.7</v>
      </c>
      <c r="E788" s="14">
        <f t="shared" si="55"/>
        <v>164.7</v>
      </c>
      <c r="F788" s="30">
        <f>VLOOKUP(A788,[1]Chargemaster!$A$6:$D$1605,4,FALSE)</f>
        <v>164.7</v>
      </c>
      <c r="G788" s="30">
        <f t="shared" si="56"/>
        <v>164.7</v>
      </c>
      <c r="H788" s="17">
        <f t="shared" si="57"/>
        <v>0</v>
      </c>
      <c r="I788" s="29">
        <f t="shared" si="58"/>
        <v>0</v>
      </c>
    </row>
    <row r="789" spans="1:9" x14ac:dyDescent="0.25">
      <c r="A789" s="32">
        <v>6101893</v>
      </c>
      <c r="B789" t="s">
        <v>700</v>
      </c>
      <c r="C789" s="28">
        <f>VLOOKUP(A789,[2]Sheet2!$A$1:$D$859,3,FALSE)</f>
        <v>1</v>
      </c>
      <c r="D789" s="40">
        <v>252.5</v>
      </c>
      <c r="E789" s="14">
        <f t="shared" si="55"/>
        <v>252.5</v>
      </c>
      <c r="F789" s="30">
        <f>VLOOKUP(A789,[1]Chargemaster!$A$6:$D$1605,4,FALSE)</f>
        <v>252.5</v>
      </c>
      <c r="G789" s="30">
        <f t="shared" si="56"/>
        <v>252.5</v>
      </c>
      <c r="H789" s="17">
        <f t="shared" si="57"/>
        <v>0</v>
      </c>
      <c r="I789" s="29">
        <f t="shared" si="58"/>
        <v>0</v>
      </c>
    </row>
    <row r="790" spans="1:9" x14ac:dyDescent="0.25">
      <c r="A790" s="32">
        <v>6101892</v>
      </c>
      <c r="B790" t="s">
        <v>699</v>
      </c>
      <c r="C790" s="28">
        <v>0</v>
      </c>
      <c r="D790" s="40">
        <v>146.4</v>
      </c>
      <c r="E790" s="14">
        <f t="shared" si="55"/>
        <v>0</v>
      </c>
      <c r="F790" s="30">
        <f>VLOOKUP(A790,[1]Chargemaster!$A$6:$D$1605,4,FALSE)</f>
        <v>146.4</v>
      </c>
      <c r="G790" s="30">
        <f t="shared" si="56"/>
        <v>0</v>
      </c>
      <c r="H790" s="17">
        <f t="shared" si="57"/>
        <v>0</v>
      </c>
      <c r="I790" s="29">
        <f t="shared" si="58"/>
        <v>0</v>
      </c>
    </row>
    <row r="791" spans="1:9" x14ac:dyDescent="0.25">
      <c r="A791" s="32">
        <v>6150017</v>
      </c>
      <c r="B791" t="s">
        <v>715</v>
      </c>
      <c r="C791" s="28">
        <f>VLOOKUP(A791,[2]Sheet2!$A$1:$D$859,3,FALSE)</f>
        <v>1</v>
      </c>
      <c r="D791" s="42">
        <v>252.5</v>
      </c>
      <c r="E791" s="14">
        <f t="shared" si="55"/>
        <v>252.5</v>
      </c>
      <c r="F791" s="30">
        <f>VLOOKUP(A791,[1]Chargemaster!$A$6:$D$1605,4,FALSE)</f>
        <v>252.5</v>
      </c>
      <c r="G791" s="30">
        <f t="shared" si="56"/>
        <v>252.5</v>
      </c>
      <c r="H791" s="17">
        <f t="shared" si="57"/>
        <v>0</v>
      </c>
      <c r="I791" s="29">
        <f t="shared" si="58"/>
        <v>0</v>
      </c>
    </row>
    <row r="792" spans="1:9" x14ac:dyDescent="0.25">
      <c r="A792" s="32">
        <v>6101877</v>
      </c>
      <c r="B792" t="s">
        <v>693</v>
      </c>
      <c r="C792" s="28">
        <f>VLOOKUP(A792,[2]Sheet2!$A$1:$D$859,3,FALSE)</f>
        <v>2</v>
      </c>
      <c r="D792" s="40">
        <v>113.5</v>
      </c>
      <c r="E792" s="14">
        <f t="shared" si="55"/>
        <v>227</v>
      </c>
      <c r="F792" s="30">
        <f>VLOOKUP(A792,[1]Chargemaster!$A$6:$D$1605,4,FALSE)</f>
        <v>113.5</v>
      </c>
      <c r="G792" s="30">
        <f t="shared" si="56"/>
        <v>227</v>
      </c>
      <c r="H792" s="17">
        <f t="shared" si="57"/>
        <v>0</v>
      </c>
      <c r="I792" s="29">
        <f t="shared" si="58"/>
        <v>0</v>
      </c>
    </row>
    <row r="793" spans="1:9" x14ac:dyDescent="0.25">
      <c r="A793" s="32">
        <v>6101880</v>
      </c>
      <c r="B793" t="s">
        <v>696</v>
      </c>
      <c r="C793" s="28">
        <f>VLOOKUP(A793,[2]Sheet2!$A$1:$D$859,3,FALSE)</f>
        <v>1</v>
      </c>
      <c r="D793" s="40">
        <v>113.5</v>
      </c>
      <c r="E793" s="14">
        <f t="shared" si="55"/>
        <v>113.5</v>
      </c>
      <c r="F793" s="30">
        <f>VLOOKUP(A793,[1]Chargemaster!$A$6:$D$1605,4,FALSE)</f>
        <v>113.5</v>
      </c>
      <c r="G793" s="30">
        <f t="shared" si="56"/>
        <v>113.5</v>
      </c>
      <c r="H793" s="17">
        <f t="shared" si="57"/>
        <v>0</v>
      </c>
      <c r="I793" s="29">
        <f t="shared" si="58"/>
        <v>0</v>
      </c>
    </row>
    <row r="794" spans="1:9" x14ac:dyDescent="0.25">
      <c r="A794" s="32">
        <v>6101916</v>
      </c>
      <c r="B794" t="s">
        <v>701</v>
      </c>
      <c r="C794" s="28">
        <v>0</v>
      </c>
      <c r="D794" s="40">
        <v>213.5</v>
      </c>
      <c r="E794" s="14">
        <f t="shared" si="55"/>
        <v>0</v>
      </c>
      <c r="F794" s="30">
        <f>VLOOKUP(A794,[1]Chargemaster!$A$6:$D$1605,4,FALSE)</f>
        <v>213.5</v>
      </c>
      <c r="G794" s="30">
        <f t="shared" si="56"/>
        <v>0</v>
      </c>
      <c r="H794" s="17">
        <f t="shared" si="57"/>
        <v>0</v>
      </c>
      <c r="I794" s="29">
        <f t="shared" si="58"/>
        <v>0</v>
      </c>
    </row>
    <row r="795" spans="1:9" x14ac:dyDescent="0.25">
      <c r="A795" s="32">
        <v>6150042</v>
      </c>
      <c r="B795" t="s">
        <v>727</v>
      </c>
      <c r="C795" s="28">
        <f>VLOOKUP(A795,[2]Sheet2!$A$1:$D$859,3,FALSE)</f>
        <v>1</v>
      </c>
      <c r="D795" s="42">
        <v>213.5</v>
      </c>
      <c r="E795" s="14">
        <f t="shared" si="55"/>
        <v>213.5</v>
      </c>
      <c r="F795" s="30">
        <f>VLOOKUP(A795,[1]Chargemaster!$A$6:$D$1605,4,FALSE)</f>
        <v>213.5</v>
      </c>
      <c r="G795" s="30">
        <f t="shared" si="56"/>
        <v>213.5</v>
      </c>
      <c r="H795" s="17">
        <f t="shared" si="57"/>
        <v>0</v>
      </c>
      <c r="I795" s="29">
        <f t="shared" si="58"/>
        <v>0</v>
      </c>
    </row>
    <row r="796" spans="1:9" x14ac:dyDescent="0.25">
      <c r="A796" s="32">
        <v>6150020</v>
      </c>
      <c r="B796" t="s">
        <v>716</v>
      </c>
      <c r="C796" s="28">
        <v>0</v>
      </c>
      <c r="D796" s="42">
        <v>213.5</v>
      </c>
      <c r="E796" s="14">
        <f t="shared" si="55"/>
        <v>0</v>
      </c>
      <c r="F796" s="30">
        <f>VLOOKUP(A796,[1]Chargemaster!$A$6:$D$1605,4,FALSE)</f>
        <v>213.5</v>
      </c>
      <c r="G796" s="30">
        <f t="shared" si="56"/>
        <v>0</v>
      </c>
      <c r="H796" s="17">
        <f t="shared" si="57"/>
        <v>0</v>
      </c>
      <c r="I796" s="29">
        <f t="shared" si="58"/>
        <v>0</v>
      </c>
    </row>
    <row r="797" spans="1:9" x14ac:dyDescent="0.25">
      <c r="A797" s="32">
        <v>6101921</v>
      </c>
      <c r="B797" t="s">
        <v>702</v>
      </c>
      <c r="C797" s="28">
        <f>VLOOKUP(A797,[2]Sheet2!$A$1:$D$859,3,FALSE)</f>
        <v>2</v>
      </c>
      <c r="D797" s="40">
        <v>170.8</v>
      </c>
      <c r="E797" s="14">
        <f t="shared" si="55"/>
        <v>341.6</v>
      </c>
      <c r="F797" s="30">
        <f>VLOOKUP(A797,[1]Chargemaster!$A$6:$D$1605,4,FALSE)</f>
        <v>170.8</v>
      </c>
      <c r="G797" s="30">
        <f t="shared" si="56"/>
        <v>341.6</v>
      </c>
      <c r="H797" s="17">
        <f t="shared" si="57"/>
        <v>0</v>
      </c>
      <c r="I797" s="29">
        <f t="shared" si="58"/>
        <v>0</v>
      </c>
    </row>
    <row r="798" spans="1:9" x14ac:dyDescent="0.25">
      <c r="A798" s="32">
        <v>6101930</v>
      </c>
      <c r="B798" t="s">
        <v>704</v>
      </c>
      <c r="C798" s="28">
        <f>VLOOKUP(A798,[2]Sheet2!$A$1:$D$859,3,FALSE)</f>
        <v>1</v>
      </c>
      <c r="D798" s="40">
        <v>181.8</v>
      </c>
      <c r="E798" s="14">
        <f t="shared" si="55"/>
        <v>181.8</v>
      </c>
      <c r="F798" s="30">
        <f>VLOOKUP(A798,[1]Chargemaster!$A$6:$D$1605,4,FALSE)</f>
        <v>181.8</v>
      </c>
      <c r="G798" s="30">
        <f t="shared" si="56"/>
        <v>181.8</v>
      </c>
      <c r="H798" s="17">
        <f t="shared" si="57"/>
        <v>0</v>
      </c>
      <c r="I798" s="29">
        <f t="shared" si="58"/>
        <v>0</v>
      </c>
    </row>
    <row r="799" spans="1:9" x14ac:dyDescent="0.25">
      <c r="A799" s="32">
        <v>6101928</v>
      </c>
      <c r="B799" t="s">
        <v>703</v>
      </c>
      <c r="C799" s="28">
        <f>VLOOKUP(A799,[2]Sheet2!$A$1:$D$859,3,FALSE)</f>
        <v>4</v>
      </c>
      <c r="D799" s="40">
        <v>181.8</v>
      </c>
      <c r="E799" s="14">
        <f t="shared" si="55"/>
        <v>727.2</v>
      </c>
      <c r="F799" s="30">
        <f>VLOOKUP(A799,[1]Chargemaster!$A$6:$D$1605,4,FALSE)</f>
        <v>181.8</v>
      </c>
      <c r="G799" s="30">
        <f t="shared" si="56"/>
        <v>727.2</v>
      </c>
      <c r="H799" s="17">
        <f t="shared" si="57"/>
        <v>0</v>
      </c>
      <c r="I799" s="29">
        <f t="shared" si="58"/>
        <v>0</v>
      </c>
    </row>
    <row r="800" spans="1:9" x14ac:dyDescent="0.25">
      <c r="A800" s="32">
        <v>6101934</v>
      </c>
      <c r="B800" t="s">
        <v>705</v>
      </c>
      <c r="C800" s="28">
        <v>0</v>
      </c>
      <c r="D800" s="40">
        <v>252.5</v>
      </c>
      <c r="E800" s="14">
        <f t="shared" si="55"/>
        <v>0</v>
      </c>
      <c r="F800" s="30">
        <f>VLOOKUP(A800,[1]Chargemaster!$A$6:$D$1605,4,FALSE)</f>
        <v>252.5</v>
      </c>
      <c r="G800" s="30">
        <f t="shared" si="56"/>
        <v>0</v>
      </c>
      <c r="H800" s="17">
        <f t="shared" si="57"/>
        <v>0</v>
      </c>
      <c r="I800" s="29">
        <f t="shared" si="58"/>
        <v>0</v>
      </c>
    </row>
    <row r="801" spans="1:9" x14ac:dyDescent="0.25">
      <c r="A801" s="32">
        <v>6101940</v>
      </c>
      <c r="B801" t="s">
        <v>706</v>
      </c>
      <c r="C801" s="28">
        <f>VLOOKUP(A801,[2]Sheet2!$A$1:$D$859,3,FALSE)</f>
        <v>1</v>
      </c>
      <c r="D801" s="40">
        <v>167.1</v>
      </c>
      <c r="E801" s="14">
        <f t="shared" si="55"/>
        <v>167.1</v>
      </c>
      <c r="F801" s="30">
        <f>VLOOKUP(A801,[1]Chargemaster!$A$6:$D$1605,4,FALSE)</f>
        <v>167.1</v>
      </c>
      <c r="G801" s="30">
        <f t="shared" si="56"/>
        <v>167.1</v>
      </c>
      <c r="H801" s="17">
        <f t="shared" si="57"/>
        <v>0</v>
      </c>
      <c r="I801" s="29">
        <f t="shared" si="58"/>
        <v>0</v>
      </c>
    </row>
    <row r="802" spans="1:9" x14ac:dyDescent="0.25">
      <c r="A802" s="32">
        <v>6101942</v>
      </c>
      <c r="B802" t="s">
        <v>707</v>
      </c>
      <c r="C802" s="28">
        <v>0</v>
      </c>
      <c r="D802" s="40">
        <v>125.7</v>
      </c>
      <c r="E802" s="14">
        <f t="shared" si="55"/>
        <v>0</v>
      </c>
      <c r="F802" s="30">
        <f>VLOOKUP(A802,[1]Chargemaster!$A$6:$D$1605,4,FALSE)</f>
        <v>125.7</v>
      </c>
      <c r="G802" s="30">
        <f t="shared" si="56"/>
        <v>0</v>
      </c>
      <c r="H802" s="17">
        <f t="shared" si="57"/>
        <v>0</v>
      </c>
      <c r="I802" s="29">
        <f t="shared" si="58"/>
        <v>0</v>
      </c>
    </row>
    <row r="803" spans="1:9" x14ac:dyDescent="0.25">
      <c r="A803" s="32">
        <v>6101965</v>
      </c>
      <c r="B803" t="s">
        <v>709</v>
      </c>
      <c r="C803" s="28">
        <v>0</v>
      </c>
      <c r="D803" s="40">
        <v>154.9</v>
      </c>
      <c r="E803" s="14">
        <f t="shared" si="55"/>
        <v>0</v>
      </c>
      <c r="F803" s="30">
        <f>VLOOKUP(A803,[1]Chargemaster!$A$6:$D$1605,4,FALSE)</f>
        <v>154.9</v>
      </c>
      <c r="G803" s="30">
        <f t="shared" si="56"/>
        <v>0</v>
      </c>
      <c r="H803" s="17">
        <f t="shared" si="57"/>
        <v>0</v>
      </c>
      <c r="I803" s="29">
        <f t="shared" si="58"/>
        <v>0</v>
      </c>
    </row>
    <row r="804" spans="1:9" x14ac:dyDescent="0.25">
      <c r="A804" s="32">
        <v>6150045</v>
      </c>
      <c r="B804" t="s">
        <v>728</v>
      </c>
      <c r="C804" s="28">
        <f>VLOOKUP(A804,[2]Sheet2!$A$1:$D$859,3,FALSE)</f>
        <v>1</v>
      </c>
      <c r="D804" s="42">
        <v>154.9</v>
      </c>
      <c r="E804" s="14">
        <f t="shared" si="55"/>
        <v>154.9</v>
      </c>
      <c r="F804" s="30">
        <f>VLOOKUP(A804,[1]Chargemaster!$A$6:$D$1605,4,FALSE)</f>
        <v>154.9</v>
      </c>
      <c r="G804" s="30">
        <f t="shared" si="56"/>
        <v>154.9</v>
      </c>
      <c r="H804" s="17">
        <f t="shared" si="57"/>
        <v>0</v>
      </c>
      <c r="I804" s="29">
        <f t="shared" si="58"/>
        <v>0</v>
      </c>
    </row>
    <row r="805" spans="1:9" x14ac:dyDescent="0.25">
      <c r="A805" s="32">
        <v>6150024</v>
      </c>
      <c r="B805" t="s">
        <v>717</v>
      </c>
      <c r="C805" s="28">
        <f>VLOOKUP(A805,[2]Sheet2!$A$1:$D$859,3,FALSE)</f>
        <v>2</v>
      </c>
      <c r="D805" s="42">
        <v>154.9</v>
      </c>
      <c r="E805" s="14">
        <f t="shared" si="55"/>
        <v>309.8</v>
      </c>
      <c r="F805" s="30">
        <f>VLOOKUP(A805,[1]Chargemaster!$A$6:$D$1605,4,FALSE)</f>
        <v>154.9</v>
      </c>
      <c r="G805" s="30">
        <f t="shared" si="56"/>
        <v>309.8</v>
      </c>
      <c r="H805" s="17">
        <f t="shared" si="57"/>
        <v>0</v>
      </c>
      <c r="I805" s="29">
        <f t="shared" si="58"/>
        <v>0</v>
      </c>
    </row>
    <row r="806" spans="1:9" x14ac:dyDescent="0.25">
      <c r="A806" s="32">
        <v>6150023</v>
      </c>
      <c r="B806" t="s">
        <v>834</v>
      </c>
      <c r="C806" s="28">
        <v>0</v>
      </c>
      <c r="D806" s="42">
        <v>154.9</v>
      </c>
      <c r="E806" s="14">
        <f t="shared" si="55"/>
        <v>0</v>
      </c>
      <c r="F806" s="30">
        <f>VLOOKUP(A806,[1]Chargemaster!$A$6:$D$1605,4,FALSE)</f>
        <v>154.9</v>
      </c>
      <c r="G806" s="30">
        <f t="shared" si="56"/>
        <v>0</v>
      </c>
      <c r="H806" s="17">
        <f t="shared" si="57"/>
        <v>0</v>
      </c>
      <c r="I806" s="29">
        <f t="shared" si="58"/>
        <v>0</v>
      </c>
    </row>
    <row r="807" spans="1:9" x14ac:dyDescent="0.25">
      <c r="A807" s="32">
        <v>5006764</v>
      </c>
      <c r="B807" t="s">
        <v>574</v>
      </c>
      <c r="C807" s="28">
        <f>VLOOKUP(A807,[2]Sheet2!$A$1:$D$859,3,FALSE)</f>
        <v>1</v>
      </c>
      <c r="D807" s="30">
        <v>100.01</v>
      </c>
      <c r="E807" s="14">
        <f t="shared" si="55"/>
        <v>100.01</v>
      </c>
      <c r="F807" s="30">
        <f>VLOOKUP(A807,[1]Chargemaster!$A$6:$D$1605,4,FALSE)</f>
        <v>100.01</v>
      </c>
      <c r="G807" s="30">
        <f t="shared" si="56"/>
        <v>100.01</v>
      </c>
      <c r="H807" s="17">
        <f t="shared" si="57"/>
        <v>0</v>
      </c>
      <c r="I807" s="29">
        <f t="shared" si="58"/>
        <v>0</v>
      </c>
    </row>
    <row r="808" spans="1:9" x14ac:dyDescent="0.25">
      <c r="A808" s="32">
        <v>5006379</v>
      </c>
      <c r="B808" t="s">
        <v>817</v>
      </c>
      <c r="C808" s="28">
        <v>0</v>
      </c>
      <c r="D808" s="30">
        <v>79.2</v>
      </c>
      <c r="E808" s="14">
        <f t="shared" si="55"/>
        <v>0</v>
      </c>
      <c r="F808" s="30">
        <f>VLOOKUP(A808,[1]Chargemaster!$A$6:$D$1605,4,FALSE)</f>
        <v>79.2</v>
      </c>
      <c r="G808" s="30">
        <f t="shared" si="56"/>
        <v>0</v>
      </c>
      <c r="H808" s="17">
        <f t="shared" si="57"/>
        <v>0</v>
      </c>
      <c r="I808" s="29">
        <f t="shared" si="58"/>
        <v>0</v>
      </c>
    </row>
    <row r="809" spans="1:9" x14ac:dyDescent="0.25">
      <c r="A809" s="32">
        <v>5006378</v>
      </c>
      <c r="B809" t="s">
        <v>400</v>
      </c>
      <c r="C809" s="28">
        <f>VLOOKUP(A809,[2]Sheet2!$A$1:$D$859,3,FALSE)</f>
        <v>3</v>
      </c>
      <c r="D809" s="30">
        <v>16.469999999999807</v>
      </c>
      <c r="E809" s="14">
        <f t="shared" si="55"/>
        <v>49.409999999999421</v>
      </c>
      <c r="F809" s="30">
        <f>VLOOKUP(A809,[1]Chargemaster!$A$6:$D$1605,4,FALSE)</f>
        <v>16.47</v>
      </c>
      <c r="G809" s="30">
        <f t="shared" si="56"/>
        <v>49.41</v>
      </c>
      <c r="H809" s="17">
        <f t="shared" si="57"/>
        <v>5.7553961596568115E-13</v>
      </c>
      <c r="I809" s="29">
        <f t="shared" si="58"/>
        <v>1.1648241569837844E-14</v>
      </c>
    </row>
    <row r="810" spans="1:9" x14ac:dyDescent="0.25">
      <c r="A810" s="32">
        <v>5050287</v>
      </c>
      <c r="B810" t="s">
        <v>656</v>
      </c>
      <c r="C810" s="28">
        <f>VLOOKUP(A810,[2]Sheet2!$A$1:$D$859,3,FALSE)</f>
        <v>938</v>
      </c>
      <c r="D810" s="30">
        <v>22.050000000000093</v>
      </c>
      <c r="E810" s="14">
        <f t="shared" si="55"/>
        <v>20682.900000000089</v>
      </c>
      <c r="F810" s="30">
        <f>VLOOKUP(A810,[1]Chargemaster!$A$6:$D$1605,4,FALSE)</f>
        <v>22.05</v>
      </c>
      <c r="G810" s="30">
        <f t="shared" si="56"/>
        <v>20682.900000000001</v>
      </c>
      <c r="H810" s="17">
        <f t="shared" si="57"/>
        <v>-8.7311491370201111E-11</v>
      </c>
      <c r="I810" s="29">
        <f t="shared" si="58"/>
        <v>-4.2214337143340986E-15</v>
      </c>
    </row>
    <row r="811" spans="1:9" x14ac:dyDescent="0.25">
      <c r="A811" s="32">
        <v>6000161</v>
      </c>
      <c r="B811" t="s">
        <v>680</v>
      </c>
      <c r="C811" s="28">
        <f>VLOOKUP(A811,[2]Sheet2!$A$1:$D$859,3,FALSE)</f>
        <v>1083</v>
      </c>
      <c r="D811" s="40">
        <v>8.8000000000000007</v>
      </c>
      <c r="E811" s="14">
        <f t="shared" si="55"/>
        <v>9530.4000000000015</v>
      </c>
      <c r="F811" s="30">
        <f>VLOOKUP(A811,[1]Chargemaster!$A$6:$D$1605,4,FALSE)</f>
        <v>8.8000000000000007</v>
      </c>
      <c r="G811" s="30">
        <f t="shared" si="56"/>
        <v>9530.4000000000015</v>
      </c>
      <c r="H811" s="17">
        <f t="shared" si="57"/>
        <v>0</v>
      </c>
      <c r="I811" s="29">
        <f t="shared" si="58"/>
        <v>0</v>
      </c>
    </row>
    <row r="812" spans="1:9" x14ac:dyDescent="0.25">
      <c r="A812" s="32">
        <v>5006859</v>
      </c>
      <c r="B812" t="s">
        <v>610</v>
      </c>
      <c r="C812" s="28">
        <f>VLOOKUP(A812,[2]Sheet2!$A$1:$D$859,3,FALSE)</f>
        <v>310</v>
      </c>
      <c r="D812" s="30">
        <v>15.75</v>
      </c>
      <c r="E812" s="14">
        <f t="shared" si="55"/>
        <v>4882.5</v>
      </c>
      <c r="F812" s="30">
        <f>VLOOKUP(A812,[1]Chargemaster!$A$6:$D$1605,4,FALSE)</f>
        <v>15.75</v>
      </c>
      <c r="G812" s="30">
        <f t="shared" si="56"/>
        <v>4882.5</v>
      </c>
      <c r="H812" s="17">
        <f t="shared" si="57"/>
        <v>0</v>
      </c>
      <c r="I812" s="29">
        <f t="shared" si="58"/>
        <v>0</v>
      </c>
    </row>
    <row r="813" spans="1:9" x14ac:dyDescent="0.25">
      <c r="A813" s="32">
        <v>5006853</v>
      </c>
      <c r="B813" t="s">
        <v>608</v>
      </c>
      <c r="C813" s="28">
        <f>VLOOKUP(A813,[2]Sheet2!$A$1:$D$859,3,FALSE)</f>
        <v>921</v>
      </c>
      <c r="D813" s="30">
        <v>8.6479445145019476</v>
      </c>
      <c r="E813" s="14">
        <f t="shared" si="55"/>
        <v>7964.756897856294</v>
      </c>
      <c r="F813" s="30">
        <f>VLOOKUP(A813,[1]Chargemaster!$A$6:$D$1605,4,FALSE)</f>
        <v>8.64</v>
      </c>
      <c r="G813" s="30">
        <f t="shared" si="56"/>
        <v>7957.4400000000005</v>
      </c>
      <c r="H813" s="17">
        <f t="shared" si="57"/>
        <v>-7.3168978562935081</v>
      </c>
      <c r="I813" s="29">
        <f t="shared" si="58"/>
        <v>-9.1865928240230949E-4</v>
      </c>
    </row>
    <row r="814" spans="1:9" x14ac:dyDescent="0.25">
      <c r="A814" s="32">
        <v>5006851</v>
      </c>
      <c r="B814" t="s">
        <v>606</v>
      </c>
      <c r="C814" s="28">
        <f>VLOOKUP(A814,[2]Sheet2!$A$1:$D$859,3,FALSE)</f>
        <v>422</v>
      </c>
      <c r="D814" s="30">
        <v>8.6598218829515652</v>
      </c>
      <c r="E814" s="14">
        <f t="shared" si="55"/>
        <v>3654.4448346055606</v>
      </c>
      <c r="F814" s="30">
        <f>VLOOKUP(A814,[1]Chargemaster!$A$6:$D$1605,4,FALSE)</f>
        <v>8.66</v>
      </c>
      <c r="G814" s="30">
        <f t="shared" si="56"/>
        <v>3654.52</v>
      </c>
      <c r="H814" s="17">
        <f t="shared" si="57"/>
        <v>7.5165394439409283E-2</v>
      </c>
      <c r="I814" s="29">
        <f t="shared" si="58"/>
        <v>2.0568211545467806E-5</v>
      </c>
    </row>
    <row r="815" spans="1:9" x14ac:dyDescent="0.25">
      <c r="A815" s="32">
        <v>5006852</v>
      </c>
      <c r="B815" t="s">
        <v>607</v>
      </c>
      <c r="C815" s="28">
        <f>VLOOKUP(A815,[2]Sheet2!$A$1:$D$859,3,FALSE)</f>
        <v>573</v>
      </c>
      <c r="D815" s="30">
        <v>8.9099999999999149</v>
      </c>
      <c r="E815" s="14">
        <f t="shared" si="55"/>
        <v>5105.4299999999512</v>
      </c>
      <c r="F815" s="30">
        <f>VLOOKUP(A815,[1]Chargemaster!$A$6:$D$1605,4,FALSE)</f>
        <v>8.91</v>
      </c>
      <c r="G815" s="30">
        <f t="shared" si="56"/>
        <v>5105.43</v>
      </c>
      <c r="H815" s="17">
        <f t="shared" si="57"/>
        <v>4.9112713895738125E-11</v>
      </c>
      <c r="I815" s="29">
        <f t="shared" si="58"/>
        <v>9.619701748087545E-15</v>
      </c>
    </row>
    <row r="816" spans="1:9" x14ac:dyDescent="0.25">
      <c r="A816" s="32">
        <v>5006769</v>
      </c>
      <c r="B816" t="s">
        <v>575</v>
      </c>
      <c r="C816" s="28">
        <f>VLOOKUP(A816,[2]Sheet2!$A$1:$D$859,3,FALSE)</f>
        <v>275</v>
      </c>
      <c r="D816" s="30">
        <v>3.8000000000000003</v>
      </c>
      <c r="E816" s="14">
        <f t="shared" si="55"/>
        <v>1045</v>
      </c>
      <c r="F816" s="30">
        <f>VLOOKUP(A816,[1]Chargemaster!$A$6:$D$1605,4,FALSE)</f>
        <v>3.8</v>
      </c>
      <c r="G816" s="30">
        <f t="shared" si="56"/>
        <v>1045</v>
      </c>
      <c r="H816" s="17">
        <f t="shared" si="57"/>
        <v>0</v>
      </c>
      <c r="I816" s="29">
        <f t="shared" si="58"/>
        <v>0</v>
      </c>
    </row>
    <row r="817" spans="1:9" x14ac:dyDescent="0.25">
      <c r="A817" s="32">
        <v>5006770</v>
      </c>
      <c r="B817" t="s">
        <v>576</v>
      </c>
      <c r="C817" s="28">
        <f>VLOOKUP(A817,[2]Sheet2!$A$1:$D$859,3,FALSE)</f>
        <v>143</v>
      </c>
      <c r="D817" s="30">
        <v>54.474893617021309</v>
      </c>
      <c r="E817" s="14">
        <f t="shared" si="55"/>
        <v>7789.9097872340471</v>
      </c>
      <c r="F817" s="30">
        <f>VLOOKUP(A817,[1]Chargemaster!$A$6:$D$1605,4,FALSE)</f>
        <v>54.46</v>
      </c>
      <c r="G817" s="30">
        <f t="shared" si="56"/>
        <v>7787.78</v>
      </c>
      <c r="H817" s="17">
        <f t="shared" si="57"/>
        <v>-2.1297872340473987</v>
      </c>
      <c r="I817" s="29">
        <f t="shared" si="58"/>
        <v>-2.7340332458504881E-4</v>
      </c>
    </row>
    <row r="818" spans="1:9" x14ac:dyDescent="0.25">
      <c r="A818" s="32">
        <v>5006771</v>
      </c>
      <c r="B818" t="s">
        <v>577</v>
      </c>
      <c r="C818" s="28">
        <f>VLOOKUP(A818,[2]Sheet2!$A$1:$D$859,3,FALSE)</f>
        <v>122</v>
      </c>
      <c r="D818" s="30">
        <v>25.099999999999969</v>
      </c>
      <c r="E818" s="14">
        <f t="shared" ref="E818:E832" si="59">D818*C818</f>
        <v>3062.1999999999962</v>
      </c>
      <c r="F818" s="30">
        <f>VLOOKUP(A818,[1]Chargemaster!$A$6:$D$1605,4,FALSE)</f>
        <v>25.1</v>
      </c>
      <c r="G818" s="30">
        <f t="shared" ref="G818:G832" si="60">C818*F818</f>
        <v>3062.2000000000003</v>
      </c>
      <c r="H818" s="17">
        <f t="shared" ref="H818:H832" si="61">G818-E818</f>
        <v>4.0927261579781771E-12</v>
      </c>
      <c r="I818" s="29">
        <f t="shared" ref="I818:I832" si="62">IF(E818=0,0,H818/E818)</f>
        <v>1.3365313036307824E-15</v>
      </c>
    </row>
    <row r="819" spans="1:9" x14ac:dyDescent="0.25">
      <c r="A819" s="32">
        <v>5006772</v>
      </c>
      <c r="B819" t="s">
        <v>578</v>
      </c>
      <c r="C819" s="28">
        <f>VLOOKUP(A819,[2]Sheet2!$A$1:$D$859,3,FALSE)</f>
        <v>1206</v>
      </c>
      <c r="D819" s="30">
        <v>39.35248041775489</v>
      </c>
      <c r="E819" s="14">
        <f t="shared" si="59"/>
        <v>47459.091383812396</v>
      </c>
      <c r="F819" s="30">
        <f>VLOOKUP(A819,[1]Chargemaster!$A$6:$D$1605,4,FALSE)</f>
        <v>39.36</v>
      </c>
      <c r="G819" s="30">
        <f t="shared" si="60"/>
        <v>47468.159999999996</v>
      </c>
      <c r="H819" s="17">
        <f t="shared" si="61"/>
        <v>9.0686161876001279</v>
      </c>
      <c r="I819" s="29">
        <f t="shared" si="62"/>
        <v>1.9108280253956358E-4</v>
      </c>
    </row>
    <row r="820" spans="1:9" x14ac:dyDescent="0.25">
      <c r="A820" s="32">
        <v>5006773</v>
      </c>
      <c r="B820" t="s">
        <v>579</v>
      </c>
      <c r="C820" s="28">
        <f>VLOOKUP(A820,[2]Sheet2!$A$1:$D$859,3,FALSE)</f>
        <v>1095</v>
      </c>
      <c r="D820" s="30">
        <v>149.26409638553952</v>
      </c>
      <c r="E820" s="14">
        <f t="shared" si="59"/>
        <v>163444.18554216577</v>
      </c>
      <c r="F820" s="30">
        <f>VLOOKUP(A820,[1]Chargemaster!$A$6:$D$1605,4,FALSE)</f>
        <v>149.34</v>
      </c>
      <c r="G820" s="30">
        <f t="shared" si="60"/>
        <v>163527.30000000002</v>
      </c>
      <c r="H820" s="17">
        <f t="shared" si="61"/>
        <v>83.114457834250061</v>
      </c>
      <c r="I820" s="29">
        <f t="shared" si="62"/>
        <v>5.0851890239196043E-4</v>
      </c>
    </row>
    <row r="821" spans="1:9" x14ac:dyDescent="0.25">
      <c r="A821" s="32">
        <v>5006774</v>
      </c>
      <c r="B821" t="s">
        <v>580</v>
      </c>
      <c r="C821" s="28">
        <f>VLOOKUP(A821,[2]Sheet2!$A$1:$D$859,3,FALSE)</f>
        <v>1322</v>
      </c>
      <c r="D821" s="30">
        <v>11.725352112676276</v>
      </c>
      <c r="E821" s="14">
        <f t="shared" si="59"/>
        <v>15500.915492958038</v>
      </c>
      <c r="F821" s="30">
        <f>VLOOKUP(A821,[1]Chargemaster!$A$6:$D$1605,4,FALSE)</f>
        <v>11.7</v>
      </c>
      <c r="G821" s="30">
        <f t="shared" si="60"/>
        <v>15467.4</v>
      </c>
      <c r="H821" s="17">
        <f t="shared" si="61"/>
        <v>-33.515492958038521</v>
      </c>
      <c r="I821" s="29">
        <f t="shared" si="62"/>
        <v>-2.1621621621809618E-3</v>
      </c>
    </row>
    <row r="822" spans="1:9" x14ac:dyDescent="0.25">
      <c r="A822" s="32">
        <v>5006775</v>
      </c>
      <c r="B822" t="s">
        <v>581</v>
      </c>
      <c r="C822" s="28">
        <f>VLOOKUP(A822,[2]Sheet2!$A$1:$D$859,3,FALSE)</f>
        <v>1011</v>
      </c>
      <c r="D822" s="30">
        <v>25.537665130568715</v>
      </c>
      <c r="E822" s="14">
        <f t="shared" si="59"/>
        <v>25818.57944700497</v>
      </c>
      <c r="F822" s="30">
        <f>VLOOKUP(A822,[1]Chargemaster!$A$6:$D$1605,4,FALSE)</f>
        <v>25.65</v>
      </c>
      <c r="G822" s="30">
        <f t="shared" si="60"/>
        <v>25932.149999999998</v>
      </c>
      <c r="H822" s="17">
        <f t="shared" si="61"/>
        <v>113.57055299502827</v>
      </c>
      <c r="I822" s="29">
        <f t="shared" si="62"/>
        <v>4.3987917006875748E-3</v>
      </c>
    </row>
    <row r="823" spans="1:9" x14ac:dyDescent="0.25">
      <c r="A823" s="32">
        <v>5006776</v>
      </c>
      <c r="B823" t="s">
        <v>582</v>
      </c>
      <c r="C823" s="28">
        <f>VLOOKUP(A823,[2]Sheet2!$A$1:$D$859,3,FALSE)</f>
        <v>220</v>
      </c>
      <c r="D823" s="30">
        <v>25.650000000000052</v>
      </c>
      <c r="E823" s="14">
        <f t="shared" si="59"/>
        <v>5643.0000000000118</v>
      </c>
      <c r="F823" s="30">
        <f>VLOOKUP(A823,[1]Chargemaster!$A$6:$D$1605,4,FALSE)</f>
        <v>25.65</v>
      </c>
      <c r="G823" s="30">
        <f t="shared" si="60"/>
        <v>5643</v>
      </c>
      <c r="H823" s="17">
        <f t="shared" si="61"/>
        <v>-1.1823431123048067E-11</v>
      </c>
      <c r="I823" s="29">
        <f t="shared" si="62"/>
        <v>-2.0952385474123768E-15</v>
      </c>
    </row>
    <row r="824" spans="1:9" x14ac:dyDescent="0.25">
      <c r="A824" s="32">
        <v>5006777</v>
      </c>
      <c r="B824" t="s">
        <v>583</v>
      </c>
      <c r="C824" s="28">
        <f>VLOOKUP(A824,[2]Sheet2!$A$1:$D$859,3,FALSE)</f>
        <v>1365</v>
      </c>
      <c r="D824" s="30">
        <v>25.650000000000585</v>
      </c>
      <c r="E824" s="14">
        <f t="shared" si="59"/>
        <v>35012.2500000008</v>
      </c>
      <c r="F824" s="30">
        <f>VLOOKUP(A824,[1]Chargemaster!$A$6:$D$1605,4,FALSE)</f>
        <v>25.65</v>
      </c>
      <c r="G824" s="30">
        <f t="shared" si="60"/>
        <v>35012.25</v>
      </c>
      <c r="H824" s="17">
        <f t="shared" si="61"/>
        <v>-8.0035533756017685E-10</v>
      </c>
      <c r="I824" s="29">
        <f t="shared" si="62"/>
        <v>-2.2859294605749661E-14</v>
      </c>
    </row>
    <row r="825" spans="1:9" x14ac:dyDescent="0.25">
      <c r="A825" s="32">
        <v>5006778</v>
      </c>
      <c r="B825" t="s">
        <v>584</v>
      </c>
      <c r="C825" s="28">
        <v>0</v>
      </c>
      <c r="D825" s="30">
        <v>21.158529411764707</v>
      </c>
      <c r="E825" s="14">
        <f t="shared" si="59"/>
        <v>0</v>
      </c>
      <c r="F825" s="30">
        <f>VLOOKUP(A825,[1]Chargemaster!$A$6:$D$1605,4,FALSE)</f>
        <v>19.71</v>
      </c>
      <c r="G825" s="30">
        <f t="shared" si="60"/>
        <v>0</v>
      </c>
      <c r="H825" s="17">
        <f t="shared" si="61"/>
        <v>0</v>
      </c>
      <c r="I825" s="29">
        <f t="shared" si="62"/>
        <v>0</v>
      </c>
    </row>
    <row r="826" spans="1:9" x14ac:dyDescent="0.25">
      <c r="A826" s="32">
        <v>5006780</v>
      </c>
      <c r="B826" t="s">
        <v>585</v>
      </c>
      <c r="C826" s="28">
        <v>0</v>
      </c>
      <c r="D826" s="30">
        <v>110.76000000000018</v>
      </c>
      <c r="E826" s="14">
        <f t="shared" si="59"/>
        <v>0</v>
      </c>
      <c r="F826" s="30">
        <f>VLOOKUP(A826,[1]Chargemaster!$A$6:$D$1605,4,FALSE)</f>
        <v>110.76</v>
      </c>
      <c r="G826" s="30">
        <f t="shared" si="60"/>
        <v>0</v>
      </c>
      <c r="H826" s="17">
        <f t="shared" si="61"/>
        <v>0</v>
      </c>
      <c r="I826" s="29">
        <f t="shared" si="62"/>
        <v>0</v>
      </c>
    </row>
    <row r="827" spans="1:9" x14ac:dyDescent="0.25">
      <c r="A827" s="32">
        <v>5006781</v>
      </c>
      <c r="B827" t="s">
        <v>828</v>
      </c>
      <c r="C827" s="28">
        <f>VLOOKUP(A827,[2]Sheet2!$A$1:$D$859,3,FALSE)</f>
        <v>140</v>
      </c>
      <c r="D827" s="30">
        <v>3.8701604278074679</v>
      </c>
      <c r="E827" s="14">
        <f t="shared" si="59"/>
        <v>541.82245989304556</v>
      </c>
      <c r="F827" s="30">
        <f>VLOOKUP(A827,[1]Chargemaster!$A$6:$D$1605,4,FALSE)</f>
        <v>3.8</v>
      </c>
      <c r="G827" s="30">
        <f t="shared" si="60"/>
        <v>532</v>
      </c>
      <c r="H827" s="17">
        <f t="shared" si="61"/>
        <v>-9.8224598930455613</v>
      </c>
      <c r="I827" s="29">
        <f t="shared" si="62"/>
        <v>-1.8128558005853966E-2</v>
      </c>
    </row>
    <row r="828" spans="1:9" x14ac:dyDescent="0.25">
      <c r="A828" s="32">
        <v>5006023</v>
      </c>
      <c r="B828" t="s">
        <v>230</v>
      </c>
      <c r="C828" s="28">
        <f>VLOOKUP(A828,[2]Sheet2!$A$1:$D$859,3,FALSE)</f>
        <v>160</v>
      </c>
      <c r="D828" s="30">
        <v>4.3199999999999967</v>
      </c>
      <c r="E828" s="14">
        <f t="shared" si="59"/>
        <v>691.19999999999948</v>
      </c>
      <c r="F828" s="30">
        <f>VLOOKUP(A828,[1]Chargemaster!$A$6:$D$1605,4,FALSE)</f>
        <v>4.32</v>
      </c>
      <c r="G828" s="30">
        <f t="shared" si="60"/>
        <v>691.2</v>
      </c>
      <c r="H828" s="17">
        <f t="shared" si="61"/>
        <v>0</v>
      </c>
      <c r="I828" s="29">
        <f t="shared" si="62"/>
        <v>0</v>
      </c>
    </row>
    <row r="829" spans="1:9" x14ac:dyDescent="0.25">
      <c r="A829" s="32">
        <v>5006784</v>
      </c>
      <c r="B829" t="s">
        <v>587</v>
      </c>
      <c r="C829" s="28">
        <f>VLOOKUP(A829,[2]Sheet2!$A$1:$D$859,3,FALSE)</f>
        <v>14705</v>
      </c>
      <c r="D829" s="30">
        <v>119.01321483972053</v>
      </c>
      <c r="E829" s="14">
        <f t="shared" si="59"/>
        <v>1750089.3242180904</v>
      </c>
      <c r="F829" s="30">
        <f>VLOOKUP(A829,[1]Chargemaster!$A$6:$D$1605,4,FALSE)</f>
        <v>119.52</v>
      </c>
      <c r="G829" s="30">
        <f t="shared" si="60"/>
        <v>1757541.5999999999</v>
      </c>
      <c r="H829" s="17">
        <f t="shared" si="61"/>
        <v>7452.2757819094695</v>
      </c>
      <c r="I829" s="29">
        <f t="shared" si="62"/>
        <v>4.2582259538318235E-3</v>
      </c>
    </row>
    <row r="830" spans="1:9" x14ac:dyDescent="0.25">
      <c r="A830" s="32">
        <v>5006785</v>
      </c>
      <c r="B830" t="s">
        <v>588</v>
      </c>
      <c r="C830" s="28">
        <f>VLOOKUP(A830,[2]Sheet2!$A$1:$D$859,3,FALSE)</f>
        <v>5521</v>
      </c>
      <c r="D830" s="30">
        <v>178.6120032546859</v>
      </c>
      <c r="E830" s="14">
        <f t="shared" si="59"/>
        <v>986116.86996912083</v>
      </c>
      <c r="F830" s="30">
        <f>VLOOKUP(A830,[1]Chargemaster!$A$6:$D$1605,4,FALSE)</f>
        <v>179.04</v>
      </c>
      <c r="G830" s="30">
        <f t="shared" si="60"/>
        <v>988479.84</v>
      </c>
      <c r="H830" s="17">
        <f t="shared" si="61"/>
        <v>2362.9700308791362</v>
      </c>
      <c r="I830" s="29">
        <f t="shared" si="62"/>
        <v>2.3962373049688625E-3</v>
      </c>
    </row>
    <row r="831" spans="1:9" x14ac:dyDescent="0.25">
      <c r="A831" s="32">
        <v>5006787</v>
      </c>
      <c r="B831" t="s">
        <v>589</v>
      </c>
      <c r="C831" s="28">
        <f>VLOOKUP(A831,[2]Sheet2!$A$1:$D$859,3,FALSE)</f>
        <v>3011</v>
      </c>
      <c r="D831" s="30">
        <v>53.911282984533273</v>
      </c>
      <c r="E831" s="14">
        <f t="shared" si="59"/>
        <v>162326.87306642969</v>
      </c>
      <c r="F831" s="30">
        <f>VLOOKUP(A831,[1]Chargemaster!$A$6:$D$1605,4,FALSE)</f>
        <v>52.8</v>
      </c>
      <c r="G831" s="30">
        <f t="shared" si="60"/>
        <v>158980.79999999999</v>
      </c>
      <c r="H831" s="17">
        <f t="shared" si="61"/>
        <v>-3346.0730664297007</v>
      </c>
      <c r="I831" s="29">
        <f t="shared" si="62"/>
        <v>-2.0613180080542633E-2</v>
      </c>
    </row>
    <row r="832" spans="1:9" x14ac:dyDescent="0.25">
      <c r="A832" s="32">
        <v>5006877</v>
      </c>
      <c r="B832" t="s">
        <v>615</v>
      </c>
      <c r="C832" s="28">
        <f>VLOOKUP(A832,[2]Sheet2!$A$1:$D$859,3,FALSE)</f>
        <v>357</v>
      </c>
      <c r="D832" s="30">
        <v>96.363644859813519</v>
      </c>
      <c r="E832" s="14">
        <f t="shared" si="59"/>
        <v>34401.821214953423</v>
      </c>
      <c r="F832" s="30">
        <f>VLOOKUP(A832,[1]Chargemaster!$A$6:$D$1605,4,FALSE)</f>
        <v>96.36</v>
      </c>
      <c r="G832" s="30">
        <f t="shared" si="60"/>
        <v>34400.519999999997</v>
      </c>
      <c r="H832" s="17">
        <f t="shared" si="61"/>
        <v>-1.3012149534260971</v>
      </c>
      <c r="I832" s="29">
        <f t="shared" si="62"/>
        <v>-3.7824013597875995E-5</v>
      </c>
    </row>
    <row r="833" spans="1:9" x14ac:dyDescent="0.25">
      <c r="A833" s="32">
        <v>5006783</v>
      </c>
      <c r="B833" t="s">
        <v>586</v>
      </c>
      <c r="C833" s="28">
        <f>VLOOKUP(A833,[2]Sheet2!$A$1:$D$859,3,FALSE)</f>
        <v>85</v>
      </c>
      <c r="D833" s="30">
        <v>280.73011764705865</v>
      </c>
      <c r="E833" s="14">
        <f t="shared" ref="E833" si="63">D833*C833</f>
        <v>23862.059999999987</v>
      </c>
      <c r="F833" s="30">
        <f>VLOOKUP(A833,[1]Chargemaster!$A$6:$D$1605,4,FALSE)</f>
        <v>281.27999999999997</v>
      </c>
      <c r="G833" s="30">
        <f t="shared" ref="G833" si="64">C833*F833</f>
        <v>23908.799999999999</v>
      </c>
      <c r="H833" s="17">
        <f t="shared" ref="H833" si="65">G833-E833</f>
        <v>46.740000000012515</v>
      </c>
      <c r="I833" s="29">
        <f t="shared" ref="I833" si="66">IF(E833=0,0,H833/E833)</f>
        <v>1.9587579613835745E-3</v>
      </c>
    </row>
    <row r="834" spans="1:9" x14ac:dyDescent="0.25">
      <c r="A834" s="32">
        <v>4501010</v>
      </c>
      <c r="B834" t="s">
        <v>841</v>
      </c>
      <c r="C834" s="28">
        <v>0</v>
      </c>
      <c r="D834" s="30">
        <v>0</v>
      </c>
      <c r="E834" s="14">
        <f t="shared" ref="E834:E842" si="67">D834*C834</f>
        <v>0</v>
      </c>
      <c r="F834" s="30">
        <v>45.23</v>
      </c>
      <c r="G834" s="30">
        <f t="shared" ref="G834:G842" si="68">C834*F834</f>
        <v>0</v>
      </c>
      <c r="H834" s="17">
        <f t="shared" ref="H834:H842" si="69">G834-E834</f>
        <v>0</v>
      </c>
      <c r="I834" s="29">
        <f t="shared" ref="I834:I842" si="70">IF(E834=0,0,H834/E834)</f>
        <v>0</v>
      </c>
    </row>
    <row r="835" spans="1:9" x14ac:dyDescent="0.25">
      <c r="A835" s="32">
        <v>4504054</v>
      </c>
      <c r="B835" t="s">
        <v>842</v>
      </c>
      <c r="C835" s="28">
        <v>0</v>
      </c>
      <c r="D835" s="30">
        <v>0</v>
      </c>
      <c r="E835" s="14">
        <f t="shared" si="67"/>
        <v>0</v>
      </c>
      <c r="F835" s="30">
        <v>51.31</v>
      </c>
      <c r="G835" s="30">
        <f t="shared" si="68"/>
        <v>0</v>
      </c>
      <c r="H835" s="17">
        <f t="shared" si="69"/>
        <v>0</v>
      </c>
      <c r="I835" s="29">
        <f t="shared" si="70"/>
        <v>0</v>
      </c>
    </row>
    <row r="836" spans="1:9" x14ac:dyDescent="0.25">
      <c r="A836" s="32">
        <v>5051253</v>
      </c>
      <c r="B836" t="s">
        <v>843</v>
      </c>
      <c r="C836" s="28">
        <f>VLOOKUP(A836,[2]Sheet2!$A$1:$D$859,3,FALSE)</f>
        <v>2</v>
      </c>
      <c r="D836" s="30">
        <v>0</v>
      </c>
      <c r="E836" s="14">
        <f t="shared" si="67"/>
        <v>0</v>
      </c>
      <c r="F836" s="30">
        <v>340.4</v>
      </c>
      <c r="G836" s="30">
        <f t="shared" si="68"/>
        <v>680.8</v>
      </c>
      <c r="H836" s="17">
        <f t="shared" si="69"/>
        <v>680.8</v>
      </c>
      <c r="I836" s="29">
        <f t="shared" si="70"/>
        <v>0</v>
      </c>
    </row>
    <row r="837" spans="1:9" x14ac:dyDescent="0.25">
      <c r="A837" s="32">
        <v>5051254</v>
      </c>
      <c r="B837" t="s">
        <v>844</v>
      </c>
      <c r="C837" s="28">
        <f>VLOOKUP(A837,[2]Sheet2!$A$1:$D$859,3,FALSE)</f>
        <v>1</v>
      </c>
      <c r="D837" s="30">
        <v>0</v>
      </c>
      <c r="E837" s="14">
        <f t="shared" si="67"/>
        <v>0</v>
      </c>
      <c r="F837" s="30">
        <v>355.32</v>
      </c>
      <c r="G837" s="30">
        <f t="shared" si="68"/>
        <v>355.32</v>
      </c>
      <c r="H837" s="17">
        <f t="shared" si="69"/>
        <v>355.32</v>
      </c>
      <c r="I837" s="29">
        <f t="shared" si="70"/>
        <v>0</v>
      </c>
    </row>
    <row r="838" spans="1:9" x14ac:dyDescent="0.25">
      <c r="A838" s="32">
        <v>5051315</v>
      </c>
      <c r="B838" t="s">
        <v>845</v>
      </c>
      <c r="C838" s="28">
        <f>VLOOKUP(A838,[2]Sheet2!$A$1:$D$859,3,FALSE)</f>
        <v>5</v>
      </c>
      <c r="D838" s="30">
        <v>0</v>
      </c>
      <c r="E838" s="14">
        <f t="shared" si="67"/>
        <v>0</v>
      </c>
      <c r="F838" s="30">
        <v>666.51</v>
      </c>
      <c r="G838" s="30">
        <f t="shared" si="68"/>
        <v>3332.55</v>
      </c>
      <c r="H838" s="17">
        <f t="shared" si="69"/>
        <v>3332.55</v>
      </c>
      <c r="I838" s="29">
        <f t="shared" si="70"/>
        <v>0</v>
      </c>
    </row>
    <row r="839" spans="1:9" x14ac:dyDescent="0.25">
      <c r="A839" s="32">
        <v>5051455</v>
      </c>
      <c r="B839" t="s">
        <v>846</v>
      </c>
      <c r="C839" s="28">
        <v>0</v>
      </c>
      <c r="D839" s="30">
        <v>0</v>
      </c>
      <c r="E839" s="14">
        <f t="shared" si="67"/>
        <v>0</v>
      </c>
      <c r="F839" s="30">
        <v>103.2</v>
      </c>
      <c r="G839" s="30">
        <f t="shared" si="68"/>
        <v>0</v>
      </c>
      <c r="H839" s="17">
        <f t="shared" si="69"/>
        <v>0</v>
      </c>
      <c r="I839" s="29">
        <f t="shared" si="70"/>
        <v>0</v>
      </c>
    </row>
    <row r="840" spans="1:9" x14ac:dyDescent="0.25">
      <c r="A840" s="32">
        <v>5051796</v>
      </c>
      <c r="B840" t="s">
        <v>847</v>
      </c>
      <c r="C840" s="28">
        <v>0</v>
      </c>
      <c r="D840" s="30">
        <v>0</v>
      </c>
      <c r="E840" s="14">
        <f t="shared" si="67"/>
        <v>0</v>
      </c>
      <c r="F840" s="30">
        <v>5.16</v>
      </c>
      <c r="G840" s="30">
        <f t="shared" si="68"/>
        <v>0</v>
      </c>
      <c r="H840" s="17">
        <f t="shared" si="69"/>
        <v>0</v>
      </c>
      <c r="I840" s="29">
        <f t="shared" si="70"/>
        <v>0</v>
      </c>
    </row>
    <row r="841" spans="1:9" x14ac:dyDescent="0.25">
      <c r="A841" s="32">
        <v>5051857</v>
      </c>
      <c r="B841" t="s">
        <v>848</v>
      </c>
      <c r="C841" s="28">
        <v>0</v>
      </c>
      <c r="D841" s="30">
        <v>0</v>
      </c>
      <c r="E841" s="14">
        <f t="shared" si="67"/>
        <v>0</v>
      </c>
      <c r="F841" s="30">
        <v>32.56</v>
      </c>
      <c r="G841" s="30">
        <f t="shared" si="68"/>
        <v>0</v>
      </c>
      <c r="H841" s="17">
        <f t="shared" si="69"/>
        <v>0</v>
      </c>
      <c r="I841" s="29">
        <f t="shared" si="70"/>
        <v>0</v>
      </c>
    </row>
    <row r="842" spans="1:9" x14ac:dyDescent="0.25">
      <c r="A842" s="32">
        <v>7106365</v>
      </c>
      <c r="B842" t="s">
        <v>849</v>
      </c>
      <c r="C842" s="28">
        <f>VLOOKUP(A842,[2]Sheet2!$A$1:$D$859,3,FALSE)</f>
        <v>53</v>
      </c>
      <c r="D842" s="30">
        <v>0</v>
      </c>
      <c r="E842" s="14">
        <f t="shared" si="67"/>
        <v>0</v>
      </c>
      <c r="F842" s="30">
        <v>525</v>
      </c>
      <c r="G842" s="30">
        <f t="shared" si="68"/>
        <v>27825</v>
      </c>
      <c r="H842" s="17">
        <f t="shared" si="69"/>
        <v>27825</v>
      </c>
      <c r="I842" s="29">
        <f t="shared" si="70"/>
        <v>0</v>
      </c>
    </row>
    <row r="843" spans="1:9" x14ac:dyDescent="0.25">
      <c r="A843" s="32"/>
      <c r="D843" s="30"/>
      <c r="F843" s="30"/>
      <c r="G843" s="30"/>
      <c r="H843" s="17"/>
      <c r="I843" s="29"/>
    </row>
    <row r="844" spans="1:9" ht="16.5" thickBot="1" x14ac:dyDescent="0.3">
      <c r="E844" s="36">
        <f>SUM(E7:E843)</f>
        <v>100244181.34393297</v>
      </c>
      <c r="F844" s="39"/>
      <c r="G844" s="36">
        <f>SUM(G7:G843)</f>
        <v>100416543.06500001</v>
      </c>
      <c r="H844" s="36">
        <f>SUM(H7:H843)</f>
        <v>172361.721067084</v>
      </c>
      <c r="I844" s="37">
        <f t="shared" ref="I844" si="71">IF(E844=0,0,H844/E844)</f>
        <v>1.7194187109545961E-3</v>
      </c>
    </row>
    <row r="845" spans="1:9" ht="16.5" thickTop="1" x14ac:dyDescent="0.25"/>
  </sheetData>
  <sortState ref="A11:I861">
    <sortCondition ref="B11:B861"/>
  </sortState>
  <pageMargins left="0.75" right="0.75" top="0.5" bottom="0.5" header="0.5" footer="0.25"/>
  <pageSetup scale="83" fitToHeight="70" orientation="portrait" r:id="rId1"/>
  <headerFooter alignWithMargins="0">
    <oddFooter>&amp;L&amp;Z&amp;F&amp;C&amp;D &amp;T&amp;R&amp;P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ChargeMaster</vt:lpstr>
      <vt:lpstr>ChargeMaster!Print_Area</vt:lpstr>
      <vt:lpstr>ChargeMaster!Print_Titles</vt:lpstr>
    </vt:vector>
  </TitlesOfParts>
  <Company>College Hospital Costa Mesa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HAN</dc:creator>
  <cp:lastModifiedBy>Herman Matias</cp:lastModifiedBy>
  <cp:lastPrinted>2006-07-27T21:42:44Z</cp:lastPrinted>
  <dcterms:created xsi:type="dcterms:W3CDTF">2005-06-28T21:56:50Z</dcterms:created>
  <dcterms:modified xsi:type="dcterms:W3CDTF">2020-07-01T20:53:30Z</dcterms:modified>
</cp:coreProperties>
</file>