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"/>
    </mc:Choice>
  </mc:AlternateContent>
  <xr:revisionPtr revIDLastSave="0" documentId="13_ncr:1_{5D6B7ABF-D22F-4E38-9003-4E8193084A80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6" l="1"/>
  <c r="B29" i="16"/>
  <c r="B28" i="16"/>
  <c r="B27" i="16"/>
  <c r="B26" i="16"/>
  <c r="B24" i="16"/>
  <c r="B23" i="16"/>
  <c r="B22" i="16"/>
  <c r="B21" i="16"/>
  <c r="B20" i="16"/>
  <c r="B18" i="16"/>
  <c r="B17" i="16"/>
  <c r="B16" i="16"/>
  <c r="B15" i="16"/>
  <c r="B14" i="16"/>
  <c r="B12" i="16"/>
  <c r="B11" i="16"/>
  <c r="B10" i="16"/>
  <c r="B9" i="16"/>
  <c r="B8" i="16"/>
  <c r="B6" i="16"/>
  <c r="B5" i="16"/>
  <c r="B4" i="16"/>
  <c r="B3" i="16"/>
  <c r="B2" i="16"/>
  <c r="D28" i="16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5" i="7"/>
  <c r="F6" i="7"/>
  <c r="F2" i="7"/>
  <c r="C9" i="7"/>
  <c r="D9" i="7"/>
  <c r="E9" i="7"/>
  <c r="B9" i="7"/>
  <c r="B10" i="7"/>
  <c r="C10" i="7"/>
  <c r="D10" i="7"/>
  <c r="E10" i="7"/>
  <c r="C8" i="7"/>
  <c r="C12" i="7" s="1"/>
  <c r="D8" i="7"/>
  <c r="D12" i="7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H6" i="9"/>
  <c r="H5" i="9"/>
  <c r="F4" i="7" s="1"/>
  <c r="H4" i="9"/>
  <c r="F3" i="7" s="1"/>
  <c r="H3" i="9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<sst xmlns="http://schemas.openxmlformats.org/spreadsheetml/2006/main" count="60" uniqueCount="46">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</sst>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H6" sqref="H6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8"/>
      <c r="C12" s="48"/>
      <c r="D12" s="48"/>
      <c r="E12" s="48"/>
    </row>
    <row r="13" spans="1:5" x14ac:dyDescent="0.35">
      <c r="A13" s="3" t="s">
        <v>22</v>
      </c>
      <c r="B13" s="48"/>
      <c r="C13" s="48"/>
      <c r="D13" s="48"/>
      <c r="E13" s="48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50" zoomScaleNormal="50" workbookViewId="0">
      <selection activeCell="U31" sqref="U3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activeCell="M13" sqref="M13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9" t="s">
        <v>35</v>
      </c>
      <c r="D1" s="49"/>
      <c r="E1" s="49"/>
      <c r="F1" s="49"/>
      <c r="G1" s="49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50" t="str">
        <f>"Verdadeiro"</f>
        <v>Verdadeiro</v>
      </c>
      <c r="B3" s="41">
        <v>0</v>
      </c>
      <c r="C3" s="38"/>
      <c r="D3" s="2"/>
      <c r="E3" s="2"/>
      <c r="F3" s="2"/>
      <c r="G3" s="2"/>
      <c r="H3">
        <f>SUM(C3:G3)</f>
        <v>0</v>
      </c>
      <c r="J3" s="47">
        <v>12</v>
      </c>
    </row>
    <row r="4" spans="1:10" ht="20" customHeight="1" x14ac:dyDescent="0.35">
      <c r="A4" s="50"/>
      <c r="B4" s="41">
        <v>1</v>
      </c>
      <c r="C4" s="2"/>
      <c r="D4" s="38"/>
      <c r="E4" s="2"/>
      <c r="F4" s="2"/>
      <c r="G4" s="2"/>
      <c r="H4">
        <f t="shared" ref="H4:H7" si="0">SUM(C4:G4)</f>
        <v>0</v>
      </c>
      <c r="J4" s="47">
        <v>5</v>
      </c>
    </row>
    <row r="5" spans="1:10" ht="20" customHeight="1" x14ac:dyDescent="0.35">
      <c r="A5" s="50"/>
      <c r="B5" s="41">
        <v>2</v>
      </c>
      <c r="C5" s="2"/>
      <c r="D5" s="2"/>
      <c r="E5" s="38"/>
      <c r="F5" s="2"/>
      <c r="G5" s="2"/>
      <c r="H5">
        <f t="shared" si="0"/>
        <v>0</v>
      </c>
      <c r="J5" s="47">
        <v>10</v>
      </c>
    </row>
    <row r="6" spans="1:10" ht="20" customHeight="1" x14ac:dyDescent="0.35">
      <c r="A6" s="50"/>
      <c r="B6" s="41">
        <v>3</v>
      </c>
      <c r="C6" s="2"/>
      <c r="D6" s="2"/>
      <c r="E6" s="2"/>
      <c r="F6" s="38"/>
      <c r="G6" s="2"/>
      <c r="H6">
        <f t="shared" si="0"/>
        <v>0</v>
      </c>
      <c r="J6" s="47">
        <v>57</v>
      </c>
    </row>
    <row r="7" spans="1:10" ht="20" customHeight="1" x14ac:dyDescent="0.35">
      <c r="A7" s="50"/>
      <c r="B7" s="41">
        <v>4</v>
      </c>
      <c r="C7" s="2"/>
      <c r="D7" s="2"/>
      <c r="E7" s="2"/>
      <c r="F7" s="2"/>
      <c r="G7" s="38"/>
      <c r="H7">
        <f t="shared" si="0"/>
        <v>0</v>
      </c>
      <c r="J7" s="47">
        <v>563</v>
      </c>
    </row>
    <row r="8" spans="1:10" x14ac:dyDescent="0.35">
      <c r="C8">
        <f>SUM(C3:C7)</f>
        <v>0</v>
      </c>
      <c r="D8">
        <f t="shared" ref="D8:G8" si="1">SUM(D3:D7)</f>
        <v>0</v>
      </c>
      <c r="E8">
        <f t="shared" si="1"/>
        <v>0</v>
      </c>
      <c r="F8">
        <f t="shared" si="1"/>
        <v>0</v>
      </c>
      <c r="G8">
        <f t="shared" si="1"/>
        <v>0</v>
      </c>
      <c r="H8">
        <f>SUM(H3:H7)</f>
        <v>0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J8" sqref="J8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6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1.81640625" style="9" bestFit="1" customWidth="1"/>
    <col min="14" max="14" width="11.26953125" style="19" bestFit="1" customWidth="1"/>
    <col min="15" max="15" width="6.90625" style="9" bestFit="1" customWidth="1"/>
    <col min="16" max="16" width="3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1" t="s">
        <v>27</v>
      </c>
      <c r="N1" s="51"/>
      <c r="O1" s="51"/>
      <c r="P1" s="51"/>
    </row>
    <row r="2" spans="1:16" ht="20" customHeight="1" x14ac:dyDescent="0.35">
      <c r="A2" s="50" t="s">
        <v>30</v>
      </c>
      <c r="B2" s="22">
        <f>'Matriz Confusão 2'!C3</f>
        <v>0</v>
      </c>
      <c r="C2" s="22">
        <v>0</v>
      </c>
      <c r="D2" s="23" t="e">
        <f>B2/SUM(B2:B6)</f>
        <v>#DIV/0!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0</v>
      </c>
      <c r="N2" s="21" t="s">
        <v>28</v>
      </c>
      <c r="O2" s="18">
        <v>647</v>
      </c>
      <c r="P2" s="28">
        <f>M2/O2</f>
        <v>0</v>
      </c>
    </row>
    <row r="3" spans="1:16" ht="20" customHeight="1" x14ac:dyDescent="0.35">
      <c r="A3" s="50"/>
      <c r="B3" s="18">
        <f>'Matriz Confusão 2'!D3</f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e">
        <f>ROUND(B3/SUM($B$2:$B$6)*100,0) &amp;"%"</f>
        <v>#DIV/0!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0</v>
      </c>
      <c r="N3" s="21" t="s">
        <v>45</v>
      </c>
      <c r="O3" s="45" t="e">
        <f>M3/$M$6</f>
        <v>#DIV/0!</v>
      </c>
    </row>
    <row r="4" spans="1:16" ht="20" customHeight="1" x14ac:dyDescent="0.35">
      <c r="A4" s="50"/>
      <c r="B4" s="18">
        <f>'Matriz Confusão 2'!E3</f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e">
        <f t="shared" ref="E4:E6" si="3">ROUND(B4/SUM($B$2:$B$6)*100,0) &amp;"%"</f>
        <v>#DIV/0!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0</v>
      </c>
      <c r="N4" s="21" t="s">
        <v>41</v>
      </c>
      <c r="O4" s="45" t="e">
        <f t="shared" ref="O4:O5" si="4">M4/$M$6</f>
        <v>#DIV/0!</v>
      </c>
    </row>
    <row r="5" spans="1:16" ht="20" customHeight="1" x14ac:dyDescent="0.35">
      <c r="A5" s="50"/>
      <c r="B5" s="18">
        <f>'Matriz Confusão 2'!F3</f>
        <v>0</v>
      </c>
      <c r="C5" s="18">
        <v>3</v>
      </c>
      <c r="D5" s="21" t="str">
        <f t="shared" si="2"/>
        <v>0 (Nenhuma)</v>
      </c>
      <c r="E5" s="19" t="e">
        <f t="shared" si="3"/>
        <v>#DIV/0!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0</v>
      </c>
      <c r="N5" s="18" t="s">
        <v>44</v>
      </c>
      <c r="O5" s="45" t="e">
        <f t="shared" si="4"/>
        <v>#DIV/0!</v>
      </c>
    </row>
    <row r="6" spans="1:16" ht="20" customHeight="1" x14ac:dyDescent="0.35">
      <c r="A6" s="50"/>
      <c r="B6" s="18">
        <f>'Matriz Confusão 2'!G3</f>
        <v>0</v>
      </c>
      <c r="C6" s="18">
        <v>4</v>
      </c>
      <c r="D6" s="21" t="str">
        <f t="shared" si="2"/>
        <v>0 (Nenhuma)</v>
      </c>
      <c r="E6" s="19" t="e">
        <f t="shared" si="3"/>
        <v>#DIV/0!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0" t="s">
        <v>31</v>
      </c>
      <c r="B8" s="22">
        <f>'Matriz Confusão 2'!D4</f>
        <v>0</v>
      </c>
      <c r="C8" s="22">
        <v>1</v>
      </c>
      <c r="D8" s="23" t="e">
        <f>B8/SUM(B8:B12)</f>
        <v>#DIV/0!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0"/>
      <c r="B9" s="18">
        <f>'Matriz Confusão 2'!C4</f>
        <v>0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e">
        <f>ROUND(B9/SUM($B$8:$B$12)*100,0) &amp;"%"</f>
        <v>#DIV/0!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0"/>
      <c r="B10" s="18">
        <f>'Matriz Confusão 2'!E4</f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e">
        <f t="shared" ref="E10:E12" si="8">ROUND(B10/SUM($B$8:$B$12)*100,0) &amp;"%"</f>
        <v>#DIV/0!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0"/>
      <c r="B11" s="18">
        <f>'Matriz Confusão 2'!F4</f>
        <v>0</v>
      </c>
      <c r="C11" s="18">
        <v>3</v>
      </c>
      <c r="D11" s="21" t="str">
        <f t="shared" si="7"/>
        <v>1 (Ano, )</v>
      </c>
      <c r="E11" s="19" t="e">
        <f t="shared" si="8"/>
        <v>#DIV/0!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0"/>
      <c r="B12" s="18">
        <f>'Matriz Confusão 2'!G4</f>
        <v>0</v>
      </c>
      <c r="C12" s="18">
        <v>4</v>
      </c>
      <c r="D12" s="21" t="str">
        <f t="shared" si="7"/>
        <v>0 (Nenhuma)</v>
      </c>
      <c r="E12" s="19" t="e">
        <f t="shared" si="8"/>
        <v>#DIV/0!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0" t="s">
        <v>32</v>
      </c>
      <c r="B14" s="22">
        <f>'Matriz Confusão 2'!E5</f>
        <v>0</v>
      </c>
      <c r="C14" s="22">
        <v>2</v>
      </c>
      <c r="D14" s="23" t="e">
        <f>B14/SUM(B14:B18)</f>
        <v>#DIV/0!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0"/>
      <c r="B15" s="18">
        <f>'Matriz Confusão 2'!C5</f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e">
        <f>ROUND(B15/SUM($B$14:$B$18)*100,0) &amp;"%"</f>
        <v>#DIV/0!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0"/>
      <c r="B16" s="18">
        <f>'Matriz Confusão 2'!D5</f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e">
        <f t="shared" ref="E16:E18" si="12">ROUND(B16/SUM($B$14:$B$18)*100,0) &amp;"%"</f>
        <v>#DIV/0!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0"/>
      <c r="B17" s="18">
        <f>'Matriz Confusão 2'!F5</f>
        <v>0</v>
      </c>
      <c r="C17" s="18">
        <v>3</v>
      </c>
      <c r="D17" s="21" t="str">
        <f t="shared" si="11"/>
        <v>0 (Nenhuma)</v>
      </c>
      <c r="E17" s="19" t="e">
        <f t="shared" si="12"/>
        <v>#DIV/0!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0"/>
      <c r="B18" s="18">
        <f>'Matriz Confusão 2'!G5</f>
        <v>0</v>
      </c>
      <c r="C18" s="18">
        <v>4</v>
      </c>
      <c r="D18" s="21" t="str">
        <f t="shared" si="11"/>
        <v>1 (Ano, )</v>
      </c>
      <c r="E18" s="19" t="e">
        <f t="shared" si="12"/>
        <v>#DIV/0!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0" t="s">
        <v>39</v>
      </c>
      <c r="B20" s="22">
        <f>'Matriz Confusão 2'!F6</f>
        <v>0</v>
      </c>
      <c r="C20" s="22">
        <v>3</v>
      </c>
      <c r="D20" s="23" t="e">
        <f>B20/SUM(B20:B24)</f>
        <v>#DIV/0!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0"/>
      <c r="B21" s="18">
        <f>'Matriz Confusão 2'!C6</f>
        <v>0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e">
        <f>ROUND(B21/SUM($B$20:$B$24)*100,0) &amp;"%"</f>
        <v>#DIV/0!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0"/>
      <c r="B22" s="18">
        <f>'Matriz Confusão 2'!D6</f>
        <v>0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e">
        <f t="shared" ref="E22:E24" si="16">ROUND(B22/SUM($B$20:$B$24)*100,0) &amp;"%"</f>
        <v>#DIV/0!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0"/>
      <c r="B23" s="18">
        <f>'Matriz Confusão 2'!E6</f>
        <v>0</v>
      </c>
      <c r="C23" s="18">
        <v>2</v>
      </c>
      <c r="D23" s="21" t="str">
        <f t="shared" si="15"/>
        <v>0 (Nenhuma)</v>
      </c>
      <c r="E23" s="19" t="e">
        <f t="shared" si="16"/>
        <v>#DIV/0!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0"/>
      <c r="B24" s="18">
        <f>'Matriz Confusão 2'!G6</f>
        <v>0</v>
      </c>
      <c r="C24" s="18">
        <v>4</v>
      </c>
      <c r="D24" s="21" t="str">
        <f t="shared" si="15"/>
        <v>1 (Material, )</v>
      </c>
      <c r="E24" s="19" t="e">
        <f t="shared" si="16"/>
        <v>#DIV/0!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0" t="s">
        <v>40</v>
      </c>
      <c r="B26" s="22">
        <f>'Matriz Confusão 2'!G7</f>
        <v>0</v>
      </c>
      <c r="C26" s="22">
        <v>4</v>
      </c>
      <c r="D26" s="44" t="e">
        <f>B26/SUM(B26:B30)</f>
        <v>#DIV/0!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0"/>
      <c r="B27" s="18">
        <f>'Matriz Confusão 2'!C7</f>
        <v>0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e">
        <f>ROUND(B27/SUM($B$26:$B$30)*100,1) &amp;"%"</f>
        <v>#DIV/0!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0"/>
      <c r="B28" s="18">
        <f>'Matriz Confusão 2'!D7</f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e">
        <f t="shared" ref="E28:E30" si="20">ROUND(B28/SUM($B$26:$B$30)*100,1) &amp;"%"</f>
        <v>#DIV/0!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0"/>
      <c r="B29" s="18">
        <f>'Matriz Confusão 2'!E7</f>
        <v>0</v>
      </c>
      <c r="C29" s="18">
        <v>2</v>
      </c>
      <c r="D29" s="21" t="str">
        <f t="shared" si="19"/>
        <v>1 (Ano, )</v>
      </c>
      <c r="E29" s="19" t="e">
        <f t="shared" si="20"/>
        <v>#DIV/0!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0"/>
      <c r="B30" s="18">
        <f>'Matriz Confusão 2'!F7</f>
        <v>0</v>
      </c>
      <c r="C30" s="18">
        <v>3</v>
      </c>
      <c r="D30" s="21" t="str">
        <f t="shared" si="19"/>
        <v>1 (Material, )</v>
      </c>
      <c r="E30" s="19" t="e">
        <f t="shared" si="20"/>
        <v>#DIV/0!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L11" sqref="L11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0.179687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7.2695312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/>
      <c r="C2" s="2"/>
      <c r="D2" s="2"/>
      <c r="E2" s="2"/>
      <c r="F2" s="30">
        <f>'Matriz Confusão 2'!H3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x14ac:dyDescent="0.35">
      <c r="A3" s="15">
        <v>1</v>
      </c>
      <c r="B3" s="2"/>
      <c r="C3" s="2"/>
      <c r="D3" s="2"/>
      <c r="E3" s="2"/>
      <c r="F3" s="30">
        <f>'Matriz Confusão 2'!H4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9">
        <v>2</v>
      </c>
      <c r="B4" s="46"/>
      <c r="C4" s="46"/>
      <c r="D4" s="46"/>
      <c r="E4" s="46"/>
      <c r="F4" s="30">
        <f>'Matriz Confusão 2'!H5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40">
        <v>3</v>
      </c>
      <c r="B5" s="2"/>
      <c r="C5" s="2"/>
      <c r="D5" s="2"/>
      <c r="E5" s="2"/>
      <c r="F5" s="30">
        <f>'Matriz Confusão 2'!H6</f>
        <v>0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40">
        <v>4</v>
      </c>
      <c r="B6" s="2"/>
      <c r="C6" s="2"/>
      <c r="D6" s="2"/>
      <c r="E6" s="2"/>
      <c r="F6" s="30">
        <f>'Matriz Confusão 2'!H7</f>
        <v>0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x14ac:dyDescent="0.35">
      <c r="A7" s="7" t="s">
        <v>8</v>
      </c>
      <c r="B7" s="5">
        <f>MIN(B2:B6)</f>
        <v>0</v>
      </c>
      <c r="C7" s="5">
        <f>MIN(C2:C6)</f>
        <v>0</v>
      </c>
      <c r="D7" s="5">
        <f>MIN(D2:D6)</f>
        <v>0</v>
      </c>
      <c r="E7" s="5">
        <f>MIN(E2:E6)</f>
        <v>0</v>
      </c>
      <c r="G7" s="9">
        <f>COUNTIF(G2:G6,$K$7)</f>
        <v>0</v>
      </c>
      <c r="H7" s="9">
        <f>COUNTIF(H2:H6,$K$7)</f>
        <v>0</v>
      </c>
      <c r="I7" s="9">
        <f>COUNTIF(I2:I6,$K$7)</f>
        <v>0</v>
      </c>
      <c r="J7" s="9">
        <f>COUNTIF(J2:J6,$K$7)</f>
        <v>0</v>
      </c>
      <c r="K7" s="33" t="s">
        <v>17</v>
      </c>
    </row>
    <row r="8" spans="1:11" x14ac:dyDescent="0.35">
      <c r="A8" s="8" t="s">
        <v>9</v>
      </c>
      <c r="B8" s="6">
        <f>MAX(B2:B6)</f>
        <v>0</v>
      </c>
      <c r="C8" s="6">
        <f>MAX(C2:C6)</f>
        <v>0</v>
      </c>
      <c r="D8" s="6">
        <f>MAX(D2:D6)</f>
        <v>0</v>
      </c>
      <c r="E8" s="6">
        <f>MAX(E2:E6)</f>
        <v>0</v>
      </c>
      <c r="G8" s="9">
        <f>COUNTIF(G2:G6,$K$8)</f>
        <v>0</v>
      </c>
      <c r="H8" s="9">
        <f>COUNTIF(H2:H6,$K$8)</f>
        <v>0</v>
      </c>
      <c r="I8" s="9">
        <f>COUNTIF(I2:I6,$K$8)</f>
        <v>0</v>
      </c>
      <c r="J8" s="9">
        <f>COUNTIF(J2:J6,$K$8)</f>
        <v>0</v>
      </c>
      <c r="K8" s="33" t="s">
        <v>14</v>
      </c>
    </row>
    <row r="9" spans="1:11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0</v>
      </c>
      <c r="H9" s="9">
        <f>COUNTIF(H2:H6,$K$9)</f>
        <v>0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x14ac:dyDescent="0.35">
      <c r="A10" s="11">
        <v>1</v>
      </c>
      <c r="B10">
        <f>COUNTIF(B2:B6,"=1")</f>
        <v>0</v>
      </c>
      <c r="C10">
        <f>COUNTIF(C2:C6,"=1")</f>
        <v>0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0</v>
      </c>
      <c r="J10" s="9">
        <f>COUNTIF(J2:J6,$K$10)</f>
        <v>0</v>
      </c>
      <c r="K10" s="33" t="s">
        <v>15</v>
      </c>
    </row>
    <row r="11" spans="1:11" x14ac:dyDescent="0.35">
      <c r="A11" s="12" t="s">
        <v>8</v>
      </c>
      <c r="B11" s="5" t="e">
        <f>INDEX($A$2:$A$6,MATCH(B7,B2:B6,0))</f>
        <v>#N/A</v>
      </c>
      <c r="C11" s="5" t="e">
        <f>INDEX($A$2:$A$6,MATCH(C7,C2:C6,0))</f>
        <v>#N/A</v>
      </c>
      <c r="D11" s="5" t="e">
        <f>INDEX($A$2:$A$6,MATCH(D7,D2:D6,0))</f>
        <v>#N/A</v>
      </c>
      <c r="E11" s="5" t="e">
        <f>INDEX($A$2:$A$6,MATCH(E7,E2:E6,0))</f>
        <v>#N/A</v>
      </c>
      <c r="G11" s="9">
        <f>COUNTIF(G2:G6,$K$11)</f>
        <v>0</v>
      </c>
      <c r="H11" s="9">
        <f>COUNTIF(H2:H6,$K$11)</f>
        <v>0</v>
      </c>
      <c r="I11" s="9">
        <f>COUNTIF(I2:I6,$K$11)</f>
        <v>0</v>
      </c>
      <c r="J11" s="9">
        <f>COUNTIF(J2:J6,$K$11)</f>
        <v>0</v>
      </c>
      <c r="K11" s="33" t="s">
        <v>18</v>
      </c>
    </row>
    <row r="12" spans="1:11" x14ac:dyDescent="0.35">
      <c r="A12" s="13" t="s">
        <v>9</v>
      </c>
      <c r="B12" s="6" t="e">
        <f>INDEX($A$2:$A$6,MATCH(B8,B2:B6,0))</f>
        <v>#N/A</v>
      </c>
      <c r="C12" s="6" t="e">
        <f>INDEX($A$2:$A$6,MATCH(C8,C2:C6,0))</f>
        <v>#N/A</v>
      </c>
      <c r="D12" s="6" t="e">
        <f>INDEX($A$2:$A$6,MATCH(D8,D2:D6,0))</f>
        <v>#N/A</v>
      </c>
      <c r="E12" s="6" t="e">
        <f>INDEX($A$2:$A$6,MATCH(E8,E2:E6,0))</f>
        <v>#N/A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0</v>
      </c>
      <c r="J12" s="9">
        <f>COUNTIF(J2:J6,$K$12)</f>
        <v>0</v>
      </c>
      <c r="K12" s="33" t="s">
        <v>20</v>
      </c>
    </row>
    <row r="13" spans="1:11" x14ac:dyDescent="0.35">
      <c r="A13" s="11"/>
      <c r="G13">
        <f>SUM(G7:G12)+B9</f>
        <v>0</v>
      </c>
      <c r="H13">
        <f t="shared" ref="H13:J13" si="0">SUM(H7:H12)+C9</f>
        <v>0</v>
      </c>
      <c r="I13">
        <f t="shared" si="0"/>
        <v>0</v>
      </c>
      <c r="J13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G13" sqref="G13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42"/>
    </row>
    <row r="6" spans="14:15" x14ac:dyDescent="0.35">
      <c r="N6" s="18">
        <v>4</v>
      </c>
      <c r="O6" s="42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2025-03-28T17:33:19Z</dcterms:modified>
</cp:coreProperties>
</file>