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1\"/>
    </mc:Choice>
  </mc:AlternateContent>
  <xr:revisionPtr revIDLastSave="0" documentId="13_ncr:1_{44328EE7-FB89-44B6-9C00-2026E9C842C8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5" i="7"/>
  <c r="F6" i="7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<sst xmlns="http://schemas.openxmlformats.org/spreadsheetml/2006/main" count="60" uniqueCount="46">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</sst>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6" xfId="0" applyFont="1" applyBorder="1"/>
    <xf numFmtId="0" fontId="1" fillId="0" borderId="1" xfId="0" applyFont="1" applyBorder="1"/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C6428B-AB7F-74A2-CC12-F19BA094D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457200</xdr:colOff>
      <xdr:row>35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50D0A72-2D1C-B865-A6AA-9AC4CD71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193B713-96FE-183E-44E4-A463A6195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B1389C-FBF6-3CD1-29AC-D65D997AE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34A4863-CBF1-E842-B0C4-7D9346257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70818DE-B51F-608D-1084-11BC54785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ACC4CA9-F208-3C1E-DB3E-404352165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4" sqref="B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18.380142211914059</v>
      </c>
      <c r="C2" s="2">
        <v>0.78652989864349365</v>
      </c>
      <c r="D2" s="2">
        <v>13.64456272125244</v>
      </c>
      <c r="E2" s="2">
        <v>0.78914725780487061</v>
      </c>
    </row>
    <row r="3" spans="1:5" x14ac:dyDescent="0.35">
      <c r="A3" s="2">
        <v>2</v>
      </c>
      <c r="B3" s="2">
        <v>14.667179107666019</v>
      </c>
      <c r="C3" s="2">
        <v>0.82310819625854492</v>
      </c>
      <c r="D3" s="2">
        <v>18.815374374389648</v>
      </c>
      <c r="E3" s="2">
        <v>0.84961241483688354</v>
      </c>
    </row>
    <row r="4" spans="1:5" x14ac:dyDescent="0.35">
      <c r="A4" s="2">
        <v>3</v>
      </c>
      <c r="B4" s="2">
        <v>12.65136051177979</v>
      </c>
      <c r="C4" s="2">
        <v>0.84594541788101196</v>
      </c>
      <c r="D4" s="2">
        <v>23.831722259521481</v>
      </c>
      <c r="E4" s="2">
        <v>0.86046510934829712</v>
      </c>
    </row>
    <row r="5" spans="1:5" x14ac:dyDescent="0.35">
      <c r="A5" s="2">
        <v>4</v>
      </c>
      <c r="B5" s="2">
        <v>6.581812858581543</v>
      </c>
      <c r="C5" s="2">
        <v>0.89916777610778809</v>
      </c>
      <c r="D5" s="2">
        <v>21.253793716430661</v>
      </c>
      <c r="E5" s="2">
        <v>0.8620154857635498</v>
      </c>
    </row>
    <row r="6" spans="1:5" x14ac:dyDescent="0.35">
      <c r="A6" s="2">
        <v>5</v>
      </c>
      <c r="B6" s="2">
        <v>2.2832961082458501</v>
      </c>
      <c r="C6" s="2">
        <v>0.93942326307296753</v>
      </c>
      <c r="D6" s="2">
        <v>21.649833679199219</v>
      </c>
      <c r="E6" s="2">
        <v>0.87286823987960815</v>
      </c>
    </row>
    <row r="7" spans="1:5" x14ac:dyDescent="0.35">
      <c r="A7" s="2">
        <v>6</v>
      </c>
      <c r="B7" s="2">
        <v>1.7801059484481809</v>
      </c>
      <c r="C7" s="2">
        <v>0.9431004524230957</v>
      </c>
      <c r="D7" s="2">
        <v>22.903043746948239</v>
      </c>
      <c r="E7" s="2">
        <v>0.87131780385971069</v>
      </c>
    </row>
    <row r="8" spans="1:5" x14ac:dyDescent="0.35">
      <c r="A8" s="2">
        <v>7</v>
      </c>
      <c r="B8" s="2">
        <v>1.6862820386886599</v>
      </c>
      <c r="C8" s="2">
        <v>0.9520031213760376</v>
      </c>
      <c r="D8" s="2">
        <v>18.498165130615231</v>
      </c>
      <c r="E8" s="2">
        <v>0.87286823987960815</v>
      </c>
    </row>
    <row r="9" spans="1:5" x14ac:dyDescent="0.35">
      <c r="A9" s="2">
        <v>8</v>
      </c>
      <c r="B9" s="2">
        <v>2.0954782962799068</v>
      </c>
      <c r="C9" s="2">
        <v>0.94155216217041016</v>
      </c>
      <c r="D9" s="2">
        <v>17.479547500610352</v>
      </c>
      <c r="E9" s="2">
        <v>0.87131780385971069</v>
      </c>
    </row>
    <row r="10" spans="1:5" x14ac:dyDescent="0.35">
      <c r="A10" s="2">
        <v>9</v>
      </c>
      <c r="B10" s="2">
        <v>2.2044367790222168</v>
      </c>
      <c r="C10" s="2">
        <v>0.93768143653869629</v>
      </c>
      <c r="D10" s="2">
        <v>19.082828521728519</v>
      </c>
      <c r="E10" s="2">
        <v>0.87751936912536621</v>
      </c>
    </row>
    <row r="11" spans="1:5" x14ac:dyDescent="0.35">
      <c r="A11" s="2">
        <v>10</v>
      </c>
      <c r="B11" s="2">
        <v>1.996468782424927</v>
      </c>
      <c r="C11" s="2">
        <v>0.95297080278396606</v>
      </c>
      <c r="D11" s="2">
        <v>13.38776683807373</v>
      </c>
      <c r="E11" s="2">
        <v>0.85581398010253906</v>
      </c>
    </row>
    <row r="12" spans="1:5" x14ac:dyDescent="0.35">
      <c r="A12" s="3" t="s">
        <v>21</v>
      </c>
      <c r="B12" s="47">
        <v>10.4380187988281</v>
      </c>
      <c r="C12" s="47"/>
      <c r="D12" s="47"/>
      <c r="E12" s="47"/>
    </row>
    <row r="13" spans="1:5" x14ac:dyDescent="0.35">
      <c r="A13" s="3" t="s">
        <v>22</v>
      </c>
      <c r="B13" s="47">
        <v>0.87171560525894098</v>
      </c>
      <c r="C13" s="47"/>
      <c r="D13" s="47"/>
      <c r="E13" s="47"/>
    </row>
    <row r="14" spans="1:5" x14ac:dyDescent="0.35">
      <c r="A14" s="4" t="s">
        <v>8</v>
      </c>
      <c r="B14" s="5">
        <f>MIN(B2:B11)</f>
        <v>1.6862820386886599</v>
      </c>
      <c r="C14" s="5">
        <f>MIN(C2:C11)</f>
        <v>0.78652989864349365</v>
      </c>
      <c r="D14" s="5">
        <f>MIN(D2:D11)</f>
        <v>13.38776683807373</v>
      </c>
      <c r="E14" s="5">
        <f>MIN(E2:E11)</f>
        <v>0.78914725780487061</v>
      </c>
    </row>
    <row r="15" spans="1:5" x14ac:dyDescent="0.35">
      <c r="A15" s="4" t="s">
        <v>9</v>
      </c>
      <c r="B15" s="6">
        <f>MAX(B2:B11)</f>
        <v>18.380142211914059</v>
      </c>
      <c r="C15" s="6">
        <f>MAX(C2:C11)</f>
        <v>0.95297080278396606</v>
      </c>
      <c r="D15" s="6">
        <f>MAX(D2:D11)</f>
        <v>23.831722259521481</v>
      </c>
      <c r="E15" s="6">
        <f>MAX(E2:E11)</f>
        <v>0.87751936912536621</v>
      </c>
    </row>
    <row r="16" spans="1:5" x14ac:dyDescent="0.35">
      <c r="A16" s="4" t="s">
        <v>8</v>
      </c>
      <c r="B16">
        <f>INDEX($A$2:$A$11,MATCH(B14,B2:B11,0))</f>
        <v>7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3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A2" sqref="A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activeCell="K14" sqref="K14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8" t="s">
        <v>35</v>
      </c>
      <c r="D1" s="48"/>
      <c r="E1" s="48"/>
      <c r="F1" s="48"/>
      <c r="G1" s="48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49" t="str">
        <f>"Verdadeiro"</f>
        <v>Verdadeiro</v>
      </c>
      <c r="B3" s="41">
        <v>0</v>
      </c>
      <c r="C3" s="38">
        <v>6</v>
      </c>
      <c r="D3" s="2">
        <v>0</v>
      </c>
      <c r="E3" s="2">
        <v>0</v>
      </c>
      <c r="F3" s="2">
        <v>4</v>
      </c>
      <c r="G3" s="2">
        <v>2</v>
      </c>
      <c r="H3">
        <f>SUM(C3:G3)</f>
        <v>12</v>
      </c>
      <c r="J3" s="46">
        <v>12</v>
      </c>
    </row>
    <row r="4" spans="1:10" ht="20" customHeight="1" x14ac:dyDescent="0.35">
      <c r="A4" s="49"/>
      <c r="B4" s="41">
        <v>1</v>
      </c>
      <c r="C4" s="2">
        <v>1</v>
      </c>
      <c r="D4" s="38">
        <v>1</v>
      </c>
      <c r="E4" s="2">
        <v>0</v>
      </c>
      <c r="F4" s="2">
        <v>2</v>
      </c>
      <c r="G4" s="2">
        <v>1</v>
      </c>
      <c r="H4">
        <f t="shared" ref="H4:H7" si="0">SUM(C4:G4)</f>
        <v>5</v>
      </c>
      <c r="J4" s="46">
        <v>5</v>
      </c>
    </row>
    <row r="5" spans="1:10" ht="20" customHeight="1" x14ac:dyDescent="0.35">
      <c r="A5" s="49"/>
      <c r="B5" s="41">
        <v>2</v>
      </c>
      <c r="C5" s="2">
        <v>1</v>
      </c>
      <c r="D5" s="2">
        <v>0</v>
      </c>
      <c r="E5" s="38">
        <v>3</v>
      </c>
      <c r="F5" s="2">
        <v>0</v>
      </c>
      <c r="G5" s="2">
        <v>6</v>
      </c>
      <c r="H5">
        <f t="shared" si="0"/>
        <v>10</v>
      </c>
      <c r="J5" s="46">
        <v>10</v>
      </c>
    </row>
    <row r="6" spans="1:10" ht="20" customHeight="1" x14ac:dyDescent="0.35">
      <c r="A6" s="49"/>
      <c r="B6" s="41">
        <v>3</v>
      </c>
      <c r="C6" s="2">
        <v>4</v>
      </c>
      <c r="D6" s="2">
        <v>0</v>
      </c>
      <c r="E6" s="2">
        <v>0</v>
      </c>
      <c r="F6" s="38">
        <v>15</v>
      </c>
      <c r="G6" s="2">
        <v>38</v>
      </c>
      <c r="H6">
        <f t="shared" si="0"/>
        <v>57</v>
      </c>
      <c r="J6" s="46">
        <v>57</v>
      </c>
    </row>
    <row r="7" spans="1:10" ht="20" customHeight="1" x14ac:dyDescent="0.35">
      <c r="A7" s="49"/>
      <c r="B7" s="41">
        <v>4</v>
      </c>
      <c r="C7" s="2">
        <v>4</v>
      </c>
      <c r="D7" s="2">
        <v>0</v>
      </c>
      <c r="E7" s="2">
        <v>0</v>
      </c>
      <c r="F7" s="2">
        <v>20</v>
      </c>
      <c r="G7" s="38">
        <v>539</v>
      </c>
      <c r="H7">
        <f t="shared" si="0"/>
        <v>563</v>
      </c>
      <c r="J7" s="46">
        <v>563</v>
      </c>
    </row>
    <row r="8" spans="1:10" x14ac:dyDescent="0.35">
      <c r="C8">
        <f>SUM(C3:C7)</f>
        <v>16</v>
      </c>
      <c r="D8">
        <f t="shared" ref="D8:G8" si="1">SUM(D3:D7)</f>
        <v>1</v>
      </c>
      <c r="E8">
        <f t="shared" si="1"/>
        <v>3</v>
      </c>
      <c r="F8">
        <f t="shared" si="1"/>
        <v>41</v>
      </c>
      <c r="G8">
        <f t="shared" si="1"/>
        <v>586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M3" sqref="M3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0" t="s">
        <v>27</v>
      </c>
      <c r="N1" s="50"/>
      <c r="O1" s="50"/>
      <c r="P1" s="50"/>
    </row>
    <row r="2" spans="1:16" ht="20" customHeight="1" x14ac:dyDescent="0.35">
      <c r="A2" s="49" t="s">
        <v>30</v>
      </c>
      <c r="B2" s="22">
        <v>6</v>
      </c>
      <c r="C2" s="22">
        <v>0</v>
      </c>
      <c r="D2" s="23">
        <f>B2/SUM(B2:B6)</f>
        <v>0.5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564</v>
      </c>
      <c r="N2" s="21" t="s">
        <v>28</v>
      </c>
      <c r="O2" s="18">
        <v>647</v>
      </c>
      <c r="P2" s="28">
        <f>M2/O2</f>
        <v>0.87171561051004631</v>
      </c>
    </row>
    <row r="3" spans="1:16" ht="20" customHeight="1" x14ac:dyDescent="0.35">
      <c r="A3" s="49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0.18181818181818182</v>
      </c>
    </row>
    <row r="4" spans="1:16" ht="20" customHeight="1" x14ac:dyDescent="0.35">
      <c r="A4" s="49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2</v>
      </c>
      <c r="N4" s="21" t="s">
        <v>41</v>
      </c>
      <c r="O4" s="45">
        <f t="shared" ref="O4:O5" si="4">M4/$M$6</f>
        <v>0.18181818181818182</v>
      </c>
    </row>
    <row r="5" spans="1:16" ht="20" customHeight="1" x14ac:dyDescent="0.35">
      <c r="A5" s="49"/>
      <c r="B5" s="18">
        <v>4</v>
      </c>
      <c r="C5" s="18">
        <v>3</v>
      </c>
      <c r="D5" s="21" t="str">
        <f t="shared" si="2"/>
        <v>0 (Nenhuma)</v>
      </c>
      <c r="E5" s="19" t="str">
        <f t="shared" si="3"/>
        <v>33%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7</v>
      </c>
      <c r="N5" s="18" t="s">
        <v>44</v>
      </c>
      <c r="O5" s="45">
        <f t="shared" si="4"/>
        <v>0.63636363636363635</v>
      </c>
    </row>
    <row r="6" spans="1:16" ht="20" customHeight="1" x14ac:dyDescent="0.35">
      <c r="A6" s="49"/>
      <c r="B6" s="18">
        <v>2</v>
      </c>
      <c r="C6" s="18">
        <v>4</v>
      </c>
      <c r="D6" s="21" t="str">
        <f t="shared" si="2"/>
        <v>0 (Nenhuma)</v>
      </c>
      <c r="E6" s="19" t="str">
        <f t="shared" si="3"/>
        <v>17%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11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49" t="s">
        <v>31</v>
      </c>
      <c r="B8" s="22">
        <v>1</v>
      </c>
      <c r="C8" s="22">
        <v>1</v>
      </c>
      <c r="D8" s="23">
        <f>B8/SUM(B8:B12)</f>
        <v>0.2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49"/>
      <c r="B9" s="18">
        <v>1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20%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49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49"/>
      <c r="B11" s="18">
        <v>2</v>
      </c>
      <c r="C11" s="18">
        <v>3</v>
      </c>
      <c r="D11" s="21" t="str">
        <f t="shared" si="7"/>
        <v>1 (Ano, )</v>
      </c>
      <c r="E11" s="19" t="str">
        <f t="shared" si="8"/>
        <v>40%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49"/>
      <c r="B12" s="18">
        <v>1</v>
      </c>
      <c r="C12" s="18">
        <v>4</v>
      </c>
      <c r="D12" s="21" t="str">
        <f t="shared" si="7"/>
        <v>0 (Nenhuma)</v>
      </c>
      <c r="E12" s="19" t="str">
        <f t="shared" si="8"/>
        <v>20%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49" t="s">
        <v>32</v>
      </c>
      <c r="B14" s="22">
        <v>3</v>
      </c>
      <c r="C14" s="22">
        <v>2</v>
      </c>
      <c r="D14" s="23">
        <f>B14/SUM(B14:B18)</f>
        <v>0.3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49"/>
      <c r="B15" s="18">
        <v>1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10%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49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49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49"/>
      <c r="B18" s="18">
        <v>6</v>
      </c>
      <c r="C18" s="18">
        <v>4</v>
      </c>
      <c r="D18" s="21" t="str">
        <f t="shared" si="11"/>
        <v>1 (Ano, )</v>
      </c>
      <c r="E18" s="19" t="str">
        <f t="shared" si="12"/>
        <v>60%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49" t="s">
        <v>39</v>
      </c>
      <c r="B20" s="22">
        <v>15</v>
      </c>
      <c r="C20" s="22">
        <v>3</v>
      </c>
      <c r="D20" s="23">
        <f>B20/SUM(B20:B24)</f>
        <v>0.26315789473684209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49"/>
      <c r="B21" s="18">
        <v>4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7%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49"/>
      <c r="B22" s="18">
        <v>0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0%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49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49"/>
      <c r="B24" s="18">
        <v>38</v>
      </c>
      <c r="C24" s="18">
        <v>4</v>
      </c>
      <c r="D24" s="21" t="str">
        <f t="shared" si="15"/>
        <v>1 (Material, )</v>
      </c>
      <c r="E24" s="19" t="str">
        <f t="shared" si="16"/>
        <v>67%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49" t="s">
        <v>40</v>
      </c>
      <c r="B26" s="22">
        <v>539</v>
      </c>
      <c r="C26" s="22">
        <v>4</v>
      </c>
      <c r="D26" s="44">
        <f>B26/SUM(B26:B30)</f>
        <v>0.95737122557726462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49"/>
      <c r="B27" s="18">
        <v>4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0,7%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49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49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49"/>
      <c r="B30" s="18">
        <v>20</v>
      </c>
      <c r="C30" s="18">
        <v>3</v>
      </c>
      <c r="D30" s="21" t="str">
        <f t="shared" si="19"/>
        <v>1 (Material, )</v>
      </c>
      <c r="E30" s="19" t="str">
        <f t="shared" si="20"/>
        <v>3,6%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K5" sqref="K5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0.97527047913446674</v>
      </c>
      <c r="C2" s="2">
        <v>0.375</v>
      </c>
      <c r="D2" s="2">
        <v>0.5</v>
      </c>
      <c r="E2" s="2">
        <v>0.42857142857142849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2">
        <v>0.99381761978361671</v>
      </c>
      <c r="C3" s="2">
        <v>1</v>
      </c>
      <c r="D3" s="2">
        <v>0.2</v>
      </c>
      <c r="E3" s="2">
        <v>0.33333333333333343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2">
        <v>0.98918083462132922</v>
      </c>
      <c r="C4" s="2">
        <v>1</v>
      </c>
      <c r="D4" s="2">
        <v>0.3</v>
      </c>
      <c r="E4" s="2">
        <v>0.46153846153846151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ht="30" customHeight="1" x14ac:dyDescent="0.35">
      <c r="A5" s="40">
        <v>3</v>
      </c>
      <c r="B5" s="2">
        <v>0.89489953632148378</v>
      </c>
      <c r="C5" s="2">
        <v>0.36585365853658541</v>
      </c>
      <c r="D5" s="2">
        <v>0.26315789473684209</v>
      </c>
      <c r="E5" s="2">
        <v>0.30612244897959179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ht="30" customHeight="1" x14ac:dyDescent="0.35">
      <c r="A6" s="40">
        <v>4</v>
      </c>
      <c r="B6" s="2">
        <v>0.89026275115919629</v>
      </c>
      <c r="C6" s="2">
        <v>0.91979522184300344</v>
      </c>
      <c r="D6" s="2">
        <v>0.95737122557726462</v>
      </c>
      <c r="E6" s="2">
        <v>0.93820713664055699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0.89026275115919629</v>
      </c>
      <c r="C7" s="5">
        <f>MIN(C2:C6)</f>
        <v>0.36585365853658541</v>
      </c>
      <c r="D7" s="5">
        <f>MIN(D2:D6)</f>
        <v>0.2</v>
      </c>
      <c r="E7" s="5">
        <f>MIN(E2:E6)</f>
        <v>0.30612244897959179</v>
      </c>
      <c r="G7" s="9">
        <f>COUNTIF(G2:G6,$K$7)</f>
        <v>3</v>
      </c>
      <c r="H7" s="9">
        <f>COUNTIF(H2:H6,$K$7)</f>
        <v>2</v>
      </c>
      <c r="I7" s="9">
        <f>COUNTIF(I2:I6,$K$7)</f>
        <v>1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0.99381761978361671</v>
      </c>
      <c r="C8" s="6">
        <f>MAX(C2:C6)</f>
        <v>1</v>
      </c>
      <c r="D8" s="6">
        <f>MAX(D2:D6)</f>
        <v>0.95737122557726462</v>
      </c>
      <c r="E8" s="6">
        <f>MAX(E2:E6)</f>
        <v>0.93820713664055699</v>
      </c>
      <c r="G8" s="9">
        <f>COUNTIF(G2:G6,$K$8)</f>
        <v>0</v>
      </c>
      <c r="H8" s="9">
        <f>COUNTIF(H2:H6,$K$8)</f>
        <v>1</v>
      </c>
      <c r="I8" s="9">
        <f>COUNTIF(I2:I6,$K$8)</f>
        <v>0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2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2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1</v>
      </c>
      <c r="J10" s="9">
        <f>COUNTIF(J2:J6,$K$10)</f>
        <v>0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4</v>
      </c>
      <c r="C11" s="5">
        <f>INDEX($A$2:$A$6,MATCH(C7,C2:C6,0))</f>
        <v>3</v>
      </c>
      <c r="D11" s="5">
        <f>INDEX($A$2:$A$6,MATCH(D7,D2:D6,0))</f>
        <v>1</v>
      </c>
      <c r="E11" s="5">
        <f>INDEX($A$2:$A$6,MATCH(E7,E2:E6,0))</f>
        <v>3</v>
      </c>
      <c r="G11" s="9">
        <f>COUNTIF(G2:G6,$K$11)</f>
        <v>0</v>
      </c>
      <c r="H11" s="9">
        <f>COUNTIF(H2:H6,$K$11)</f>
        <v>2</v>
      </c>
      <c r="I11" s="9">
        <f>COUNTIF(I2:I6,$K$11)</f>
        <v>2</v>
      </c>
      <c r="J11" s="9">
        <f>COUNTIF(J2:J6,$K$11)</f>
        <v>4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1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1</v>
      </c>
      <c r="J12" s="9">
        <f>COUNTIF(J2:J6,$K$12)</f>
        <v>0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0.95</v>
      </c>
    </row>
    <row r="3" spans="14:15" x14ac:dyDescent="0.35">
      <c r="N3" s="18">
        <v>1</v>
      </c>
      <c r="O3" s="18">
        <v>0.79</v>
      </c>
    </row>
    <row r="4" spans="14:15" x14ac:dyDescent="0.35">
      <c r="N4" s="18">
        <v>2</v>
      </c>
      <c r="O4" s="18">
        <v>0.85</v>
      </c>
    </row>
    <row r="5" spans="14:15" x14ac:dyDescent="0.35">
      <c r="N5" s="18">
        <v>3</v>
      </c>
      <c r="O5" s="42">
        <v>0.75</v>
      </c>
    </row>
    <row r="6" spans="14:15" x14ac:dyDescent="0.35">
      <c r="N6" s="18">
        <v>4</v>
      </c>
      <c r="O6" s="42">
        <v>0.72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2025-01-16T15:44:26Z</dcterms:modified>
</cp:coreProperties>
</file>