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Modelo 1\"/>
    </mc:Choice>
  </mc:AlternateContent>
  <xr:revisionPtr revIDLastSave="0" documentId="13_ncr:1_{3F5D9F12-9593-4A24-8637-6966A257841D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étricas" sheetId="7" r:id="rId4"/>
    <sheet name="Accuracy" sheetId="2" r:id="rId5"/>
    <sheet name="Precision" sheetId="5" r:id="rId6"/>
    <sheet name="Recall" sheetId="6" r:id="rId7"/>
    <sheet name="F1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7" l="1"/>
  <c r="I51" i="7"/>
  <c r="J51" i="7"/>
  <c r="G51" i="7"/>
  <c r="H50" i="7"/>
  <c r="I50" i="7"/>
  <c r="J50" i="7"/>
  <c r="G50" i="7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G5" i="7" a="1"/>
  <c r="G5" i="7" s="1"/>
  <c r="H5" i="7" a="1"/>
  <c r="H5" i="7" s="1"/>
  <c r="I5" i="7" a="1"/>
  <c r="I5" i="7" s="1"/>
  <c r="J5" i="7" a="1"/>
  <c r="J5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/>
  <c r="I7" i="7" a="1"/>
  <c r="I7" i="7" s="1"/>
  <c r="J7" i="7" a="1"/>
  <c r="J7" i="7" s="1"/>
  <c r="G8" i="7" a="1"/>
  <c r="G8" i="7" s="1"/>
  <c r="H8" i="7" a="1"/>
  <c r="H8" i="7" s="1"/>
  <c r="I8" i="7" a="1"/>
  <c r="I8" i="7" s="1"/>
  <c r="J8" i="7" a="1"/>
  <c r="J8" i="7" s="1"/>
  <c r="G9" i="7" a="1"/>
  <c r="G9" i="7" s="1"/>
  <c r="H9" i="7" a="1"/>
  <c r="H9" i="7" s="1"/>
  <c r="I9" i="7" a="1"/>
  <c r="I9" i="7" s="1"/>
  <c r="J9" i="7" a="1"/>
  <c r="J9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/>
  <c r="G12" i="7" a="1"/>
  <c r="G12" i="7" s="1"/>
  <c r="H12" i="7" a="1"/>
  <c r="H12" i="7" s="1"/>
  <c r="I12" i="7" a="1"/>
  <c r="I12" i="7" s="1"/>
  <c r="J12" i="7" a="1"/>
  <c r="J12" i="7" s="1"/>
  <c r="G13" i="7" a="1"/>
  <c r="G13" i="7" s="1"/>
  <c r="H13" i="7" a="1"/>
  <c r="H13" i="7" s="1"/>
  <c r="I13" i="7" a="1"/>
  <c r="I13" i="7" s="1"/>
  <c r="J13" i="7" a="1"/>
  <c r="J13" i="7" s="1"/>
  <c r="G14" i="7" a="1"/>
  <c r="G14" i="7" s="1"/>
  <c r="H14" i="7" a="1"/>
  <c r="H14" i="7" s="1"/>
  <c r="I14" i="7" a="1"/>
  <c r="I14" i="7" s="1"/>
  <c r="J14" i="7" a="1"/>
  <c r="J14" i="7" s="1"/>
  <c r="G15" i="7" a="1"/>
  <c r="G15" i="7" s="1"/>
  <c r="H15" i="7" a="1"/>
  <c r="H15" i="7" s="1"/>
  <c r="I15" i="7" a="1"/>
  <c r="I15" i="7" s="1"/>
  <c r="J15" i="7" a="1"/>
  <c r="J15" i="7" s="1"/>
  <c r="G16" i="7" a="1"/>
  <c r="G16" i="7" s="1"/>
  <c r="H16" i="7" a="1"/>
  <c r="H16" i="7"/>
  <c r="I16" i="7" a="1"/>
  <c r="I16" i="7" s="1"/>
  <c r="J16" i="7" a="1"/>
  <c r="J16" i="7" s="1"/>
  <c r="G17" i="7" a="1"/>
  <c r="G17" i="7" s="1"/>
  <c r="H17" i="7" a="1"/>
  <c r="H17" i="7" s="1"/>
  <c r="I17" i="7" a="1"/>
  <c r="I17" i="7" s="1"/>
  <c r="J17" i="7" a="1"/>
  <c r="J17" i="7" s="1"/>
  <c r="G18" i="7" a="1"/>
  <c r="G18" i="7" s="1"/>
  <c r="H18" i="7" a="1"/>
  <c r="H18" i="7" s="1"/>
  <c r="I18" i="7" a="1"/>
  <c r="I18" i="7" s="1"/>
  <c r="J18" i="7" a="1"/>
  <c r="J18" i="7" s="1"/>
  <c r="G19" i="7" a="1"/>
  <c r="G19" i="7" s="1"/>
  <c r="H19" i="7" a="1"/>
  <c r="H19" i="7" s="1"/>
  <c r="I19" i="7" a="1"/>
  <c r="I19" i="7" s="1"/>
  <c r="J19" i="7" a="1"/>
  <c r="J19" i="7" s="1"/>
  <c r="G20" i="7" a="1"/>
  <c r="G20" i="7" s="1"/>
  <c r="H20" i="7" a="1"/>
  <c r="H20" i="7" s="1"/>
  <c r="I20" i="7" a="1"/>
  <c r="I20" i="7" s="1"/>
  <c r="J20" i="7" a="1"/>
  <c r="J20" i="7"/>
  <c r="G21" i="7" a="1"/>
  <c r="G21" i="7" s="1"/>
  <c r="H21" i="7" a="1"/>
  <c r="H21" i="7" s="1"/>
  <c r="I21" i="7" a="1"/>
  <c r="I21" i="7" s="1"/>
  <c r="J21" i="7" a="1"/>
  <c r="J21" i="7" s="1"/>
  <c r="G22" i="7" a="1"/>
  <c r="G22" i="7" s="1"/>
  <c r="H22" i="7" a="1"/>
  <c r="H22" i="7" s="1"/>
  <c r="I22" i="7" a="1"/>
  <c r="I22" i="7" s="1"/>
  <c r="J22" i="7" a="1"/>
  <c r="J22" i="7" s="1"/>
  <c r="G23" i="7" a="1"/>
  <c r="G23" i="7" s="1"/>
  <c r="H23" i="7" a="1"/>
  <c r="H23" i="7" s="1"/>
  <c r="I23" i="7" a="1"/>
  <c r="I23" i="7" s="1"/>
  <c r="J23" i="7" a="1"/>
  <c r="J23" i="7" s="1"/>
  <c r="G24" i="7" a="1"/>
  <c r="G24" i="7" s="1"/>
  <c r="H24" i="7" a="1"/>
  <c r="H24" i="7" s="1"/>
  <c r="I24" i="7" a="1"/>
  <c r="I24" i="7" s="1"/>
  <c r="J24" i="7" a="1"/>
  <c r="J24" i="7"/>
  <c r="G25" i="7" a="1"/>
  <c r="G25" i="7" s="1"/>
  <c r="H25" i="7" a="1"/>
  <c r="H25" i="7"/>
  <c r="I25" i="7" a="1"/>
  <c r="I25" i="7" s="1"/>
  <c r="J25" i="7" a="1"/>
  <c r="J25" i="7" s="1"/>
  <c r="G26" i="7" a="1"/>
  <c r="G26" i="7" s="1"/>
  <c r="H26" i="7" a="1"/>
  <c r="H26" i="7" s="1"/>
  <c r="I26" i="7" a="1"/>
  <c r="I26" i="7" s="1"/>
  <c r="J26" i="7" a="1"/>
  <c r="J26" i="7" s="1"/>
  <c r="G27" i="7" a="1"/>
  <c r="G27" i="7" s="1"/>
  <c r="H27" i="7" a="1"/>
  <c r="H27" i="7" s="1"/>
  <c r="I27" i="7" a="1"/>
  <c r="I27" i="7" s="1"/>
  <c r="J27" i="7" a="1"/>
  <c r="J27" i="7" s="1"/>
  <c r="G28" i="7" a="1"/>
  <c r="G28" i="7" s="1"/>
  <c r="H28" i="7" a="1"/>
  <c r="H28" i="7" s="1"/>
  <c r="I28" i="7" a="1"/>
  <c r="I28" i="7" s="1"/>
  <c r="J28" i="7" a="1"/>
  <c r="J28" i="7" s="1"/>
  <c r="G29" i="7" a="1"/>
  <c r="G29" i="7" s="1"/>
  <c r="H29" i="7" a="1"/>
  <c r="H29" i="7"/>
  <c r="I29" i="7" a="1"/>
  <c r="I29" i="7" s="1"/>
  <c r="J29" i="7" a="1"/>
  <c r="J29" i="7"/>
  <c r="G30" i="7" a="1"/>
  <c r="G30" i="7" s="1"/>
  <c r="H30" i="7" a="1"/>
  <c r="H30" i="7" s="1"/>
  <c r="I30" i="7" a="1"/>
  <c r="I30" i="7" s="1"/>
  <c r="J30" i="7" a="1"/>
  <c r="J30" i="7" s="1"/>
  <c r="G31" i="7" a="1"/>
  <c r="G31" i="7" s="1"/>
  <c r="H31" i="7" a="1"/>
  <c r="H31" i="7" s="1"/>
  <c r="I31" i="7" a="1"/>
  <c r="I31" i="7" s="1"/>
  <c r="J31" i="7" a="1"/>
  <c r="J31" i="7" s="1"/>
  <c r="G32" i="7" a="1"/>
  <c r="G32" i="7" s="1"/>
  <c r="H32" i="7" a="1"/>
  <c r="H32" i="7" s="1"/>
  <c r="I32" i="7" a="1"/>
  <c r="I32" i="7" s="1"/>
  <c r="J32" i="7" a="1"/>
  <c r="J32" i="7" s="1"/>
  <c r="G33" i="7" a="1"/>
  <c r="G33" i="7" s="1"/>
  <c r="H33" i="7" a="1"/>
  <c r="H33" i="7" s="1"/>
  <c r="I33" i="7" a="1"/>
  <c r="I33" i="7" s="1"/>
  <c r="J33" i="7" a="1"/>
  <c r="J33" i="7"/>
  <c r="G34" i="7" a="1"/>
  <c r="G34" i="7" s="1"/>
  <c r="H34" i="7" a="1"/>
  <c r="H34" i="7"/>
  <c r="I34" i="7" a="1"/>
  <c r="I34" i="7" s="1"/>
  <c r="J34" i="7" a="1"/>
  <c r="J34" i="7" s="1"/>
  <c r="G35" i="7" a="1"/>
  <c r="G35" i="7" s="1"/>
  <c r="H35" i="7" a="1"/>
  <c r="H35" i="7" s="1"/>
  <c r="I35" i="7" a="1"/>
  <c r="I35" i="7" s="1"/>
  <c r="J35" i="7" a="1"/>
  <c r="J35" i="7" s="1"/>
  <c r="G36" i="7" a="1"/>
  <c r="G36" i="7" s="1"/>
  <c r="H36" i="7" a="1"/>
  <c r="H36" i="7" s="1"/>
  <c r="I36" i="7" a="1"/>
  <c r="I36" i="7" s="1"/>
  <c r="J36" i="7" a="1"/>
  <c r="J36" i="7" s="1"/>
  <c r="G37" i="7" a="1"/>
  <c r="G37" i="7" s="1"/>
  <c r="H37" i="7" a="1"/>
  <c r="H37" i="7" s="1"/>
  <c r="I37" i="7" a="1"/>
  <c r="I37" i="7" s="1"/>
  <c r="J37" i="7" a="1"/>
  <c r="J37" i="7" s="1"/>
  <c r="G38" i="7" a="1"/>
  <c r="G38" i="7" s="1"/>
  <c r="H38" i="7" a="1"/>
  <c r="H38" i="7" s="1"/>
  <c r="I38" i="7" a="1"/>
  <c r="I38" i="7" s="1"/>
  <c r="J38" i="7" a="1"/>
  <c r="J38" i="7"/>
  <c r="G39" i="7" a="1"/>
  <c r="G39" i="7" s="1"/>
  <c r="H39" i="7" a="1"/>
  <c r="H39" i="7" s="1"/>
  <c r="I39" i="7" a="1"/>
  <c r="I39" i="7" s="1"/>
  <c r="J39" i="7" a="1"/>
  <c r="J39" i="7"/>
  <c r="G40" i="7" a="1"/>
  <c r="G40" i="7" s="1"/>
  <c r="H40" i="7" a="1"/>
  <c r="H40" i="7" s="1"/>
  <c r="I40" i="7" a="1"/>
  <c r="I40" i="7" s="1"/>
  <c r="J40" i="7" a="1"/>
  <c r="J40" i="7" s="1"/>
  <c r="G41" i="7" a="1"/>
  <c r="G41" i="7" s="1"/>
  <c r="H41" i="7" a="1"/>
  <c r="H41" i="7" s="1"/>
  <c r="I41" i="7" a="1"/>
  <c r="I41" i="7" s="1"/>
  <c r="J41" i="7" a="1"/>
  <c r="J41" i="7" s="1"/>
  <c r="G42" i="7" a="1"/>
  <c r="G42" i="7" s="1"/>
  <c r="H42" i="7" a="1"/>
  <c r="H42" i="7" s="1"/>
  <c r="I42" i="7" a="1"/>
  <c r="I42" i="7" s="1"/>
  <c r="J42" i="7" a="1"/>
  <c r="J42" i="7" s="1"/>
  <c r="G43" i="7" a="1"/>
  <c r="G43" i="7" s="1"/>
  <c r="H43" i="7" a="1"/>
  <c r="H43" i="7"/>
  <c r="I43" i="7" a="1"/>
  <c r="I43" i="7" s="1"/>
  <c r="J43" i="7" a="1"/>
  <c r="J43" i="7" s="1"/>
  <c r="G44" i="7" a="1"/>
  <c r="G44" i="7" s="1"/>
  <c r="H44" i="7" a="1"/>
  <c r="H44" i="7"/>
  <c r="I44" i="7" a="1"/>
  <c r="I44" i="7" s="1"/>
  <c r="J44" i="7" a="1"/>
  <c r="J44" i="7" s="1"/>
  <c r="H2" i="7" a="1"/>
  <c r="H2" i="7" s="1"/>
  <c r="I2" i="7" a="1"/>
  <c r="I2" i="7" s="1"/>
  <c r="J2" i="7" a="1"/>
  <c r="J2" i="7" s="1"/>
  <c r="G2" i="7" a="1"/>
  <c r="G2" i="7" s="1"/>
  <c r="I48" i="7" l="1"/>
  <c r="I45" i="7"/>
  <c r="I47" i="7"/>
  <c r="I46" i="7"/>
  <c r="I49" i="7"/>
  <c r="J49" i="7"/>
  <c r="J45" i="7"/>
  <c r="J48" i="7"/>
  <c r="J47" i="7"/>
  <c r="J46" i="7"/>
  <c r="H48" i="7"/>
  <c r="H45" i="7"/>
  <c r="H47" i="7"/>
  <c r="H46" i="7"/>
  <c r="H49" i="7"/>
  <c r="G45" i="7"/>
  <c r="G48" i="7"/>
  <c r="G47" i="7"/>
  <c r="G49" i="7"/>
  <c r="G46" i="7"/>
  <c r="D17" i="1" l="1"/>
  <c r="E17" i="1"/>
  <c r="C47" i="7"/>
  <c r="D47" i="7"/>
  <c r="E47" i="7"/>
  <c r="B47" i="7"/>
  <c r="B48" i="7"/>
  <c r="C48" i="7"/>
  <c r="D48" i="7"/>
  <c r="E48" i="7"/>
  <c r="C46" i="7"/>
  <c r="C50" i="7" s="1"/>
  <c r="D46" i="7"/>
  <c r="D50" i="7" s="1"/>
  <c r="E46" i="7"/>
  <c r="E50" i="7" s="1"/>
  <c r="B46" i="7"/>
  <c r="B50" i="7" s="1"/>
  <c r="C45" i="7"/>
  <c r="C49" i="7" s="1"/>
  <c r="D45" i="7"/>
  <c r="D49" i="7" s="1"/>
  <c r="E45" i="7"/>
  <c r="E49" i="7" s="1"/>
  <c r="B45" i="7"/>
  <c r="B49" i="7" s="1"/>
  <c r="C15" i="1"/>
  <c r="C17" i="1" s="1"/>
  <c r="D15" i="1"/>
  <c r="E15" i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<sst xmlns="http://schemas.openxmlformats.org/spreadsheetml/2006/main" count="52" uniqueCount="39">
  <si>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</si>
  <si>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</si>
  <si>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</si>
  <si>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</si>
  <si>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</si>
  <si>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</si>
  <si>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</si>
  <si>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</si>
  <si>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</si>
  <si>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</si>
  <si>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Label</t>
  </si>
  <si>
    <t>Exatidão</t>
  </si>
  <si>
    <t>Precisão</t>
  </si>
  <si>
    <t>Recuperação</t>
  </si>
  <si>
    <t>F1</t>
  </si>
  <si>
    <t>Alta</t>
  </si>
  <si>
    <t>Comentários</t>
  </si>
  <si>
    <t>Médio</t>
  </si>
  <si>
    <t>Qtd</t>
  </si>
  <si>
    <t>O modelo acerta a maioria das previsões, mas ainda tem dificuldades em identificar todos os casos desta label.</t>
  </si>
  <si>
    <t>Muito Alta</t>
  </si>
  <si>
    <t>O modelo acerta muitas previsões e é capaz de identificar totalmente esta label, mas com precisão média.</t>
  </si>
  <si>
    <t>Baixo</t>
  </si>
  <si>
    <t>Tal como as labels 1 a 5 e 7 a 11, o modelo não identifica nenhum caso, resultando numa falta de performance.</t>
  </si>
  <si>
    <t>Boa</t>
  </si>
  <si>
    <t>O modelo mostra um desempenho alto, com boas taxas de precisão e recuperação.</t>
  </si>
  <si>
    <t>O modelo tem muito alta precisão, mas baixa recuperação,o que indica que acerta muitas previsões quando classifica, mas não captura todos os casos da label.</t>
  </si>
  <si>
    <t>Tal como as labels 1 a 5, o modelo não identifica nenhum caso, resultando numa falta de performance.</t>
  </si>
  <si>
    <t>Apesar da muito alta exatidão, o modelo não identifica nenhum  caso destas labels, o que indica que o modelo não está a aprender a generalizar para estas labels.</t>
  </si>
  <si>
    <t>O modelo acerta a maioria das previsões, mas falha em capturar os casos da label adequadamente.</t>
  </si>
  <si>
    <t>Tal como as labels 1 a 5, 7 a 11 e 13 a 19 , o modelo não identifica nenhum caso, resultando numa falta de performance.</t>
  </si>
  <si>
    <t>O modelo está a funcionar bem para esta label, capturando a maioria dos casos.</t>
  </si>
  <si>
    <t>Muito Baixo</t>
  </si>
  <si>
    <t>Embora a precisão seja alta, o modelo está a falhar  na captura da maioria dos casos.</t>
  </si>
  <si>
    <t>Um dos melhores resultados o que significa que o modelo está a conseguir identificar bem esta label.</t>
  </si>
  <si>
    <t>Tal como as labels 1 a 5, 7 a 11 e 13 a 19... , o modelo não identifica nenhum caso, resultando numa falta de performance.</t>
  </si>
  <si>
    <t>Muito alta exatidão, mas não é capaz de reconhecer os casos da label.</t>
  </si>
  <si>
    <t>Teste Loss</t>
  </si>
  <si>
    <t>Teste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</si>
</sst>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1" fillId="3" borderId="0" xfId="0" applyFont="1" applyFill="1"/>
    <xf numFmtId="0" fontId="1" fillId="2" borderId="0" xfId="0" applyFont="1" applyFill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2" fillId="4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32105A9-F7E0-7C46-927F-A03A03024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438150</xdr:colOff>
      <xdr:row>35</xdr:row>
      <xdr:rowOff>87311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C1D617E-454E-6324-8BDA-5F44846DA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7B36B37-AAB1-0B56-D1C7-9D18A9360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9BBB03F2-6E52-B6C0-9975-00C98A077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2E94C3-842E-12B4-3E46-F655A2543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8AADAB3-D76F-6DE3-C57A-1C93CE30D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dimension ref="A1:E17"/>
  <sheetViews>
    <sheetView tabSelected="1" workbookViewId="0">
      <selection activeCell="A14" sqref="A14"/>
    </sheetView>
  </sheetViews>
  <sheetFormatPr defaultRowHeight="14.5" x14ac:dyDescent="0.35"/>
  <cols>
    <col min="1" max="1" width="13.4531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5">
        <v>35.665531158447273</v>
      </c>
      <c r="C2" s="8">
        <v>0.58563965559005737</v>
      </c>
      <c r="D2" s="2">
        <v>32.989154815673828</v>
      </c>
      <c r="E2" s="8">
        <v>0.66201549768447876</v>
      </c>
    </row>
    <row r="3" spans="1:5" x14ac:dyDescent="0.35">
      <c r="A3" s="2">
        <v>2</v>
      </c>
      <c r="B3" s="2">
        <v>14.562045097351071</v>
      </c>
      <c r="C3" s="2">
        <v>0.75866073369979858</v>
      </c>
      <c r="D3" s="2">
        <v>26.783229827880859</v>
      </c>
      <c r="E3" s="2">
        <v>0.75813955068588257</v>
      </c>
    </row>
    <row r="4" spans="1:5" x14ac:dyDescent="0.35">
      <c r="A4" s="2">
        <v>3</v>
      </c>
      <c r="B4" s="2">
        <v>7.926609992980957</v>
      </c>
      <c r="C4" s="2">
        <v>0.83336555957794189</v>
      </c>
      <c r="D4" s="2">
        <v>42.320014953613281</v>
      </c>
      <c r="E4" s="2">
        <v>0.73488372564315796</v>
      </c>
    </row>
    <row r="5" spans="1:5" x14ac:dyDescent="0.35">
      <c r="A5" s="2">
        <v>4</v>
      </c>
      <c r="B5" s="2">
        <v>9.4388999938964844</v>
      </c>
      <c r="C5" s="2">
        <v>0.8267853856086731</v>
      </c>
      <c r="D5" s="5">
        <v>52.767688751220703</v>
      </c>
      <c r="E5" s="2">
        <v>0.70542633533477783</v>
      </c>
    </row>
    <row r="6" spans="1:5" x14ac:dyDescent="0.35">
      <c r="A6" s="2">
        <v>5</v>
      </c>
      <c r="B6" s="2">
        <v>8.0154552459716797</v>
      </c>
      <c r="C6" s="2">
        <v>0.86336368322372437</v>
      </c>
      <c r="D6" s="2">
        <v>37.272773742675781</v>
      </c>
      <c r="E6" s="2">
        <v>0.75503873825073242</v>
      </c>
    </row>
    <row r="7" spans="1:5" x14ac:dyDescent="0.35">
      <c r="A7" s="2">
        <v>6</v>
      </c>
      <c r="B7" s="2">
        <v>5.0075225830078116</v>
      </c>
      <c r="C7" s="2">
        <v>0.89858716726303101</v>
      </c>
      <c r="D7" s="2">
        <v>31.316179275512699</v>
      </c>
      <c r="E7" s="2">
        <v>0.75038760900497437</v>
      </c>
    </row>
    <row r="8" spans="1:5" x14ac:dyDescent="0.35">
      <c r="A8" s="2">
        <v>7</v>
      </c>
      <c r="B8" s="2">
        <v>1.6956608295440669</v>
      </c>
      <c r="C8" s="2">
        <v>0.94968068599700928</v>
      </c>
      <c r="D8" s="2">
        <v>28.72017860412598</v>
      </c>
      <c r="E8" s="5">
        <v>0.77054262161254883</v>
      </c>
    </row>
    <row r="9" spans="1:5" x14ac:dyDescent="0.35">
      <c r="A9" s="2">
        <v>8</v>
      </c>
      <c r="B9" s="2">
        <v>0.39098766446113592</v>
      </c>
      <c r="C9" s="2">
        <v>0.98703306913375854</v>
      </c>
      <c r="D9" s="2">
        <v>25.053501129150391</v>
      </c>
      <c r="E9" s="2">
        <v>0.77054262161254883</v>
      </c>
    </row>
    <row r="10" spans="1:5" x14ac:dyDescent="0.35">
      <c r="A10" s="2">
        <v>9</v>
      </c>
      <c r="B10" s="2">
        <v>0.13643081486225131</v>
      </c>
      <c r="C10" s="2">
        <v>0.99187147617340088</v>
      </c>
      <c r="D10" s="8">
        <v>24.339839935302731</v>
      </c>
      <c r="E10" s="2">
        <v>0.75503873825073242</v>
      </c>
    </row>
    <row r="11" spans="1:5" x14ac:dyDescent="0.35">
      <c r="A11" s="2">
        <v>10</v>
      </c>
      <c r="B11" s="8">
        <v>0.1055986285209656</v>
      </c>
      <c r="C11" s="5">
        <v>0.99341976642608643</v>
      </c>
      <c r="D11" s="2">
        <v>25.403530120849609</v>
      </c>
      <c r="E11" s="2">
        <v>0.75968992710113525</v>
      </c>
    </row>
    <row r="12" spans="1:5" x14ac:dyDescent="0.35">
      <c r="A12" s="3" t="s">
        <v>37</v>
      </c>
      <c r="B12" s="26">
        <v>22.608657836913999</v>
      </c>
      <c r="C12" s="26"/>
      <c r="D12" s="26"/>
      <c r="E12" s="26"/>
    </row>
    <row r="13" spans="1:5" x14ac:dyDescent="0.35">
      <c r="A13" s="3" t="s">
        <v>38</v>
      </c>
      <c r="B13" s="26">
        <v>0.75579595565795898</v>
      </c>
      <c r="C13" s="26"/>
      <c r="D13" s="26"/>
      <c r="E13" s="26"/>
    </row>
    <row r="14" spans="1:5" x14ac:dyDescent="0.35">
      <c r="A14" s="4" t="s">
        <v>8</v>
      </c>
      <c r="B14" s="6">
        <f>MIN(B2:B11)</f>
        <v>0.1055986285209656</v>
      </c>
      <c r="C14" s="6">
        <f t="shared" ref="C14:E14" si="0">MIN(C2:C11)</f>
        <v>0.58563965559005737</v>
      </c>
      <c r="D14" s="6">
        <f t="shared" si="0"/>
        <v>24.339839935302731</v>
      </c>
      <c r="E14" s="6">
        <f t="shared" si="0"/>
        <v>0.66201549768447876</v>
      </c>
    </row>
    <row r="15" spans="1:5" x14ac:dyDescent="0.35">
      <c r="A15" s="4" t="s">
        <v>9</v>
      </c>
      <c r="B15" s="7">
        <f>MAX(B2:B11)</f>
        <v>35.665531158447273</v>
      </c>
      <c r="C15" s="7">
        <f t="shared" ref="C15:E15" si="1">MAX(C2:C11)</f>
        <v>0.99341976642608643</v>
      </c>
      <c r="D15" s="7">
        <f t="shared" si="1"/>
        <v>52.767688751220703</v>
      </c>
      <c r="E15" s="7">
        <f t="shared" si="1"/>
        <v>0.77054262161254883</v>
      </c>
    </row>
    <row r="16" spans="1:5" x14ac:dyDescent="0.35">
      <c r="A16" s="4" t="s">
        <v>8</v>
      </c>
      <c r="B16">
        <f>INDEX($A$2:$A$11,MATCH(B14,B2:B11,0))</f>
        <v>10</v>
      </c>
      <c r="C16">
        <f t="shared" ref="C16:E16" si="2">INDEX($A$2:$A$11,MATCH(C14,C2:C11,0))</f>
        <v>1</v>
      </c>
      <c r="D16">
        <f t="shared" si="2"/>
        <v>9</v>
      </c>
      <c r="E16">
        <f t="shared" si="2"/>
        <v>1</v>
      </c>
    </row>
    <row r="17" spans="1:5" x14ac:dyDescent="0.35">
      <c r="A17" s="4" t="s">
        <v>9</v>
      </c>
      <c r="B17">
        <f>INDEX($A$2:$A$11,MATCH(B15,B2:B11,0))</f>
        <v>1</v>
      </c>
      <c r="C17">
        <f t="shared" ref="C17:E17" si="3">INDEX($A$2:$A$11,MATCH(C15,C2:C11,0))</f>
        <v>10</v>
      </c>
      <c r="D17">
        <f t="shared" si="3"/>
        <v>4</v>
      </c>
      <c r="E17">
        <f t="shared" si="3"/>
        <v>7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dimension ref="A1"/>
  <sheetViews>
    <sheetView workbookViewId="0">
      <selection activeCell="O13" sqref="O1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dimension ref="A1:K51"/>
  <sheetViews>
    <sheetView workbookViewId="0">
      <pane xSplit="1" topLeftCell="F1" activePane="topRight" state="frozen"/>
      <selection pane="topRight" activeCell="K45" sqref="K45"/>
    </sheetView>
  </sheetViews>
  <sheetFormatPr defaultRowHeight="14.5" x14ac:dyDescent="0.35"/>
  <cols>
    <col min="1" max="1" width="5.1796875" style="20" bestFit="1" customWidth="1"/>
    <col min="2" max="5" width="11.81640625" bestFit="1" customWidth="1"/>
    <col min="6" max="6" width="4.81640625" style="24" bestFit="1" customWidth="1"/>
    <col min="7" max="7" width="8.90625" bestFit="1" customWidth="1"/>
    <col min="8" max="8" width="10.08984375" bestFit="1" customWidth="1"/>
    <col min="9" max="9" width="11.54296875" bestFit="1" customWidth="1"/>
    <col min="10" max="10" width="10.08984375" style="12" bestFit="1" customWidth="1"/>
    <col min="11" max="11" width="132.453125" bestFit="1" customWidth="1"/>
  </cols>
  <sheetData>
    <row r="1" spans="1:11" x14ac:dyDescent="0.35">
      <c r="A1" s="14" t="s">
        <v>10</v>
      </c>
      <c r="B1" s="11" t="s">
        <v>2</v>
      </c>
      <c r="C1" s="11" t="s">
        <v>5</v>
      </c>
      <c r="D1" s="11" t="s">
        <v>6</v>
      </c>
      <c r="E1" s="11" t="s">
        <v>7</v>
      </c>
      <c r="F1" s="21" t="s">
        <v>18</v>
      </c>
      <c r="G1" s="14" t="s">
        <v>11</v>
      </c>
      <c r="H1" s="14" t="s">
        <v>12</v>
      </c>
      <c r="I1" s="14" t="s">
        <v>13</v>
      </c>
      <c r="J1" s="1" t="s">
        <v>14</v>
      </c>
      <c r="K1" s="14" t="s">
        <v>16</v>
      </c>
    </row>
    <row r="2" spans="1:11" x14ac:dyDescent="0.35">
      <c r="A2" s="16">
        <v>0</v>
      </c>
      <c r="B2" s="2">
        <v>0.98608964451313752</v>
      </c>
      <c r="C2" s="2">
        <v>0.66666666666666663</v>
      </c>
      <c r="D2" s="2">
        <v>0.61538461538461542</v>
      </c>
      <c r="E2" s="2">
        <v>0.64</v>
      </c>
      <c r="F2" s="22">
        <v>114</v>
      </c>
      <c r="G2" s="13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3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3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3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 s="15" t="s">
        <v>19</v>
      </c>
    </row>
    <row r="3" spans="1:11" x14ac:dyDescent="0.35">
      <c r="A3" s="16">
        <v>1</v>
      </c>
      <c r="B3" s="2">
        <v>0.9969088098918083</v>
      </c>
      <c r="C3" s="2">
        <v>0</v>
      </c>
      <c r="D3" s="2">
        <v>0</v>
      </c>
      <c r="E3" s="2">
        <v>0</v>
      </c>
      <c r="F3" s="23">
        <v>13</v>
      </c>
      <c r="G3" s="13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3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3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3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 s="30" t="s">
        <v>28</v>
      </c>
    </row>
    <row r="4" spans="1:11" x14ac:dyDescent="0.35">
      <c r="A4" s="16">
        <v>2</v>
      </c>
      <c r="B4" s="2">
        <v>0.99845440494590421</v>
      </c>
      <c r="C4" s="2">
        <v>0</v>
      </c>
      <c r="D4" s="2">
        <v>0</v>
      </c>
      <c r="E4" s="2">
        <v>0</v>
      </c>
      <c r="F4" s="23">
        <v>18</v>
      </c>
      <c r="G4" s="13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3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3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3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 s="31"/>
    </row>
    <row r="5" spans="1:11" x14ac:dyDescent="0.35">
      <c r="A5" s="16">
        <v>3</v>
      </c>
      <c r="B5" s="2">
        <v>1</v>
      </c>
      <c r="C5" s="2">
        <v>0</v>
      </c>
      <c r="D5" s="2">
        <v>0</v>
      </c>
      <c r="E5" s="2">
        <v>0</v>
      </c>
      <c r="F5" s="23">
        <v>19</v>
      </c>
      <c r="G5" s="13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3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3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3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 s="31"/>
    </row>
    <row r="6" spans="1:11" x14ac:dyDescent="0.35">
      <c r="A6" s="16">
        <v>4</v>
      </c>
      <c r="B6" s="2">
        <v>0.9969088098918083</v>
      </c>
      <c r="C6" s="2">
        <v>0</v>
      </c>
      <c r="D6" s="2">
        <v>0</v>
      </c>
      <c r="E6" s="2">
        <v>0</v>
      </c>
      <c r="F6" s="23">
        <v>20</v>
      </c>
      <c r="G6" s="13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3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3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13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 s="31"/>
    </row>
    <row r="7" spans="1:11" x14ac:dyDescent="0.35">
      <c r="A7" s="16">
        <v>5</v>
      </c>
      <c r="B7" s="2">
        <v>1</v>
      </c>
      <c r="C7" s="2">
        <v>0</v>
      </c>
      <c r="D7" s="2">
        <v>0</v>
      </c>
      <c r="E7" s="2">
        <v>0</v>
      </c>
      <c r="F7" s="23">
        <v>1</v>
      </c>
      <c r="G7" s="13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3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3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13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 s="32"/>
    </row>
    <row r="8" spans="1:11" x14ac:dyDescent="0.35">
      <c r="A8" s="16">
        <v>6</v>
      </c>
      <c r="B8" s="2">
        <v>0.97990726429675423</v>
      </c>
      <c r="C8" s="2">
        <v>0.5357142857142857</v>
      </c>
      <c r="D8" s="5">
        <v>1</v>
      </c>
      <c r="E8" s="2">
        <v>0.69767441860465118</v>
      </c>
      <c r="F8" s="23">
        <v>140</v>
      </c>
      <c r="G8" s="13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Muito Alta</v>
      </c>
      <c r="H8" s="13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Médio</v>
      </c>
      <c r="I8" s="13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Muito Alta</v>
      </c>
      <c r="J8" s="13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Médio</v>
      </c>
      <c r="K8" s="15" t="s">
        <v>21</v>
      </c>
    </row>
    <row r="9" spans="1:11" x14ac:dyDescent="0.35">
      <c r="A9" s="16">
        <v>7</v>
      </c>
      <c r="B9" s="2">
        <v>1</v>
      </c>
      <c r="C9" s="2">
        <v>0</v>
      </c>
      <c r="D9" s="2">
        <v>0</v>
      </c>
      <c r="E9" s="2">
        <v>0</v>
      </c>
      <c r="F9" s="23">
        <v>7</v>
      </c>
      <c r="G9" s="13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3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3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13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  <c r="K9" s="27" t="s">
        <v>27</v>
      </c>
    </row>
    <row r="10" spans="1:11" x14ac:dyDescent="0.35">
      <c r="A10" s="16">
        <v>8</v>
      </c>
      <c r="B10" s="2">
        <v>1</v>
      </c>
      <c r="C10" s="2">
        <v>0</v>
      </c>
      <c r="D10" s="2">
        <v>0</v>
      </c>
      <c r="E10" s="2">
        <v>0</v>
      </c>
      <c r="F10" s="23">
        <v>1</v>
      </c>
      <c r="G10" s="13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3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3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13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  <c r="K10" s="28"/>
    </row>
    <row r="11" spans="1:11" x14ac:dyDescent="0.35">
      <c r="A11" s="16">
        <v>9</v>
      </c>
      <c r="B11" s="2">
        <v>0.99845440494590421</v>
      </c>
      <c r="C11" s="2">
        <v>0</v>
      </c>
      <c r="D11" s="2">
        <v>0</v>
      </c>
      <c r="E11" s="2">
        <v>0</v>
      </c>
      <c r="F11" s="23">
        <v>10</v>
      </c>
      <c r="G11" s="13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Muito Alta</v>
      </c>
      <c r="H11" s="13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3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13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 s="28"/>
    </row>
    <row r="12" spans="1:11" x14ac:dyDescent="0.35">
      <c r="A12" s="16">
        <v>10</v>
      </c>
      <c r="B12" s="2">
        <v>0.99845440494590421</v>
      </c>
      <c r="C12" s="2">
        <v>0</v>
      </c>
      <c r="D12" s="2">
        <v>0</v>
      </c>
      <c r="E12" s="2">
        <v>0</v>
      </c>
      <c r="F12" s="23">
        <v>6</v>
      </c>
      <c r="G12" s="13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Muito Alta</v>
      </c>
      <c r="H12" s="13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3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13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  <c r="K12" s="28"/>
    </row>
    <row r="13" spans="1:11" x14ac:dyDescent="0.35">
      <c r="A13" s="16">
        <v>11</v>
      </c>
      <c r="B13" s="2">
        <v>1</v>
      </c>
      <c r="C13" s="2">
        <v>0</v>
      </c>
      <c r="D13" s="2">
        <v>0</v>
      </c>
      <c r="E13" s="2">
        <v>0</v>
      </c>
      <c r="F13" s="23">
        <v>20</v>
      </c>
      <c r="G13" s="13" t="str" cm="1">
        <f t="array" ref="G13">_xlfn.IFS(AND(B13&lt;=1,B13&gt;=0.95),"Muito Alta",AND(B13&lt;0.95,B13&gt;=0.9),"Alta",AND(B13&lt;0.9,B13&gt;=0.7),"Boa",AND(B13&lt;0.7,B13&gt;=0.5),"Médio",AND(B13&lt;0.5,B13&gt;=0.25),"Baixo",AND(B13&lt;0.25,B13&gt;0),"Muito Baixo",B13=0,"Zero")</f>
        <v>Muito Alta</v>
      </c>
      <c r="H13" s="13" t="str" cm="1">
        <f t="array" ref="H13">_xlfn.IFS(AND(C13&lt;=1,C13&gt;=0.95),"Muito Alta",AND(C13&lt;0.95,C13&gt;=0.9),"Alta",AND(C13&lt;0.9,C13&gt;=0.7),"Boa",AND(C13&lt;0.7,C13&gt;=0.5),"Médio",AND(C13&lt;0.5,C13&gt;=0.25),"Baixo",AND(C13&lt;0.25,C13&gt;0),"Muito Baixo",C13=0,"Zero")</f>
        <v>Zero</v>
      </c>
      <c r="I13" s="13" t="str" cm="1">
        <f t="array" ref="I13">_xlfn.IFS(AND(D13&lt;=1,D13&gt;=0.95),"Muito Alta",AND(D13&lt;0.95,D13&gt;=0.9),"Alta",AND(D13&lt;0.9,D13&gt;=0.7),"Boa",AND(D13&lt;0.7,D13&gt;=0.5),"Médio",AND(D13&lt;0.5,D13&gt;=0.25),"Baixo",AND(D13&lt;0.25,D13&gt;0),"Muito Baixo",D13=0,"Zero")</f>
        <v>Zero</v>
      </c>
      <c r="J13" s="13" t="str" cm="1">
        <f t="array" ref="J13">_xlfn.IFS(AND(E13&lt;=1,E13&gt;=0.95),"Muito Alta",AND(E13&lt;0.95,E13&gt;=0.9),"Alta",AND(E13&lt;0.9,E13&gt;=0.7),"Boa",AND(E13&lt;0.7,E13&gt;=0.5),"Médio",AND(E13&lt;0.5,E13&gt;=0.25),"Baixo",AND(E13&lt;0.25,E13&gt;0),"Muito Baixo",E13=0,"Zero")</f>
        <v>Zero</v>
      </c>
      <c r="K13" s="29"/>
    </row>
    <row r="14" spans="1:11" x14ac:dyDescent="0.35">
      <c r="A14" s="16">
        <v>12</v>
      </c>
      <c r="B14" s="2">
        <v>0.99227202472952092</v>
      </c>
      <c r="C14" s="2">
        <v>1</v>
      </c>
      <c r="D14" s="2">
        <v>0.44444444444444442</v>
      </c>
      <c r="E14" s="2">
        <v>0.61538461538461531</v>
      </c>
      <c r="F14" s="23">
        <v>65</v>
      </c>
      <c r="G14" s="13" t="str" cm="1">
        <f t="array" ref="G14">_xlfn.IFS(AND(B14&lt;=1,B14&gt;=0.95),"Muito Alta",AND(B14&lt;0.95,B14&gt;=0.9),"Alta",AND(B14&lt;0.9,B14&gt;=0.7),"Boa",AND(B14&lt;0.7,B14&gt;=0.5),"Médio",AND(B14&lt;0.5,B14&gt;=0.25),"Baixo",AND(B14&lt;0.25,B14&gt;0),"Muito Baixo",B14=0,"Zero")</f>
        <v>Muito Alta</v>
      </c>
      <c r="H14" s="13" t="str" cm="1">
        <f t="array" ref="H14">_xlfn.IFS(AND(C14&lt;=1,C14&gt;=0.95),"Muito Alta",AND(C14&lt;0.95,C14&gt;=0.9),"Alta",AND(C14&lt;0.9,C14&gt;=0.7),"Boa",AND(C14&lt;0.7,C14&gt;=0.5),"Médio",AND(C14&lt;0.5,C14&gt;=0.25),"Baixo",AND(C14&lt;0.25,C14&gt;0),"Muito Baixo",C14=0,"Zero")</f>
        <v>Muito Alta</v>
      </c>
      <c r="I14" s="13" t="str" cm="1">
        <f t="array" ref="I14">_xlfn.IFS(AND(D14&lt;=1,D14&gt;=0.95),"Muito Alta",AND(D14&lt;0.95,D14&gt;=0.9),"Alta",AND(D14&lt;0.9,D14&gt;=0.7),"Boa",AND(D14&lt;0.7,D14&gt;=0.5),"Médio",AND(D14&lt;0.5,D14&gt;=0.25),"Baixo",AND(D14&lt;0.25,D14&gt;0),"Muito Baixo",D14=0,"Zero")</f>
        <v>Baixo</v>
      </c>
      <c r="J14" s="13" t="str" cm="1">
        <f t="array" ref="J14">_xlfn.IFS(AND(E14&lt;=1,E14&gt;=0.95),"Muito Alta",AND(E14&lt;0.95,E14&gt;=0.9),"Alta",AND(E14&lt;0.9,E14&gt;=0.7),"Boa",AND(E14&lt;0.7,E14&gt;=0.5),"Médio",AND(E14&lt;0.5,E14&gt;=0.25),"Baixo",AND(E14&lt;0.25,E14&gt;0),"Muito Baixo",E14=0,"Zero")</f>
        <v>Médio</v>
      </c>
      <c r="K14" s="15" t="s">
        <v>26</v>
      </c>
    </row>
    <row r="15" spans="1:11" x14ac:dyDescent="0.35">
      <c r="A15" s="16">
        <v>13</v>
      </c>
      <c r="B15" s="2">
        <v>0.99845440494590421</v>
      </c>
      <c r="C15" s="2">
        <v>0</v>
      </c>
      <c r="D15" s="2">
        <v>0</v>
      </c>
      <c r="E15" s="2">
        <v>0</v>
      </c>
      <c r="F15" s="23">
        <v>11</v>
      </c>
      <c r="G15" s="13" t="str" cm="1">
        <f t="array" ref="G15">_xlfn.IFS(AND(B15&lt;=1,B15&gt;=0.95),"Muito Alta",AND(B15&lt;0.95,B15&gt;=0.9),"Alta",AND(B15&lt;0.9,B15&gt;=0.7),"Boa",AND(B15&lt;0.7,B15&gt;=0.5),"Médio",AND(B15&lt;0.5,B15&gt;=0.25),"Baixo",AND(B15&lt;0.25,B15&gt;0),"Muito Baixo",B15=0,"Zero")</f>
        <v>Muito Alta</v>
      </c>
      <c r="H15" s="13" t="str" cm="1">
        <f t="array" ref="H15">_xlfn.IFS(AND(C15&lt;=1,C15&gt;=0.95),"Muito Alta",AND(C15&lt;0.95,C15&gt;=0.9),"Alta",AND(C15&lt;0.9,C15&gt;=0.7),"Boa",AND(C15&lt;0.7,C15&gt;=0.5),"Médio",AND(C15&lt;0.5,C15&gt;=0.25),"Baixo",AND(C15&lt;0.25,C15&gt;0),"Muito Baixo",C15=0,"Zero")</f>
        <v>Zero</v>
      </c>
      <c r="I15" s="13" t="str" cm="1">
        <f t="array" ref="I15">_xlfn.IFS(AND(D15&lt;=1,D15&gt;=0.95),"Muito Alta",AND(D15&lt;0.95,D15&gt;=0.9),"Alta",AND(D15&lt;0.9,D15&gt;=0.7),"Boa",AND(D15&lt;0.7,D15&gt;=0.5),"Médio",AND(D15&lt;0.5,D15&gt;=0.25),"Baixo",AND(D15&lt;0.25,D15&gt;0),"Muito Baixo",D15=0,"Zero")</f>
        <v>Zero</v>
      </c>
      <c r="J15" s="13" t="str" cm="1">
        <f t="array" ref="J15">_xlfn.IFS(AND(E15&lt;=1,E15&gt;=0.95),"Muito Alta",AND(E15&lt;0.95,E15&gt;=0.9),"Alta",AND(E15&lt;0.9,E15&gt;=0.7),"Boa",AND(E15&lt;0.7,E15&gt;=0.5),"Médio",AND(E15&lt;0.5,E15&gt;=0.25),"Baixo",AND(E15&lt;0.25,E15&gt;0),"Muito Baixo",E15=0,"Zero")</f>
        <v>Zero</v>
      </c>
      <c r="K15" s="27" t="s">
        <v>23</v>
      </c>
    </row>
    <row r="16" spans="1:11" x14ac:dyDescent="0.35">
      <c r="A16" s="16">
        <v>14</v>
      </c>
      <c r="B16" s="2">
        <v>0.99845440494590421</v>
      </c>
      <c r="C16" s="2">
        <v>0</v>
      </c>
      <c r="D16" s="2">
        <v>0</v>
      </c>
      <c r="E16" s="2">
        <v>0</v>
      </c>
      <c r="F16" s="23">
        <v>16</v>
      </c>
      <c r="G16" s="13" t="str" cm="1">
        <f t="array" ref="G16">_xlfn.IFS(AND(B16&lt;=1,B16&gt;=0.95),"Muito Alta",AND(B16&lt;0.95,B16&gt;=0.9),"Alta",AND(B16&lt;0.9,B16&gt;=0.7),"Boa",AND(B16&lt;0.7,B16&gt;=0.5),"Médio",AND(B16&lt;0.5,B16&gt;=0.25),"Baixo",AND(B16&lt;0.25,B16&gt;0),"Muito Baixo",B16=0,"Zero")</f>
        <v>Muito Alta</v>
      </c>
      <c r="H16" s="13" t="str" cm="1">
        <f t="array" ref="H16">_xlfn.IFS(AND(C16&lt;=1,C16&gt;=0.95),"Muito Alta",AND(C16&lt;0.95,C16&gt;=0.9),"Alta",AND(C16&lt;0.9,C16&gt;=0.7),"Boa",AND(C16&lt;0.7,C16&gt;=0.5),"Médio",AND(C16&lt;0.5,C16&gt;=0.25),"Baixo",AND(C16&lt;0.25,C16&gt;0),"Muito Baixo",C16=0,"Zero")</f>
        <v>Zero</v>
      </c>
      <c r="I16" s="13" t="str" cm="1">
        <f t="array" ref="I16">_xlfn.IFS(AND(D16&lt;=1,D16&gt;=0.95),"Muito Alta",AND(D16&lt;0.95,D16&gt;=0.9),"Alta",AND(D16&lt;0.9,D16&gt;=0.7),"Boa",AND(D16&lt;0.7,D16&gt;=0.5),"Médio",AND(D16&lt;0.5,D16&gt;=0.25),"Baixo",AND(D16&lt;0.25,D16&gt;0),"Muito Baixo",D16=0,"Zero")</f>
        <v>Zero</v>
      </c>
      <c r="J16" s="13" t="str" cm="1">
        <f t="array" ref="J16">_xlfn.IFS(AND(E16&lt;=1,E16&gt;=0.95),"Muito Alta",AND(E16&lt;0.95,E16&gt;=0.9),"Alta",AND(E16&lt;0.9,E16&gt;=0.7),"Boa",AND(E16&lt;0.7,E16&gt;=0.5),"Médio",AND(E16&lt;0.5,E16&gt;=0.25),"Baixo",AND(E16&lt;0.25,E16&gt;0),"Muito Baixo",E16=0,"Zero")</f>
        <v>Zero</v>
      </c>
      <c r="K16" s="28"/>
    </row>
    <row r="17" spans="1:11" x14ac:dyDescent="0.35">
      <c r="A17" s="16">
        <v>15</v>
      </c>
      <c r="B17" s="2">
        <v>0.99845440494590421</v>
      </c>
      <c r="C17" s="2">
        <v>0</v>
      </c>
      <c r="D17" s="2">
        <v>0</v>
      </c>
      <c r="E17" s="2">
        <v>0</v>
      </c>
      <c r="F17" s="23">
        <v>4</v>
      </c>
      <c r="G17" s="13" t="str" cm="1">
        <f t="array" ref="G17">_xlfn.IFS(AND(B17&lt;=1,B17&gt;=0.95),"Muito Alta",AND(B17&lt;0.95,B17&gt;=0.9),"Alta",AND(B17&lt;0.9,B17&gt;=0.7),"Boa",AND(B17&lt;0.7,B17&gt;=0.5),"Médio",AND(B17&lt;0.5,B17&gt;=0.25),"Baixo",AND(B17&lt;0.25,B17&gt;0),"Muito Baixo",B17=0,"Zero")</f>
        <v>Muito Alta</v>
      </c>
      <c r="H17" s="13" t="str" cm="1">
        <f t="array" ref="H17">_xlfn.IFS(AND(C17&lt;=1,C17&gt;=0.95),"Muito Alta",AND(C17&lt;0.95,C17&gt;=0.9),"Alta",AND(C17&lt;0.9,C17&gt;=0.7),"Boa",AND(C17&lt;0.7,C17&gt;=0.5),"Médio",AND(C17&lt;0.5,C17&gt;=0.25),"Baixo",AND(C17&lt;0.25,C17&gt;0),"Muito Baixo",C17=0,"Zero")</f>
        <v>Zero</v>
      </c>
      <c r="I17" s="13" t="str" cm="1">
        <f t="array" ref="I17">_xlfn.IFS(AND(D17&lt;=1,D17&gt;=0.95),"Muito Alta",AND(D17&lt;0.95,D17&gt;=0.9),"Alta",AND(D17&lt;0.9,D17&gt;=0.7),"Boa",AND(D17&lt;0.7,D17&gt;=0.5),"Médio",AND(D17&lt;0.5,D17&gt;=0.25),"Baixo",AND(D17&lt;0.25,D17&gt;0),"Muito Baixo",D17=0,"Zero")</f>
        <v>Zero</v>
      </c>
      <c r="J17" s="13" t="str" cm="1">
        <f t="array" ref="J17">_xlfn.IFS(AND(E17&lt;=1,E17&gt;=0.95),"Muito Alta",AND(E17&lt;0.95,E17&gt;=0.9),"Alta",AND(E17&lt;0.9,E17&gt;=0.7),"Boa",AND(E17&lt;0.7,E17&gt;=0.5),"Médio",AND(E17&lt;0.5,E17&gt;=0.25),"Baixo",AND(E17&lt;0.25,E17&gt;0),"Muito Baixo",E17=0,"Zero")</f>
        <v>Zero</v>
      </c>
      <c r="K17" s="28"/>
    </row>
    <row r="18" spans="1:11" x14ac:dyDescent="0.35">
      <c r="A18" s="16">
        <v>16</v>
      </c>
      <c r="B18" s="2">
        <v>1</v>
      </c>
      <c r="C18" s="2">
        <v>0</v>
      </c>
      <c r="D18" s="2">
        <v>0</v>
      </c>
      <c r="E18" s="2">
        <v>0</v>
      </c>
      <c r="F18" s="23">
        <v>2</v>
      </c>
      <c r="G18" s="13" t="str" cm="1">
        <f t="array" ref="G18">_xlfn.IFS(AND(B18&lt;=1,B18&gt;=0.95),"Muito Alta",AND(B18&lt;0.95,B18&gt;=0.9),"Alta",AND(B18&lt;0.9,B18&gt;=0.7),"Boa",AND(B18&lt;0.7,B18&gt;=0.5),"Médio",AND(B18&lt;0.5,B18&gt;=0.25),"Baixo",AND(B18&lt;0.25,B18&gt;0),"Muito Baixo",B18=0,"Zero")</f>
        <v>Muito Alta</v>
      </c>
      <c r="H18" s="13" t="str" cm="1">
        <f t="array" ref="H18">_xlfn.IFS(AND(C18&lt;=1,C18&gt;=0.95),"Muito Alta",AND(C18&lt;0.95,C18&gt;=0.9),"Alta",AND(C18&lt;0.9,C18&gt;=0.7),"Boa",AND(C18&lt;0.7,C18&gt;=0.5),"Médio",AND(C18&lt;0.5,C18&gt;=0.25),"Baixo",AND(C18&lt;0.25,C18&gt;0),"Muito Baixo",C18=0,"Zero")</f>
        <v>Zero</v>
      </c>
      <c r="I18" s="13" t="str" cm="1">
        <f t="array" ref="I18">_xlfn.IFS(AND(D18&lt;=1,D18&gt;=0.95),"Muito Alta",AND(D18&lt;0.95,D18&gt;=0.9),"Alta",AND(D18&lt;0.9,D18&gt;=0.7),"Boa",AND(D18&lt;0.7,D18&gt;=0.5),"Médio",AND(D18&lt;0.5,D18&gt;=0.25),"Baixo",AND(D18&lt;0.25,D18&gt;0),"Muito Baixo",D18=0,"Zero")</f>
        <v>Zero</v>
      </c>
      <c r="J18" s="13" t="str" cm="1">
        <f t="array" ref="J18">_xlfn.IFS(AND(E18&lt;=1,E18&gt;=0.95),"Muito Alta",AND(E18&lt;0.95,E18&gt;=0.9),"Alta",AND(E18&lt;0.9,E18&gt;=0.7),"Boa",AND(E18&lt;0.7,E18&gt;=0.5),"Médio",AND(E18&lt;0.5,E18&gt;=0.25),"Baixo",AND(E18&lt;0.25,E18&gt;0),"Muito Baixo",E18=0,"Zero")</f>
        <v>Zero</v>
      </c>
      <c r="K18" s="28"/>
    </row>
    <row r="19" spans="1:11" x14ac:dyDescent="0.35">
      <c r="A19" s="16">
        <v>17</v>
      </c>
      <c r="B19" s="2">
        <v>0.99845440494590421</v>
      </c>
      <c r="C19" s="2">
        <v>0</v>
      </c>
      <c r="D19" s="2">
        <v>0</v>
      </c>
      <c r="E19" s="2">
        <v>0</v>
      </c>
      <c r="F19" s="23">
        <v>8</v>
      </c>
      <c r="G19" s="13" t="str" cm="1">
        <f t="array" ref="G19">_xlfn.IFS(AND(B19&lt;=1,B19&gt;=0.95),"Muito Alta",AND(B19&lt;0.95,B19&gt;=0.9),"Alta",AND(B19&lt;0.9,B19&gt;=0.7),"Boa",AND(B19&lt;0.7,B19&gt;=0.5),"Médio",AND(B19&lt;0.5,B19&gt;=0.25),"Baixo",AND(B19&lt;0.25,B19&gt;0),"Muito Baixo",B19=0,"Zero")</f>
        <v>Muito Alta</v>
      </c>
      <c r="H19" s="13" t="str" cm="1">
        <f t="array" ref="H19">_xlfn.IFS(AND(C19&lt;=1,C19&gt;=0.95),"Muito Alta",AND(C19&lt;0.95,C19&gt;=0.9),"Alta",AND(C19&lt;0.9,C19&gt;=0.7),"Boa",AND(C19&lt;0.7,C19&gt;=0.5),"Médio",AND(C19&lt;0.5,C19&gt;=0.25),"Baixo",AND(C19&lt;0.25,C19&gt;0),"Muito Baixo",C19=0,"Zero")</f>
        <v>Zero</v>
      </c>
      <c r="I19" s="13" t="str" cm="1">
        <f t="array" ref="I19">_xlfn.IFS(AND(D19&lt;=1,D19&gt;=0.95),"Muito Alta",AND(D19&lt;0.95,D19&gt;=0.9),"Alta",AND(D19&lt;0.9,D19&gt;=0.7),"Boa",AND(D19&lt;0.7,D19&gt;=0.5),"Médio",AND(D19&lt;0.5,D19&gt;=0.25),"Baixo",AND(D19&lt;0.25,D19&gt;0),"Muito Baixo",D19=0,"Zero")</f>
        <v>Zero</v>
      </c>
      <c r="J19" s="13" t="str" cm="1">
        <f t="array" ref="J19">_xlfn.IFS(AND(E19&lt;=1,E19&gt;=0.95),"Muito Alta",AND(E19&lt;0.95,E19&gt;=0.9),"Alta",AND(E19&lt;0.9,E19&gt;=0.7),"Boa",AND(E19&lt;0.7,E19&gt;=0.5),"Médio",AND(E19&lt;0.5,E19&gt;=0.25),"Baixo",AND(E19&lt;0.25,E19&gt;0),"Muito Baixo",E19=0,"Zero")</f>
        <v>Zero</v>
      </c>
      <c r="K19" s="28"/>
    </row>
    <row r="20" spans="1:11" x14ac:dyDescent="0.35">
      <c r="A20" s="16">
        <v>18</v>
      </c>
      <c r="B20" s="2">
        <v>1</v>
      </c>
      <c r="C20" s="2">
        <v>0</v>
      </c>
      <c r="D20" s="2">
        <v>0</v>
      </c>
      <c r="E20" s="2">
        <v>0</v>
      </c>
      <c r="F20" s="23">
        <v>1</v>
      </c>
      <c r="G20" s="13" t="str" cm="1">
        <f t="array" ref="G20">_xlfn.IFS(AND(B20&lt;=1,B20&gt;=0.95),"Muito Alta",AND(B20&lt;0.95,B20&gt;=0.9),"Alta",AND(B20&lt;0.9,B20&gt;=0.7),"Boa",AND(B20&lt;0.7,B20&gt;=0.5),"Médio",AND(B20&lt;0.5,B20&gt;=0.25),"Baixo",AND(B20&lt;0.25,B20&gt;0),"Muito Baixo",B20=0,"Zero")</f>
        <v>Muito Alta</v>
      </c>
      <c r="H20" s="13" t="str" cm="1">
        <f t="array" ref="H20">_xlfn.IFS(AND(C20&lt;=1,C20&gt;=0.95),"Muito Alta",AND(C20&lt;0.95,C20&gt;=0.9),"Alta",AND(C20&lt;0.9,C20&gt;=0.7),"Boa",AND(C20&lt;0.7,C20&gt;=0.5),"Médio",AND(C20&lt;0.5,C20&gt;=0.25),"Baixo",AND(C20&lt;0.25,C20&gt;0),"Muito Baixo",C20=0,"Zero")</f>
        <v>Zero</v>
      </c>
      <c r="I20" s="13" t="str" cm="1">
        <f t="array" ref="I20">_xlfn.IFS(AND(D20&lt;=1,D20&gt;=0.95),"Muito Alta",AND(D20&lt;0.95,D20&gt;=0.9),"Alta",AND(D20&lt;0.9,D20&gt;=0.7),"Boa",AND(D20&lt;0.7,D20&gt;=0.5),"Médio",AND(D20&lt;0.5,D20&gt;=0.25),"Baixo",AND(D20&lt;0.25,D20&gt;0),"Muito Baixo",D20=0,"Zero")</f>
        <v>Zero</v>
      </c>
      <c r="J20" s="13" t="str" cm="1">
        <f t="array" ref="J20">_xlfn.IFS(AND(E20&lt;=1,E20&gt;=0.95),"Muito Alta",AND(E20&lt;0.95,E20&gt;=0.9),"Alta",AND(E20&lt;0.9,E20&gt;=0.7),"Boa",AND(E20&lt;0.7,E20&gt;=0.5),"Médio",AND(E20&lt;0.5,E20&gt;=0.25),"Baixo",AND(E20&lt;0.25,E20&gt;0),"Muito Baixo",E20=0,"Zero")</f>
        <v>Zero</v>
      </c>
      <c r="K20" s="28"/>
    </row>
    <row r="21" spans="1:11" x14ac:dyDescent="0.35">
      <c r="A21" s="16">
        <v>19</v>
      </c>
      <c r="B21" s="2">
        <v>1</v>
      </c>
      <c r="C21" s="2">
        <v>0</v>
      </c>
      <c r="D21" s="2">
        <v>0</v>
      </c>
      <c r="E21" s="2">
        <v>0</v>
      </c>
      <c r="F21" s="23">
        <v>1</v>
      </c>
      <c r="G21" s="13" t="str" cm="1">
        <f t="array" ref="G21">_xlfn.IFS(AND(B21&lt;=1,B21&gt;=0.95),"Muito Alta",AND(B21&lt;0.95,B21&gt;=0.9),"Alta",AND(B21&lt;0.9,B21&gt;=0.7),"Boa",AND(B21&lt;0.7,B21&gt;=0.5),"Médio",AND(B21&lt;0.5,B21&gt;=0.25),"Baixo",AND(B21&lt;0.25,B21&gt;0),"Muito Baixo",B21=0,"Zero")</f>
        <v>Muito Alta</v>
      </c>
      <c r="H21" s="13" t="str" cm="1">
        <f t="array" ref="H21">_xlfn.IFS(AND(C21&lt;=1,C21&gt;=0.95),"Muito Alta",AND(C21&lt;0.95,C21&gt;=0.9),"Alta",AND(C21&lt;0.9,C21&gt;=0.7),"Boa",AND(C21&lt;0.7,C21&gt;=0.5),"Médio",AND(C21&lt;0.5,C21&gt;=0.25),"Baixo",AND(C21&lt;0.25,C21&gt;0),"Muito Baixo",C21=0,"Zero")</f>
        <v>Zero</v>
      </c>
      <c r="I21" s="13" t="str" cm="1">
        <f t="array" ref="I21">_xlfn.IFS(AND(D21&lt;=1,D21&gt;=0.95),"Muito Alta",AND(D21&lt;0.95,D21&gt;=0.9),"Alta",AND(D21&lt;0.9,D21&gt;=0.7),"Boa",AND(D21&lt;0.7,D21&gt;=0.5),"Médio",AND(D21&lt;0.5,D21&gt;=0.25),"Baixo",AND(D21&lt;0.25,D21&gt;0),"Muito Baixo",D21=0,"Zero")</f>
        <v>Zero</v>
      </c>
      <c r="J21" s="13" t="str" cm="1">
        <f t="array" ref="J21">_xlfn.IFS(AND(E21&lt;=1,E21&gt;=0.95),"Muito Alta",AND(E21&lt;0.95,E21&gt;=0.9),"Alta",AND(E21&lt;0.9,E21&gt;=0.7),"Boa",AND(E21&lt;0.7,E21&gt;=0.5),"Médio",AND(E21&lt;0.5,E21&gt;=0.25),"Baixo",AND(E21&lt;0.25,E21&gt;0),"Muito Baixo",E21=0,"Zero")</f>
        <v>Zero</v>
      </c>
      <c r="K21" s="29"/>
    </row>
    <row r="22" spans="1:11" x14ac:dyDescent="0.35">
      <c r="A22" s="16">
        <v>20</v>
      </c>
      <c r="B22" s="2">
        <v>0.92272024729520863</v>
      </c>
      <c r="C22" s="2">
        <v>0.72</v>
      </c>
      <c r="D22" s="2">
        <v>0.76595744680851063</v>
      </c>
      <c r="E22" s="2">
        <v>0.74226804123711332</v>
      </c>
      <c r="F22" s="23">
        <v>979</v>
      </c>
      <c r="G22" s="13" t="str" cm="1">
        <f t="array" ref="G22">_xlfn.IFS(AND(B22&lt;=1,B22&gt;=0.95),"Muito Alta",AND(B22&lt;0.95,B22&gt;=0.9),"Alta",AND(B22&lt;0.9,B22&gt;=0.7),"Boa",AND(B22&lt;0.7,B22&gt;=0.5),"Médio",AND(B22&lt;0.5,B22&gt;=0.25),"Baixo",AND(B22&lt;0.25,B22&gt;0),"Muito Baixo",B22=0,"Zero")</f>
        <v>Alta</v>
      </c>
      <c r="H22" s="13" t="str" cm="1">
        <f t="array" ref="H22">_xlfn.IFS(AND(C22&lt;=1,C22&gt;=0.95),"Muito Alta",AND(C22&lt;0.95,C22&gt;=0.9),"Alta",AND(C22&lt;0.9,C22&gt;=0.7),"Boa",AND(C22&lt;0.7,C22&gt;=0.5),"Médio",AND(C22&lt;0.5,C22&gt;=0.25),"Baixo",AND(C22&lt;0.25,C22&gt;0),"Muito Baixo",C22=0,"Zero")</f>
        <v>Boa</v>
      </c>
      <c r="I22" s="13" t="str" cm="1">
        <f t="array" ref="I22">_xlfn.IFS(AND(D22&lt;=1,D22&gt;=0.95),"Muito Alta",AND(D22&lt;0.95,D22&gt;=0.9),"Alta",AND(D22&lt;0.9,D22&gt;=0.7),"Boa",AND(D22&lt;0.7,D22&gt;=0.5),"Médio",AND(D22&lt;0.5,D22&gt;=0.25),"Baixo",AND(D22&lt;0.25,D22&gt;0),"Muito Baixo",D22=0,"Zero")</f>
        <v>Boa</v>
      </c>
      <c r="J22" s="13" t="str" cm="1">
        <f t="array" ref="J22">_xlfn.IFS(AND(E22&lt;=1,E22&gt;=0.95),"Muito Alta",AND(E22&lt;0.95,E22&gt;=0.9),"Alta",AND(E22&lt;0.9,E22&gt;=0.7),"Boa",AND(E22&lt;0.7,E22&gt;=0.5),"Médio",AND(E22&lt;0.5,E22&gt;=0.25),"Baixo",AND(E22&lt;0.25,E22&gt;0),"Muito Baixo",E22=0,"Zero")</f>
        <v>Boa</v>
      </c>
      <c r="K22" s="15" t="s">
        <v>25</v>
      </c>
    </row>
    <row r="23" spans="1:11" x14ac:dyDescent="0.35">
      <c r="A23" s="16">
        <v>21</v>
      </c>
      <c r="B23" s="2">
        <v>0.97217928902627515</v>
      </c>
      <c r="C23" s="2">
        <v>0.14285714285714279</v>
      </c>
      <c r="D23" s="2">
        <v>7.6923076923076927E-2</v>
      </c>
      <c r="E23" s="2">
        <v>0.1</v>
      </c>
      <c r="F23" s="23">
        <v>119</v>
      </c>
      <c r="G23" s="13" t="str" cm="1">
        <f t="array" ref="G23">_xlfn.IFS(AND(B23&lt;=1,B23&gt;=0.95),"Muito Alta",AND(B23&lt;0.95,B23&gt;=0.9),"Alta",AND(B23&lt;0.9,B23&gt;=0.7),"Boa",AND(B23&lt;0.7,B23&gt;=0.5),"Médio",AND(B23&lt;0.5,B23&gt;=0.25),"Baixo",AND(B23&lt;0.25,B23&gt;0),"Muito Baixo",B23=0,"Zero")</f>
        <v>Muito Alta</v>
      </c>
      <c r="H23" s="13" t="str" cm="1">
        <f t="array" ref="H23">_xlfn.IFS(AND(C23&lt;=1,C23&gt;=0.95),"Muito Alta",AND(C23&lt;0.95,C23&gt;=0.9),"Alta",AND(C23&lt;0.9,C23&gt;=0.7),"Boa",AND(C23&lt;0.7,C23&gt;=0.5),"Médio",AND(C23&lt;0.5,C23&gt;=0.25),"Baixo",AND(C23&lt;0.25,C23&gt;0),"Muito Baixo",C23=0,"Zero")</f>
        <v>Muito Baixo</v>
      </c>
      <c r="I23" s="13" t="str" cm="1">
        <f t="array" ref="I23">_xlfn.IFS(AND(D23&lt;=1,D23&gt;=0.95),"Muito Alta",AND(D23&lt;0.95,D23&gt;=0.9),"Alta",AND(D23&lt;0.9,D23&gt;=0.7),"Boa",AND(D23&lt;0.7,D23&gt;=0.5),"Médio",AND(D23&lt;0.5,D23&gt;=0.25),"Baixo",AND(D23&lt;0.25,D23&gt;0),"Muito Baixo",D23=0,"Zero")</f>
        <v>Muito Baixo</v>
      </c>
      <c r="J23" s="13" t="str" cm="1">
        <f t="array" ref="J23">_xlfn.IFS(AND(E23&lt;=1,E23&gt;=0.95),"Muito Alta",AND(E23&lt;0.95,E23&gt;=0.9),"Alta",AND(E23&lt;0.9,E23&gt;=0.7),"Boa",AND(E23&lt;0.7,E23&gt;=0.5),"Médio",AND(E23&lt;0.5,E23&gt;=0.25),"Baixo",AND(E23&lt;0.25,E23&gt;0),"Muito Baixo",E23=0,"Zero")</f>
        <v>Muito Baixo</v>
      </c>
      <c r="K23" s="15" t="s">
        <v>29</v>
      </c>
    </row>
    <row r="24" spans="1:11" x14ac:dyDescent="0.35">
      <c r="A24" s="16">
        <v>22</v>
      </c>
      <c r="B24" s="2">
        <v>1</v>
      </c>
      <c r="C24" s="2">
        <v>0</v>
      </c>
      <c r="D24" s="2">
        <v>0</v>
      </c>
      <c r="E24" s="2">
        <v>0</v>
      </c>
      <c r="F24" s="23">
        <v>8</v>
      </c>
      <c r="G24" s="13" t="str" cm="1">
        <f t="array" ref="G24">_xlfn.IFS(AND(B24&lt;=1,B24&gt;=0.95),"Muito Alta",AND(B24&lt;0.95,B24&gt;=0.9),"Alta",AND(B24&lt;0.9,B24&gt;=0.7),"Boa",AND(B24&lt;0.7,B24&gt;=0.5),"Médio",AND(B24&lt;0.5,B24&gt;=0.25),"Baixo",AND(B24&lt;0.25,B24&gt;0),"Muito Baixo",B24=0,"Zero")</f>
        <v>Muito Alta</v>
      </c>
      <c r="H24" s="13" t="str" cm="1">
        <f t="array" ref="H24">_xlfn.IFS(AND(C24&lt;=1,C24&gt;=0.95),"Muito Alta",AND(C24&lt;0.95,C24&gt;=0.9),"Alta",AND(C24&lt;0.9,C24&gt;=0.7),"Boa",AND(C24&lt;0.7,C24&gt;=0.5),"Médio",AND(C24&lt;0.5,C24&gt;=0.25),"Baixo",AND(C24&lt;0.25,C24&gt;0),"Muito Baixo",C24=0,"Zero")</f>
        <v>Zero</v>
      </c>
      <c r="I24" s="13" t="str" cm="1">
        <f t="array" ref="I24">_xlfn.IFS(AND(D24&lt;=1,D24&gt;=0.95),"Muito Alta",AND(D24&lt;0.95,D24&gt;=0.9),"Alta",AND(D24&lt;0.9,D24&gt;=0.7),"Boa",AND(D24&lt;0.7,D24&gt;=0.5),"Médio",AND(D24&lt;0.5,D24&gt;=0.25),"Baixo",AND(D24&lt;0.25,D24&gt;0),"Muito Baixo",D24=0,"Zero")</f>
        <v>Zero</v>
      </c>
      <c r="J24" s="13" t="str" cm="1">
        <f t="array" ref="J24">_xlfn.IFS(AND(E24&lt;=1,E24&gt;=0.95),"Muito Alta",AND(E24&lt;0.95,E24&gt;=0.9),"Alta",AND(E24&lt;0.9,E24&gt;=0.7),"Boa",AND(E24&lt;0.7,E24&gt;=0.5),"Médio",AND(E24&lt;0.5,E24&gt;=0.25),"Baixo",AND(E24&lt;0.25,E24&gt;0),"Muito Baixo",E24=0,"Zero")</f>
        <v>Zero</v>
      </c>
      <c r="K24" s="27" t="s">
        <v>30</v>
      </c>
    </row>
    <row r="25" spans="1:11" x14ac:dyDescent="0.35">
      <c r="A25" s="16">
        <v>23</v>
      </c>
      <c r="B25" s="2">
        <v>1</v>
      </c>
      <c r="C25" s="2">
        <v>0</v>
      </c>
      <c r="D25" s="2">
        <v>0</v>
      </c>
      <c r="E25" s="2">
        <v>0</v>
      </c>
      <c r="F25" s="23">
        <v>4</v>
      </c>
      <c r="G25" s="13" t="str" cm="1">
        <f t="array" ref="G25">_xlfn.IFS(AND(B25&lt;=1,B25&gt;=0.95),"Muito Alta",AND(B25&lt;0.95,B25&gt;=0.9),"Alta",AND(B25&lt;0.9,B25&gt;=0.7),"Boa",AND(B25&lt;0.7,B25&gt;=0.5),"Médio",AND(B25&lt;0.5,B25&gt;=0.25),"Baixo",AND(B25&lt;0.25,B25&gt;0),"Muito Baixo",B25=0,"Zero")</f>
        <v>Muito Alta</v>
      </c>
      <c r="H25" s="13" t="str" cm="1">
        <f t="array" ref="H25">_xlfn.IFS(AND(C25&lt;=1,C25&gt;=0.95),"Muito Alta",AND(C25&lt;0.95,C25&gt;=0.9),"Alta",AND(C25&lt;0.9,C25&gt;=0.7),"Boa",AND(C25&lt;0.7,C25&gt;=0.5),"Médio",AND(C25&lt;0.5,C25&gt;=0.25),"Baixo",AND(C25&lt;0.25,C25&gt;0),"Muito Baixo",C25=0,"Zero")</f>
        <v>Zero</v>
      </c>
      <c r="I25" s="13" t="str" cm="1">
        <f t="array" ref="I25">_xlfn.IFS(AND(D25&lt;=1,D25&gt;=0.95),"Muito Alta",AND(D25&lt;0.95,D25&gt;=0.9),"Alta",AND(D25&lt;0.9,D25&gt;=0.7),"Boa",AND(D25&lt;0.7,D25&gt;=0.5),"Médio",AND(D25&lt;0.5,D25&gt;=0.25),"Baixo",AND(D25&lt;0.25,D25&gt;0),"Muito Baixo",D25=0,"Zero")</f>
        <v>Zero</v>
      </c>
      <c r="J25" s="13" t="str" cm="1">
        <f t="array" ref="J25">_xlfn.IFS(AND(E25&lt;=1,E25&gt;=0.95),"Muito Alta",AND(E25&lt;0.95,E25&gt;=0.9),"Alta",AND(E25&lt;0.9,E25&gt;=0.7),"Boa",AND(E25&lt;0.7,E25&gt;=0.5),"Médio",AND(E25&lt;0.5,E25&gt;=0.25),"Baixo",AND(E25&lt;0.25,E25&gt;0),"Muito Baixo",E25=0,"Zero")</f>
        <v>Zero</v>
      </c>
      <c r="K25" s="29"/>
    </row>
    <row r="26" spans="1:11" x14ac:dyDescent="0.35">
      <c r="A26" s="16">
        <v>24</v>
      </c>
      <c r="B26" s="2">
        <v>0.99845440494590421</v>
      </c>
      <c r="C26" s="2">
        <v>1</v>
      </c>
      <c r="D26" s="2">
        <v>0.66666666666666663</v>
      </c>
      <c r="E26" s="2">
        <v>0.8</v>
      </c>
      <c r="F26" s="23">
        <v>58</v>
      </c>
      <c r="G26" s="13" t="str" cm="1">
        <f t="array" ref="G26">_xlfn.IFS(AND(B26&lt;=1,B26&gt;=0.95),"Muito Alta",AND(B26&lt;0.95,B26&gt;=0.9),"Alta",AND(B26&lt;0.9,B26&gt;=0.7),"Boa",AND(B26&lt;0.7,B26&gt;=0.5),"Médio",AND(B26&lt;0.5,B26&gt;=0.25),"Baixo",AND(B26&lt;0.25,B26&gt;0),"Muito Baixo",B26=0,"Zero")</f>
        <v>Muito Alta</v>
      </c>
      <c r="H26" s="13" t="str" cm="1">
        <f t="array" ref="H26">_xlfn.IFS(AND(C26&lt;=1,C26&gt;=0.95),"Muito Alta",AND(C26&lt;0.95,C26&gt;=0.9),"Alta",AND(C26&lt;0.9,C26&gt;=0.7),"Boa",AND(C26&lt;0.7,C26&gt;=0.5),"Médio",AND(C26&lt;0.5,C26&gt;=0.25),"Baixo",AND(C26&lt;0.25,C26&gt;0),"Muito Baixo",C26=0,"Zero")</f>
        <v>Muito Alta</v>
      </c>
      <c r="I26" s="13" t="str" cm="1">
        <f t="array" ref="I26">_xlfn.IFS(AND(D26&lt;=1,D26&gt;=0.95),"Muito Alta",AND(D26&lt;0.95,D26&gt;=0.9),"Alta",AND(D26&lt;0.9,D26&gt;=0.7),"Boa",AND(D26&lt;0.7,D26&gt;=0.5),"Médio",AND(D26&lt;0.5,D26&gt;=0.25),"Baixo",AND(D26&lt;0.25,D26&gt;0),"Muito Baixo",D26=0,"Zero")</f>
        <v>Médio</v>
      </c>
      <c r="J26" s="13" t="str" cm="1">
        <f t="array" ref="J26">_xlfn.IFS(AND(E26&lt;=1,E26&gt;=0.95),"Muito Alta",AND(E26&lt;0.95,E26&gt;=0.9),"Alta",AND(E26&lt;0.9,E26&gt;=0.7),"Boa",AND(E26&lt;0.7,E26&gt;=0.5),"Médio",AND(E26&lt;0.5,E26&gt;=0.25),"Baixo",AND(E26&lt;0.25,E26&gt;0),"Muito Baixo",E26=0,"Zero")</f>
        <v>Boa</v>
      </c>
      <c r="K26" s="15" t="s">
        <v>31</v>
      </c>
    </row>
    <row r="27" spans="1:11" x14ac:dyDescent="0.35">
      <c r="A27" s="16">
        <v>25</v>
      </c>
      <c r="B27" s="2">
        <v>0.99072642967542501</v>
      </c>
      <c r="C27" s="2">
        <v>1</v>
      </c>
      <c r="D27" s="2">
        <v>0.14285714285714279</v>
      </c>
      <c r="E27" s="2">
        <v>0.25</v>
      </c>
      <c r="F27" s="23">
        <v>60</v>
      </c>
      <c r="G27" s="13" t="str" cm="1">
        <f t="array" ref="G27">_xlfn.IFS(AND(B27&lt;=1,B27&gt;=0.95),"Muito Alta",AND(B27&lt;0.95,B27&gt;=0.9),"Alta",AND(B27&lt;0.9,B27&gt;=0.7),"Boa",AND(B27&lt;0.7,B27&gt;=0.5),"Médio",AND(B27&lt;0.5,B27&gt;=0.25),"Baixo",AND(B27&lt;0.25,B27&gt;0),"Muito Baixo",B27=0,"Zero")</f>
        <v>Muito Alta</v>
      </c>
      <c r="H27" s="13" t="str" cm="1">
        <f t="array" ref="H27">_xlfn.IFS(AND(C27&lt;=1,C27&gt;=0.95),"Muito Alta",AND(C27&lt;0.95,C27&gt;=0.9),"Alta",AND(C27&lt;0.9,C27&gt;=0.7),"Boa",AND(C27&lt;0.7,C27&gt;=0.5),"Médio",AND(C27&lt;0.5,C27&gt;=0.25),"Baixo",AND(C27&lt;0.25,C27&gt;0),"Muito Baixo",C27=0,"Zero")</f>
        <v>Muito Alta</v>
      </c>
      <c r="I27" s="13" t="str" cm="1">
        <f t="array" ref="I27">_xlfn.IFS(AND(D27&lt;=1,D27&gt;=0.95),"Muito Alta",AND(D27&lt;0.95,D27&gt;=0.9),"Alta",AND(D27&lt;0.9,D27&gt;=0.7),"Boa",AND(D27&lt;0.7,D27&gt;=0.5),"Médio",AND(D27&lt;0.5,D27&gt;=0.25),"Baixo",AND(D27&lt;0.25,D27&gt;0),"Muito Baixo",D27=0,"Zero")</f>
        <v>Muito Baixo</v>
      </c>
      <c r="J27" s="13" t="str" cm="1">
        <f t="array" ref="J27">_xlfn.IFS(AND(E27&lt;=1,E27&gt;=0.95),"Muito Alta",AND(E27&lt;0.95,E27&gt;=0.9),"Alta",AND(E27&lt;0.9,E27&gt;=0.7),"Boa",AND(E27&lt;0.7,E27&gt;=0.5),"Médio",AND(E27&lt;0.5,E27&gt;=0.25),"Baixo",AND(E27&lt;0.25,E27&gt;0),"Muito Baixo",E27=0,"Zero")</f>
        <v>Baixo</v>
      </c>
      <c r="K27" s="15" t="s">
        <v>33</v>
      </c>
    </row>
    <row r="28" spans="1:11" x14ac:dyDescent="0.35">
      <c r="A28" s="16">
        <v>26</v>
      </c>
      <c r="B28" s="2">
        <v>0.97527047913446674</v>
      </c>
      <c r="C28" s="2">
        <v>0</v>
      </c>
      <c r="D28" s="2">
        <v>0</v>
      </c>
      <c r="E28" s="2">
        <v>0</v>
      </c>
      <c r="F28" s="23">
        <v>65</v>
      </c>
      <c r="G28" s="13" t="str" cm="1">
        <f t="array" ref="G28">_xlfn.IFS(AND(B28&lt;=1,B28&gt;=0.95),"Muito Alta",AND(B28&lt;0.95,B28&gt;=0.9),"Alta",AND(B28&lt;0.9,B28&gt;=0.7),"Boa",AND(B28&lt;0.7,B28&gt;=0.5),"Médio",AND(B28&lt;0.5,B28&gt;=0.25),"Baixo",AND(B28&lt;0.25,B28&gt;0),"Muito Baixo",B28=0,"Zero")</f>
        <v>Muito Alta</v>
      </c>
      <c r="H28" s="13" t="str" cm="1">
        <f t="array" ref="H28">_xlfn.IFS(AND(C28&lt;=1,C28&gt;=0.95),"Muito Alta",AND(C28&lt;0.95,C28&gt;=0.9),"Alta",AND(C28&lt;0.9,C28&gt;=0.7),"Boa",AND(C28&lt;0.7,C28&gt;=0.5),"Médio",AND(C28&lt;0.5,C28&gt;=0.25),"Baixo",AND(C28&lt;0.25,C28&gt;0),"Muito Baixo",C28=0,"Zero")</f>
        <v>Zero</v>
      </c>
      <c r="I28" s="13" t="str" cm="1">
        <f t="array" ref="I28">_xlfn.IFS(AND(D28&lt;=1,D28&gt;=0.95),"Muito Alta",AND(D28&lt;0.95,D28&gt;=0.9),"Alta",AND(D28&lt;0.9,D28&gt;=0.7),"Boa",AND(D28&lt;0.7,D28&gt;=0.5),"Médio",AND(D28&lt;0.5,D28&gt;=0.25),"Baixo",AND(D28&lt;0.25,D28&gt;0),"Muito Baixo",D28=0,"Zero")</f>
        <v>Zero</v>
      </c>
      <c r="J28" s="13" t="str" cm="1">
        <f t="array" ref="J28">_xlfn.IFS(AND(E28&lt;=1,E28&gt;=0.95),"Muito Alta",AND(E28&lt;0.95,E28&gt;=0.9),"Alta",AND(E28&lt;0.9,E28&gt;=0.7),"Boa",AND(E28&lt;0.7,E28&gt;=0.5),"Médio",AND(E28&lt;0.5,E28&gt;=0.25),"Baixo",AND(E28&lt;0.25,E28&gt;0),"Muito Baixo",E28=0,"Zero")</f>
        <v>Zero</v>
      </c>
      <c r="K28" s="15" t="s">
        <v>35</v>
      </c>
    </row>
    <row r="29" spans="1:11" x14ac:dyDescent="0.35">
      <c r="A29" s="16">
        <v>27</v>
      </c>
      <c r="B29" s="2">
        <v>0.95363214837712518</v>
      </c>
      <c r="C29" s="2">
        <v>0.52173913043478259</v>
      </c>
      <c r="D29" s="2">
        <v>0.38709677419354838</v>
      </c>
      <c r="E29" s="2">
        <v>0.44444444444444442</v>
      </c>
      <c r="F29" s="23">
        <v>275</v>
      </c>
      <c r="G29" s="13" t="str" cm="1">
        <f t="array" ref="G29">_xlfn.IFS(AND(B29&lt;=1,B29&gt;=0.95),"Muito Alta",AND(B29&lt;0.95,B29&gt;=0.9),"Alta",AND(B29&lt;0.9,B29&gt;=0.7),"Boa",AND(B29&lt;0.7,B29&gt;=0.5),"Médio",AND(B29&lt;0.5,B29&gt;=0.25),"Baixo",AND(B29&lt;0.25,B29&gt;0),"Muito Baixo",B29=0,"Zero")</f>
        <v>Muito Alta</v>
      </c>
      <c r="H29" s="13" t="str" cm="1">
        <f t="array" ref="H29">_xlfn.IFS(AND(C29&lt;=1,C29&gt;=0.95),"Muito Alta",AND(C29&lt;0.95,C29&gt;=0.9),"Alta",AND(C29&lt;0.9,C29&gt;=0.7),"Boa",AND(C29&lt;0.7,C29&gt;=0.5),"Médio",AND(C29&lt;0.5,C29&gt;=0.25),"Baixo",AND(C29&lt;0.25,C29&gt;0),"Muito Baixo",C29=0,"Zero")</f>
        <v>Médio</v>
      </c>
      <c r="I29" s="13" t="str" cm="1">
        <f t="array" ref="I29">_xlfn.IFS(AND(D29&lt;=1,D29&gt;=0.95),"Muito Alta",AND(D29&lt;0.95,D29&gt;=0.9),"Alta",AND(D29&lt;0.9,D29&gt;=0.7),"Boa",AND(D29&lt;0.7,D29&gt;=0.5),"Médio",AND(D29&lt;0.5,D29&gt;=0.25),"Baixo",AND(D29&lt;0.25,D29&gt;0),"Muito Baixo",D29=0,"Zero")</f>
        <v>Baixo</v>
      </c>
      <c r="J29" s="13" t="str" cm="1">
        <f t="array" ref="J29">_xlfn.IFS(AND(E29&lt;=1,E29&gt;=0.95),"Muito Alta",AND(E29&lt;0.95,E29&gt;=0.9),"Alta",AND(E29&lt;0.9,E29&gt;=0.7),"Boa",AND(E29&lt;0.7,E29&gt;=0.5),"Médio",AND(E29&lt;0.5,E29&gt;=0.25),"Baixo",AND(E29&lt;0.25,E29&gt;0),"Muito Baixo",E29=0,"Zero")</f>
        <v>Baixo</v>
      </c>
      <c r="K29" s="15" t="s">
        <v>36</v>
      </c>
    </row>
    <row r="30" spans="1:11" x14ac:dyDescent="0.35">
      <c r="A30" s="16">
        <v>28</v>
      </c>
      <c r="B30" s="2">
        <v>0.99845440494590421</v>
      </c>
      <c r="C30" s="2">
        <v>0</v>
      </c>
      <c r="D30" s="2">
        <v>0</v>
      </c>
      <c r="E30" s="2">
        <v>0</v>
      </c>
      <c r="F30" s="23">
        <v>13</v>
      </c>
      <c r="G30" s="13" t="str" cm="1">
        <f t="array" ref="G30">_xlfn.IFS(AND(B30&lt;=1,B30&gt;=0.95),"Muito Alta",AND(B30&lt;0.95,B30&gt;=0.9),"Alta",AND(B30&lt;0.9,B30&gt;=0.7),"Boa",AND(B30&lt;0.7,B30&gt;=0.5),"Médio",AND(B30&lt;0.5,B30&gt;=0.25),"Baixo",AND(B30&lt;0.25,B30&gt;0),"Muito Baixo",B30=0,"Zero")</f>
        <v>Muito Alta</v>
      </c>
      <c r="H30" s="13" t="str" cm="1">
        <f t="array" ref="H30">_xlfn.IFS(AND(C30&lt;=1,C30&gt;=0.95),"Muito Alta",AND(C30&lt;0.95,C30&gt;=0.9),"Alta",AND(C30&lt;0.9,C30&gt;=0.7),"Boa",AND(C30&lt;0.7,C30&gt;=0.5),"Médio",AND(C30&lt;0.5,C30&gt;=0.25),"Baixo",AND(C30&lt;0.25,C30&gt;0),"Muito Baixo",C30=0,"Zero")</f>
        <v>Zero</v>
      </c>
      <c r="I30" s="13" t="str" cm="1">
        <f t="array" ref="I30">_xlfn.IFS(AND(D30&lt;=1,D30&gt;=0.95),"Muito Alta",AND(D30&lt;0.95,D30&gt;=0.9),"Alta",AND(D30&lt;0.9,D30&gt;=0.7),"Boa",AND(D30&lt;0.7,D30&gt;=0.5),"Médio",AND(D30&lt;0.5,D30&gt;=0.25),"Baixo",AND(D30&lt;0.25,D30&gt;0),"Muito Baixo",D30=0,"Zero")</f>
        <v>Zero</v>
      </c>
      <c r="J30" s="13" t="str" cm="1">
        <f t="array" ref="J30">_xlfn.IFS(AND(E30&lt;=1,E30&gt;=0.95),"Muito Alta",AND(E30&lt;0.95,E30&gt;=0.9),"Alta",AND(E30&lt;0.9,E30&gt;=0.7),"Boa",AND(E30&lt;0.7,E30&gt;=0.5),"Médio",AND(E30&lt;0.5,E30&gt;=0.25),"Baixo",AND(E30&lt;0.25,E30&gt;0),"Muito Baixo",E30=0,"Zero")</f>
        <v>Zero</v>
      </c>
      <c r="K30" s="27" t="s">
        <v>35</v>
      </c>
    </row>
    <row r="31" spans="1:11" x14ac:dyDescent="0.35">
      <c r="A31" s="16">
        <v>29</v>
      </c>
      <c r="B31" s="2">
        <v>1</v>
      </c>
      <c r="C31" s="2">
        <v>0</v>
      </c>
      <c r="D31" s="2">
        <v>0</v>
      </c>
      <c r="E31" s="2">
        <v>0</v>
      </c>
      <c r="F31" s="23">
        <v>4</v>
      </c>
      <c r="G31" s="13" t="str" cm="1">
        <f t="array" ref="G31">_xlfn.IFS(AND(B31&lt;=1,B31&gt;=0.95),"Muito Alta",AND(B31&lt;0.95,B31&gt;=0.9),"Alta",AND(B31&lt;0.9,B31&gt;=0.7),"Boa",AND(B31&lt;0.7,B31&gt;=0.5),"Médio",AND(B31&lt;0.5,B31&gt;=0.25),"Baixo",AND(B31&lt;0.25,B31&gt;0),"Muito Baixo",B31=0,"Zero")</f>
        <v>Muito Alta</v>
      </c>
      <c r="H31" s="13" t="str" cm="1">
        <f t="array" ref="H31">_xlfn.IFS(AND(C31&lt;=1,C31&gt;=0.95),"Muito Alta",AND(C31&lt;0.95,C31&gt;=0.9),"Alta",AND(C31&lt;0.9,C31&gt;=0.7),"Boa",AND(C31&lt;0.7,C31&gt;=0.5),"Médio",AND(C31&lt;0.5,C31&gt;=0.25),"Baixo",AND(C31&lt;0.25,C31&gt;0),"Muito Baixo",C31=0,"Zero")</f>
        <v>Zero</v>
      </c>
      <c r="I31" s="13" t="str" cm="1">
        <f t="array" ref="I31">_xlfn.IFS(AND(D31&lt;=1,D31&gt;=0.95),"Muito Alta",AND(D31&lt;0.95,D31&gt;=0.9),"Alta",AND(D31&lt;0.9,D31&gt;=0.7),"Boa",AND(D31&lt;0.7,D31&gt;=0.5),"Médio",AND(D31&lt;0.5,D31&gt;=0.25),"Baixo",AND(D31&lt;0.25,D31&gt;0),"Muito Baixo",D31=0,"Zero")</f>
        <v>Zero</v>
      </c>
      <c r="J31" s="13" t="str" cm="1">
        <f t="array" ref="J31">_xlfn.IFS(AND(E31&lt;=1,E31&gt;=0.95),"Muito Alta",AND(E31&lt;0.95,E31&gt;=0.9),"Alta",AND(E31&lt;0.9,E31&gt;=0.7),"Boa",AND(E31&lt;0.7,E31&gt;=0.5),"Médio",AND(E31&lt;0.5,E31&gt;=0.25),"Baixo",AND(E31&lt;0.25,E31&gt;0),"Muito Baixo",E31=0,"Zero")</f>
        <v>Zero</v>
      </c>
      <c r="K31" s="28"/>
    </row>
    <row r="32" spans="1:11" x14ac:dyDescent="0.35">
      <c r="A32" s="16">
        <v>30</v>
      </c>
      <c r="B32" s="2">
        <v>0.9969088098918083</v>
      </c>
      <c r="C32" s="2">
        <v>0</v>
      </c>
      <c r="D32" s="2">
        <v>0</v>
      </c>
      <c r="E32" s="2">
        <v>0</v>
      </c>
      <c r="F32" s="23">
        <v>13</v>
      </c>
      <c r="G32" s="13" t="str" cm="1">
        <f t="array" ref="G32">_xlfn.IFS(AND(B32&lt;=1,B32&gt;=0.95),"Muito Alta",AND(B32&lt;0.95,B32&gt;=0.9),"Alta",AND(B32&lt;0.9,B32&gt;=0.7),"Boa",AND(B32&lt;0.7,B32&gt;=0.5),"Médio",AND(B32&lt;0.5,B32&gt;=0.25),"Baixo",AND(B32&lt;0.25,B32&gt;0),"Muito Baixo",B32=0,"Zero")</f>
        <v>Muito Alta</v>
      </c>
      <c r="H32" s="13" t="str" cm="1">
        <f t="array" ref="H32">_xlfn.IFS(AND(C32&lt;=1,C32&gt;=0.95),"Muito Alta",AND(C32&lt;0.95,C32&gt;=0.9),"Alta",AND(C32&lt;0.9,C32&gt;=0.7),"Boa",AND(C32&lt;0.7,C32&gt;=0.5),"Médio",AND(C32&lt;0.5,C32&gt;=0.25),"Baixo",AND(C32&lt;0.25,C32&gt;0),"Muito Baixo",C32=0,"Zero")</f>
        <v>Zero</v>
      </c>
      <c r="I32" s="13" t="str" cm="1">
        <f t="array" ref="I32">_xlfn.IFS(AND(D32&lt;=1,D32&gt;=0.95),"Muito Alta",AND(D32&lt;0.95,D32&gt;=0.9),"Alta",AND(D32&lt;0.9,D32&gt;=0.7),"Boa",AND(D32&lt;0.7,D32&gt;=0.5),"Médio",AND(D32&lt;0.5,D32&gt;=0.25),"Baixo",AND(D32&lt;0.25,D32&gt;0),"Muito Baixo",D32=0,"Zero")</f>
        <v>Zero</v>
      </c>
      <c r="J32" s="13" t="str" cm="1">
        <f t="array" ref="J32">_xlfn.IFS(AND(E32&lt;=1,E32&gt;=0.95),"Muito Alta",AND(E32&lt;0.95,E32&gt;=0.9),"Alta",AND(E32&lt;0.9,E32&gt;=0.7),"Boa",AND(E32&lt;0.7,E32&gt;=0.5),"Médio",AND(E32&lt;0.5,E32&gt;=0.25),"Baixo",AND(E32&lt;0.25,E32&gt;0),"Muito Baixo",E32=0,"Zero")</f>
        <v>Zero</v>
      </c>
      <c r="K32" s="28"/>
    </row>
    <row r="33" spans="1:11" x14ac:dyDescent="0.35">
      <c r="A33" s="16">
        <v>31</v>
      </c>
      <c r="B33" s="2">
        <v>0.9969088098918083</v>
      </c>
      <c r="C33" s="2">
        <v>0</v>
      </c>
      <c r="D33" s="2">
        <v>0</v>
      </c>
      <c r="E33" s="2">
        <v>0</v>
      </c>
      <c r="F33" s="23">
        <v>8</v>
      </c>
      <c r="G33" s="13" t="str" cm="1">
        <f t="array" ref="G33">_xlfn.IFS(AND(B33&lt;=1,B33&gt;=0.95),"Muito Alta",AND(B33&lt;0.95,B33&gt;=0.9),"Alta",AND(B33&lt;0.9,B33&gt;=0.7),"Boa",AND(B33&lt;0.7,B33&gt;=0.5),"Médio",AND(B33&lt;0.5,B33&gt;=0.25),"Baixo",AND(B33&lt;0.25,B33&gt;0),"Muito Baixo",B33=0,"Zero")</f>
        <v>Muito Alta</v>
      </c>
      <c r="H33" s="13" t="str" cm="1">
        <f t="array" ref="H33">_xlfn.IFS(AND(C33&lt;=1,C33&gt;=0.95),"Muito Alta",AND(C33&lt;0.95,C33&gt;=0.9),"Alta",AND(C33&lt;0.9,C33&gt;=0.7),"Boa",AND(C33&lt;0.7,C33&gt;=0.5),"Médio",AND(C33&lt;0.5,C33&gt;=0.25),"Baixo",AND(C33&lt;0.25,C33&gt;0),"Muito Baixo",C33=0,"Zero")</f>
        <v>Zero</v>
      </c>
      <c r="I33" s="13" t="str" cm="1">
        <f t="array" ref="I33">_xlfn.IFS(AND(D33&lt;=1,D33&gt;=0.95),"Muito Alta",AND(D33&lt;0.95,D33&gt;=0.9),"Alta",AND(D33&lt;0.9,D33&gt;=0.7),"Boa",AND(D33&lt;0.7,D33&gt;=0.5),"Médio",AND(D33&lt;0.5,D33&gt;=0.25),"Baixo",AND(D33&lt;0.25,D33&gt;0),"Muito Baixo",D33=0,"Zero")</f>
        <v>Zero</v>
      </c>
      <c r="J33" s="13" t="str" cm="1">
        <f t="array" ref="J33">_xlfn.IFS(AND(E33&lt;=1,E33&gt;=0.95),"Muito Alta",AND(E33&lt;0.95,E33&gt;=0.9),"Alta",AND(E33&lt;0.9,E33&gt;=0.7),"Boa",AND(E33&lt;0.7,E33&gt;=0.5),"Médio",AND(E33&lt;0.5,E33&gt;=0.25),"Baixo",AND(E33&lt;0.25,E33&gt;0),"Muito Baixo",E33=0,"Zero")</f>
        <v>Zero</v>
      </c>
      <c r="K33" s="29"/>
    </row>
    <row r="34" spans="1:11" x14ac:dyDescent="0.35">
      <c r="A34" s="16">
        <v>32</v>
      </c>
      <c r="B34" s="2">
        <v>0.98608964451313752</v>
      </c>
      <c r="C34" s="2">
        <v>0.33333333333333331</v>
      </c>
      <c r="D34" s="2">
        <v>0.125</v>
      </c>
      <c r="E34" s="2">
        <v>0.1818181818181818</v>
      </c>
      <c r="F34" s="23">
        <v>44</v>
      </c>
      <c r="G34" s="13" t="str" cm="1">
        <f t="array" ref="G34">_xlfn.IFS(AND(B34&lt;=1,B34&gt;=0.95),"Muito Alta",AND(B34&lt;0.95,B34&gt;=0.9),"Alta",AND(B34&lt;0.9,B34&gt;=0.7),"Boa",AND(B34&lt;0.7,B34&gt;=0.5),"Médio",AND(B34&lt;0.5,B34&gt;=0.25),"Baixo",AND(B34&lt;0.25,B34&gt;0),"Muito Baixo",B34=0,"Zero")</f>
        <v>Muito Alta</v>
      </c>
      <c r="H34" s="13" t="str" cm="1">
        <f t="array" ref="H34">_xlfn.IFS(AND(C34&lt;=1,C34&gt;=0.95),"Muito Alta",AND(C34&lt;0.95,C34&gt;=0.9),"Alta",AND(C34&lt;0.9,C34&gt;=0.7),"Boa",AND(C34&lt;0.7,C34&gt;=0.5),"Médio",AND(C34&lt;0.5,C34&gt;=0.25),"Baixo",AND(C34&lt;0.25,C34&gt;0),"Muito Baixo",C34=0,"Zero")</f>
        <v>Baixo</v>
      </c>
      <c r="I34" s="13" t="str" cm="1">
        <f t="array" ref="I34">_xlfn.IFS(AND(D34&lt;=1,D34&gt;=0.95),"Muito Alta",AND(D34&lt;0.95,D34&gt;=0.9),"Alta",AND(D34&lt;0.9,D34&gt;=0.7),"Boa",AND(D34&lt;0.7,D34&gt;=0.5),"Médio",AND(D34&lt;0.5,D34&gt;=0.25),"Baixo",AND(D34&lt;0.25,D34&gt;0),"Muito Baixo",D34=0,"Zero")</f>
        <v>Muito Baixo</v>
      </c>
      <c r="J34" s="13" t="str" cm="1">
        <f t="array" ref="J34">_xlfn.IFS(AND(E34&lt;=1,E34&gt;=0.95),"Muito Alta",AND(E34&lt;0.95,E34&gt;=0.9),"Alta",AND(E34&lt;0.9,E34&gt;=0.7),"Boa",AND(E34&lt;0.7,E34&gt;=0.5),"Médio",AND(E34&lt;0.5,E34&gt;=0.25),"Baixo",AND(E34&lt;0.25,E34&gt;0),"Muito Baixo",E34=0,"Zero")</f>
        <v>Muito Baixo</v>
      </c>
      <c r="K34" s="15" t="s">
        <v>36</v>
      </c>
    </row>
    <row r="35" spans="1:11" x14ac:dyDescent="0.35">
      <c r="A35" s="16">
        <v>33</v>
      </c>
      <c r="B35" s="8">
        <v>0.84853168469860896</v>
      </c>
      <c r="C35" s="2">
        <v>0.82286995515695072</v>
      </c>
      <c r="D35" s="2">
        <v>0.95077720207253891</v>
      </c>
      <c r="E35" s="5">
        <v>0.88221153846153855</v>
      </c>
      <c r="F35" s="23">
        <v>3904</v>
      </c>
      <c r="G35" s="13" t="str" cm="1">
        <f t="array" ref="G35">_xlfn.IFS(AND(B35&lt;=1,B35&gt;=0.95),"Muito Alta",AND(B35&lt;0.95,B35&gt;=0.9),"Alta",AND(B35&lt;0.9,B35&gt;=0.7),"Boa",AND(B35&lt;0.7,B35&gt;=0.5),"Médio",AND(B35&lt;0.5,B35&gt;=0.25),"Baixo",AND(B35&lt;0.25,B35&gt;0),"Muito Baixo",B35=0,"Zero")</f>
        <v>Boa</v>
      </c>
      <c r="H35" s="13" t="str" cm="1">
        <f t="array" ref="H35">_xlfn.IFS(AND(C35&lt;=1,C35&gt;=0.95),"Muito Alta",AND(C35&lt;0.95,C35&gt;=0.9),"Alta",AND(C35&lt;0.9,C35&gt;=0.7),"Boa",AND(C35&lt;0.7,C35&gt;=0.5),"Médio",AND(C35&lt;0.5,C35&gt;=0.25),"Baixo",AND(C35&lt;0.25,C35&gt;0),"Muito Baixo",C35=0,"Zero")</f>
        <v>Boa</v>
      </c>
      <c r="I35" s="13" t="str" cm="1">
        <f t="array" ref="I35">_xlfn.IFS(AND(D35&lt;=1,D35&gt;=0.95),"Muito Alta",AND(D35&lt;0.95,D35&gt;=0.9),"Alta",AND(D35&lt;0.9,D35&gt;=0.7),"Boa",AND(D35&lt;0.7,D35&gt;=0.5),"Médio",AND(D35&lt;0.5,D35&gt;=0.25),"Baixo",AND(D35&lt;0.25,D35&gt;0),"Muito Baixo",D35=0,"Zero")</f>
        <v>Muito Alta</v>
      </c>
      <c r="J35" s="13" t="str" cm="1">
        <f t="array" ref="J35">_xlfn.IFS(AND(E35&lt;=1,E35&gt;=0.95),"Muito Alta",AND(E35&lt;0.95,E35&gt;=0.9),"Alta",AND(E35&lt;0.9,E35&gt;=0.7),"Boa",AND(E35&lt;0.7,E35&gt;=0.5),"Médio",AND(E35&lt;0.5,E35&gt;=0.25),"Baixo",AND(E35&lt;0.25,E35&gt;0),"Muito Baixo",E35=0,"Zero")</f>
        <v>Boa</v>
      </c>
      <c r="K35" s="15" t="s">
        <v>34</v>
      </c>
    </row>
    <row r="36" spans="1:11" x14ac:dyDescent="0.35">
      <c r="A36" s="16">
        <v>34</v>
      </c>
      <c r="B36" s="2">
        <v>0.95363214837712518</v>
      </c>
      <c r="C36" s="2">
        <v>0.22222222222222221</v>
      </c>
      <c r="D36" s="2">
        <v>0.08</v>
      </c>
      <c r="E36" s="2">
        <v>0.1176470588235294</v>
      </c>
      <c r="F36" s="23">
        <v>241</v>
      </c>
      <c r="G36" s="13" t="str" cm="1">
        <f t="array" ref="G36">_xlfn.IFS(AND(B36&lt;=1,B36&gt;=0.95),"Muito Alta",AND(B36&lt;0.95,B36&gt;=0.9),"Alta",AND(B36&lt;0.9,B36&gt;=0.7),"Boa",AND(B36&lt;0.7,B36&gt;=0.5),"Médio",AND(B36&lt;0.5,B36&gt;=0.25),"Baixo",AND(B36&lt;0.25,B36&gt;0),"Muito Baixo",B36=0,"Zero")</f>
        <v>Muito Alta</v>
      </c>
      <c r="H36" s="13" t="str" cm="1">
        <f t="array" ref="H36">_xlfn.IFS(AND(C36&lt;=1,C36&gt;=0.95),"Muito Alta",AND(C36&lt;0.95,C36&gt;=0.9),"Alta",AND(C36&lt;0.9,C36&gt;=0.7),"Boa",AND(C36&lt;0.7,C36&gt;=0.5),"Médio",AND(C36&lt;0.5,C36&gt;=0.25),"Baixo",AND(C36&lt;0.25,C36&gt;0),"Muito Baixo",C36=0,"Zero")</f>
        <v>Muito Baixo</v>
      </c>
      <c r="I36" s="13" t="str" cm="1">
        <f t="array" ref="I36">_xlfn.IFS(AND(D36&lt;=1,D36&gt;=0.95),"Muito Alta",AND(D36&lt;0.95,D36&gt;=0.9),"Alta",AND(D36&lt;0.9,D36&gt;=0.7),"Boa",AND(D36&lt;0.7,D36&gt;=0.5),"Médio",AND(D36&lt;0.5,D36&gt;=0.25),"Baixo",AND(D36&lt;0.25,D36&gt;0),"Muito Baixo",D36=0,"Zero")</f>
        <v>Muito Baixo</v>
      </c>
      <c r="J36" s="13" t="str" cm="1">
        <f t="array" ref="J36">_xlfn.IFS(AND(E36&lt;=1,E36&gt;=0.95),"Muito Alta",AND(E36&lt;0.95,E36&gt;=0.9),"Alta",AND(E36&lt;0.9,E36&gt;=0.7),"Boa",AND(E36&lt;0.7,E36&gt;=0.5),"Médio",AND(E36&lt;0.5,E36&gt;=0.25),"Baixo",AND(E36&lt;0.25,E36&gt;0),"Muito Baixo",E36=0,"Zero")</f>
        <v>Muito Baixo</v>
      </c>
      <c r="K36" s="15" t="s">
        <v>36</v>
      </c>
    </row>
    <row r="37" spans="1:11" x14ac:dyDescent="0.35">
      <c r="A37" s="16">
        <v>35</v>
      </c>
      <c r="B37" s="2">
        <v>0.99536321483771251</v>
      </c>
      <c r="C37" s="2">
        <v>0</v>
      </c>
      <c r="D37" s="2">
        <v>0</v>
      </c>
      <c r="E37" s="2">
        <v>0</v>
      </c>
      <c r="F37" s="23">
        <v>32</v>
      </c>
      <c r="G37" s="13" t="str" cm="1">
        <f t="array" ref="G37">_xlfn.IFS(AND(B37&lt;=1,B37&gt;=0.95),"Muito Alta",AND(B37&lt;0.95,B37&gt;=0.9),"Alta",AND(B37&lt;0.9,B37&gt;=0.7),"Boa",AND(B37&lt;0.7,B37&gt;=0.5),"Médio",AND(B37&lt;0.5,B37&gt;=0.25),"Baixo",AND(B37&lt;0.25,B37&gt;0),"Muito Baixo",B37=0,"Zero")</f>
        <v>Muito Alta</v>
      </c>
      <c r="H37" s="13" t="str" cm="1">
        <f t="array" ref="H37">_xlfn.IFS(AND(C37&lt;=1,C37&gt;=0.95),"Muito Alta",AND(C37&lt;0.95,C37&gt;=0.9),"Alta",AND(C37&lt;0.9,C37&gt;=0.7),"Boa",AND(C37&lt;0.7,C37&gt;=0.5),"Médio",AND(C37&lt;0.5,C37&gt;=0.25),"Baixo",AND(C37&lt;0.25,C37&gt;0),"Muito Baixo",C37=0,"Zero")</f>
        <v>Zero</v>
      </c>
      <c r="I37" s="13" t="str" cm="1">
        <f t="array" ref="I37">_xlfn.IFS(AND(D37&lt;=1,D37&gt;=0.95),"Muito Alta",AND(D37&lt;0.95,D37&gt;=0.9),"Alta",AND(D37&lt;0.9,D37&gt;=0.7),"Boa",AND(D37&lt;0.7,D37&gt;=0.5),"Médio",AND(D37&lt;0.5,D37&gt;=0.25),"Baixo",AND(D37&lt;0.25,D37&gt;0),"Muito Baixo",D37=0,"Zero")</f>
        <v>Zero</v>
      </c>
      <c r="J37" s="13" t="str" cm="1">
        <f t="array" ref="J37">_xlfn.IFS(AND(E37&lt;=1,E37&gt;=0.95),"Muito Alta",AND(E37&lt;0.95,E37&gt;=0.9),"Alta",AND(E37&lt;0.9,E37&gt;=0.7),"Boa",AND(E37&lt;0.7,E37&gt;=0.5),"Médio",AND(E37&lt;0.5,E37&gt;=0.25),"Baixo",AND(E37&lt;0.25,E37&gt;0),"Muito Baixo",E37=0,"Zero")</f>
        <v>Zero</v>
      </c>
      <c r="K37" s="15" t="s">
        <v>35</v>
      </c>
    </row>
    <row r="38" spans="1:11" x14ac:dyDescent="0.35">
      <c r="A38" s="16">
        <v>36</v>
      </c>
      <c r="B38" s="2">
        <v>0.98608964451313752</v>
      </c>
      <c r="C38" s="2">
        <v>0.5</v>
      </c>
      <c r="D38" s="2">
        <v>0.44444444444444442</v>
      </c>
      <c r="E38" s="2">
        <v>0.47058823529411759</v>
      </c>
      <c r="F38" s="23">
        <v>124</v>
      </c>
      <c r="G38" s="13" t="str" cm="1">
        <f t="array" ref="G38">_xlfn.IFS(AND(B38&lt;=1,B38&gt;=0.95),"Muito Alta",AND(B38&lt;0.95,B38&gt;=0.9),"Alta",AND(B38&lt;0.9,B38&gt;=0.7),"Boa",AND(B38&lt;0.7,B38&gt;=0.5),"Médio",AND(B38&lt;0.5,B38&gt;=0.25),"Baixo",AND(B38&lt;0.25,B38&gt;0),"Muito Baixo",B38=0,"Zero")</f>
        <v>Muito Alta</v>
      </c>
      <c r="H38" s="13" t="str" cm="1">
        <f t="array" ref="H38">_xlfn.IFS(AND(C38&lt;=1,C38&gt;=0.95),"Muito Alta",AND(C38&lt;0.95,C38&gt;=0.9),"Alta",AND(C38&lt;0.9,C38&gt;=0.7),"Boa",AND(C38&lt;0.7,C38&gt;=0.5),"Médio",AND(C38&lt;0.5,C38&gt;=0.25),"Baixo",AND(C38&lt;0.25,C38&gt;0),"Muito Baixo",C38=0,"Zero")</f>
        <v>Médio</v>
      </c>
      <c r="I38" s="13" t="str" cm="1">
        <f t="array" ref="I38">_xlfn.IFS(AND(D38&lt;=1,D38&gt;=0.95),"Muito Alta",AND(D38&lt;0.95,D38&gt;=0.9),"Alta",AND(D38&lt;0.9,D38&gt;=0.7),"Boa",AND(D38&lt;0.7,D38&gt;=0.5),"Médio",AND(D38&lt;0.5,D38&gt;=0.25),"Baixo",AND(D38&lt;0.25,D38&gt;0),"Muito Baixo",D38=0,"Zero")</f>
        <v>Baixo</v>
      </c>
      <c r="J38" s="13" t="str" cm="1">
        <f t="array" ref="J38">_xlfn.IFS(AND(E38&lt;=1,E38&gt;=0.95),"Muito Alta",AND(E38&lt;0.95,E38&gt;=0.9),"Alta",AND(E38&lt;0.9,E38&gt;=0.7),"Boa",AND(E38&lt;0.7,E38&gt;=0.5),"Médio",AND(E38&lt;0.5,E38&gt;=0.25),"Baixo",AND(E38&lt;0.25,E38&gt;0),"Muito Baixo",E38=0,"Zero")</f>
        <v>Baixo</v>
      </c>
      <c r="K38" s="15" t="s">
        <v>36</v>
      </c>
    </row>
    <row r="39" spans="1:11" x14ac:dyDescent="0.35">
      <c r="A39" s="16">
        <v>37</v>
      </c>
      <c r="B39" s="2">
        <v>1</v>
      </c>
      <c r="C39" s="2">
        <v>0</v>
      </c>
      <c r="D39" s="2">
        <v>0</v>
      </c>
      <c r="E39" s="2">
        <v>0</v>
      </c>
      <c r="F39" s="23">
        <v>1</v>
      </c>
      <c r="G39" s="13" t="str" cm="1">
        <f t="array" ref="G39">_xlfn.IFS(AND(B39&lt;=1,B39&gt;=0.95),"Muito Alta",AND(B39&lt;0.95,B39&gt;=0.9),"Alta",AND(B39&lt;0.9,B39&gt;=0.7),"Boa",AND(B39&lt;0.7,B39&gt;=0.5),"Médio",AND(B39&lt;0.5,B39&gt;=0.25),"Baixo",AND(B39&lt;0.25,B39&gt;0),"Muito Baixo",B39=0,"Zero")</f>
        <v>Muito Alta</v>
      </c>
      <c r="H39" s="13" t="str" cm="1">
        <f t="array" ref="H39">_xlfn.IFS(AND(C39&lt;=1,C39&gt;=0.95),"Muito Alta",AND(C39&lt;0.95,C39&gt;=0.9),"Alta",AND(C39&lt;0.9,C39&gt;=0.7),"Boa",AND(C39&lt;0.7,C39&gt;=0.5),"Médio",AND(C39&lt;0.5,C39&gt;=0.25),"Baixo",AND(C39&lt;0.25,C39&gt;0),"Muito Baixo",C39=0,"Zero")</f>
        <v>Zero</v>
      </c>
      <c r="I39" s="13" t="str" cm="1">
        <f t="array" ref="I39">_xlfn.IFS(AND(D39&lt;=1,D39&gt;=0.95),"Muito Alta",AND(D39&lt;0.95,D39&gt;=0.9),"Alta",AND(D39&lt;0.9,D39&gt;=0.7),"Boa",AND(D39&lt;0.7,D39&gt;=0.5),"Médio",AND(D39&lt;0.5,D39&gt;=0.25),"Baixo",AND(D39&lt;0.25,D39&gt;0),"Muito Baixo",D39=0,"Zero")</f>
        <v>Zero</v>
      </c>
      <c r="J39" s="13" t="str" cm="1">
        <f t="array" ref="J39">_xlfn.IFS(AND(E39&lt;=1,E39&gt;=0.95),"Muito Alta",AND(E39&lt;0.95,E39&gt;=0.9),"Alta",AND(E39&lt;0.9,E39&gt;=0.7),"Boa",AND(E39&lt;0.7,E39&gt;=0.5),"Médio",AND(E39&lt;0.5,E39&gt;=0.25),"Baixo",AND(E39&lt;0.25,E39&gt;0),"Muito Baixo",E39=0,"Zero")</f>
        <v>Zero</v>
      </c>
      <c r="K39" s="27" t="s">
        <v>35</v>
      </c>
    </row>
    <row r="40" spans="1:11" x14ac:dyDescent="0.35">
      <c r="A40" s="16">
        <v>38</v>
      </c>
      <c r="B40" s="2">
        <v>0.9969088098918083</v>
      </c>
      <c r="C40" s="2">
        <v>0</v>
      </c>
      <c r="D40" s="2">
        <v>0</v>
      </c>
      <c r="E40" s="2">
        <v>0</v>
      </c>
      <c r="F40" s="23">
        <v>17</v>
      </c>
      <c r="G40" s="13" t="str" cm="1">
        <f t="array" ref="G40">_xlfn.IFS(AND(B40&lt;=1,B40&gt;=0.95),"Muito Alta",AND(B40&lt;0.95,B40&gt;=0.9),"Alta",AND(B40&lt;0.9,B40&gt;=0.7),"Boa",AND(B40&lt;0.7,B40&gt;=0.5),"Médio",AND(B40&lt;0.5,B40&gt;=0.25),"Baixo",AND(B40&lt;0.25,B40&gt;0),"Muito Baixo",B40=0,"Zero")</f>
        <v>Muito Alta</v>
      </c>
      <c r="H40" s="13" t="str" cm="1">
        <f t="array" ref="H40">_xlfn.IFS(AND(C40&lt;=1,C40&gt;=0.95),"Muito Alta",AND(C40&lt;0.95,C40&gt;=0.9),"Alta",AND(C40&lt;0.9,C40&gt;=0.7),"Boa",AND(C40&lt;0.7,C40&gt;=0.5),"Médio",AND(C40&lt;0.5,C40&gt;=0.25),"Baixo",AND(C40&lt;0.25,C40&gt;0),"Muito Baixo",C40=0,"Zero")</f>
        <v>Zero</v>
      </c>
      <c r="I40" s="13" t="str" cm="1">
        <f t="array" ref="I40">_xlfn.IFS(AND(D40&lt;=1,D40&gt;=0.95),"Muito Alta",AND(D40&lt;0.95,D40&gt;=0.9),"Alta",AND(D40&lt;0.9,D40&gt;=0.7),"Boa",AND(D40&lt;0.7,D40&gt;=0.5),"Médio",AND(D40&lt;0.5,D40&gt;=0.25),"Baixo",AND(D40&lt;0.25,D40&gt;0),"Muito Baixo",D40=0,"Zero")</f>
        <v>Zero</v>
      </c>
      <c r="J40" s="13" t="str" cm="1">
        <f t="array" ref="J40">_xlfn.IFS(AND(E40&lt;=1,E40&gt;=0.95),"Muito Alta",AND(E40&lt;0.95,E40&gt;=0.9),"Alta",AND(E40&lt;0.9,E40&gt;=0.7),"Boa",AND(E40&lt;0.7,E40&gt;=0.5),"Médio",AND(E40&lt;0.5,E40&gt;=0.25),"Baixo",AND(E40&lt;0.25,E40&gt;0),"Muito Baixo",E40=0,"Zero")</f>
        <v>Zero</v>
      </c>
      <c r="K40" s="28"/>
    </row>
    <row r="41" spans="1:11" x14ac:dyDescent="0.35">
      <c r="A41" s="16">
        <v>39</v>
      </c>
      <c r="B41" s="2">
        <v>1</v>
      </c>
      <c r="C41" s="2">
        <v>0</v>
      </c>
      <c r="D41" s="2">
        <v>0</v>
      </c>
      <c r="E41" s="2">
        <v>0</v>
      </c>
      <c r="F41" s="23">
        <v>4</v>
      </c>
      <c r="G41" s="13" t="str" cm="1">
        <f t="array" ref="G41">_xlfn.IFS(AND(B41&lt;=1,B41&gt;=0.95),"Muito Alta",AND(B41&lt;0.95,B41&gt;=0.9),"Alta",AND(B41&lt;0.9,B41&gt;=0.7),"Boa",AND(B41&lt;0.7,B41&gt;=0.5),"Médio",AND(B41&lt;0.5,B41&gt;=0.25),"Baixo",AND(B41&lt;0.25,B41&gt;0),"Muito Baixo",B41=0,"Zero")</f>
        <v>Muito Alta</v>
      </c>
      <c r="H41" s="13" t="str" cm="1">
        <f t="array" ref="H41">_xlfn.IFS(AND(C41&lt;=1,C41&gt;=0.95),"Muito Alta",AND(C41&lt;0.95,C41&gt;=0.9),"Alta",AND(C41&lt;0.9,C41&gt;=0.7),"Boa",AND(C41&lt;0.7,C41&gt;=0.5),"Médio",AND(C41&lt;0.5,C41&gt;=0.25),"Baixo",AND(C41&lt;0.25,C41&gt;0),"Muito Baixo",C41=0,"Zero")</f>
        <v>Zero</v>
      </c>
      <c r="I41" s="13" t="str" cm="1">
        <f t="array" ref="I41">_xlfn.IFS(AND(D41&lt;=1,D41&gt;=0.95),"Muito Alta",AND(D41&lt;0.95,D41&gt;=0.9),"Alta",AND(D41&lt;0.9,D41&gt;=0.7),"Boa",AND(D41&lt;0.7,D41&gt;=0.5),"Médio",AND(D41&lt;0.5,D41&gt;=0.25),"Baixo",AND(D41&lt;0.25,D41&gt;0),"Muito Baixo",D41=0,"Zero")</f>
        <v>Zero</v>
      </c>
      <c r="J41" s="13" t="str" cm="1">
        <f t="array" ref="J41">_xlfn.IFS(AND(E41&lt;=1,E41&gt;=0.95),"Muito Alta",AND(E41&lt;0.95,E41&gt;=0.9),"Alta",AND(E41&lt;0.9,E41&gt;=0.7),"Boa",AND(E41&lt;0.7,E41&gt;=0.5),"Médio",AND(E41&lt;0.5,E41&gt;=0.25),"Baixo",AND(E41&lt;0.25,E41&gt;0),"Muito Baixo",E41=0,"Zero")</f>
        <v>Zero</v>
      </c>
      <c r="K41" s="28"/>
    </row>
    <row r="42" spans="1:11" x14ac:dyDescent="0.35">
      <c r="A42" s="16">
        <v>40</v>
      </c>
      <c r="B42" s="2">
        <v>1</v>
      </c>
      <c r="C42" s="2">
        <v>0</v>
      </c>
      <c r="D42" s="2">
        <v>0</v>
      </c>
      <c r="E42" s="2">
        <v>0</v>
      </c>
      <c r="F42" s="23">
        <v>5</v>
      </c>
      <c r="G42" s="13" t="str" cm="1">
        <f t="array" ref="G42">_xlfn.IFS(AND(B42&lt;=1,B42&gt;=0.95),"Muito Alta",AND(B42&lt;0.95,B42&gt;=0.9),"Alta",AND(B42&lt;0.9,B42&gt;=0.7),"Boa",AND(B42&lt;0.7,B42&gt;=0.5),"Médio",AND(B42&lt;0.5,B42&gt;=0.25),"Baixo",AND(B42&lt;0.25,B42&gt;0),"Muito Baixo",B42=0,"Zero")</f>
        <v>Muito Alta</v>
      </c>
      <c r="H42" s="13" t="str" cm="1">
        <f t="array" ref="H42">_xlfn.IFS(AND(C42&lt;=1,C42&gt;=0.95),"Muito Alta",AND(C42&lt;0.95,C42&gt;=0.9),"Alta",AND(C42&lt;0.9,C42&gt;=0.7),"Boa",AND(C42&lt;0.7,C42&gt;=0.5),"Médio",AND(C42&lt;0.5,C42&gt;=0.25),"Baixo",AND(C42&lt;0.25,C42&gt;0),"Muito Baixo",C42=0,"Zero")</f>
        <v>Zero</v>
      </c>
      <c r="I42" s="13" t="str" cm="1">
        <f t="array" ref="I42">_xlfn.IFS(AND(D42&lt;=1,D42&gt;=0.95),"Muito Alta",AND(D42&lt;0.95,D42&gt;=0.9),"Alta",AND(D42&lt;0.9,D42&gt;=0.7),"Boa",AND(D42&lt;0.7,D42&gt;=0.5),"Médio",AND(D42&lt;0.5,D42&gt;=0.25),"Baixo",AND(D42&lt;0.25,D42&gt;0),"Muito Baixo",D42=0,"Zero")</f>
        <v>Zero</v>
      </c>
      <c r="J42" s="13" t="str" cm="1">
        <f t="array" ref="J42">_xlfn.IFS(AND(E42&lt;=1,E42&gt;=0.95),"Muito Alta",AND(E42&lt;0.95,E42&gt;=0.9),"Alta",AND(E42&lt;0.9,E42&gt;=0.7),"Boa",AND(E42&lt;0.7,E42&gt;=0.5),"Médio",AND(E42&lt;0.5,E42&gt;=0.25),"Baixo",AND(E42&lt;0.25,E42&gt;0),"Muito Baixo",E42=0,"Zero")</f>
        <v>Zero</v>
      </c>
      <c r="K42" s="28"/>
    </row>
    <row r="43" spans="1:11" x14ac:dyDescent="0.35">
      <c r="A43" s="16">
        <v>41</v>
      </c>
      <c r="B43" s="2">
        <v>1</v>
      </c>
      <c r="C43" s="2">
        <v>0</v>
      </c>
      <c r="D43" s="2">
        <v>0</v>
      </c>
      <c r="E43" s="2">
        <v>0</v>
      </c>
      <c r="F43" s="23">
        <v>2</v>
      </c>
      <c r="G43" s="13" t="str" cm="1">
        <f t="array" ref="G43">_xlfn.IFS(AND(B43&lt;=1,B43&gt;=0.95),"Muito Alta",AND(B43&lt;0.95,B43&gt;=0.9),"Alta",AND(B43&lt;0.9,B43&gt;=0.7),"Boa",AND(B43&lt;0.7,B43&gt;=0.5),"Médio",AND(B43&lt;0.5,B43&gt;=0.25),"Baixo",AND(B43&lt;0.25,B43&gt;0),"Muito Baixo",B43=0,"Zero")</f>
        <v>Muito Alta</v>
      </c>
      <c r="H43" s="13" t="str" cm="1">
        <f t="array" ref="H43">_xlfn.IFS(AND(C43&lt;=1,C43&gt;=0.95),"Muito Alta",AND(C43&lt;0.95,C43&gt;=0.9),"Alta",AND(C43&lt;0.9,C43&gt;=0.7),"Boa",AND(C43&lt;0.7,C43&gt;=0.5),"Médio",AND(C43&lt;0.5,C43&gt;=0.25),"Baixo",AND(C43&lt;0.25,C43&gt;0),"Muito Baixo",C43=0,"Zero")</f>
        <v>Zero</v>
      </c>
      <c r="I43" s="13" t="str" cm="1">
        <f t="array" ref="I43">_xlfn.IFS(AND(D43&lt;=1,D43&gt;=0.95),"Muito Alta",AND(D43&lt;0.95,D43&gt;=0.9),"Alta",AND(D43&lt;0.9,D43&gt;=0.7),"Boa",AND(D43&lt;0.7,D43&gt;=0.5),"Médio",AND(D43&lt;0.5,D43&gt;=0.25),"Baixo",AND(D43&lt;0.25,D43&gt;0),"Muito Baixo",D43=0,"Zero")</f>
        <v>Zero</v>
      </c>
      <c r="J43" s="13" t="str" cm="1">
        <f t="array" ref="J43">_xlfn.IFS(AND(E43&lt;=1,E43&gt;=0.95),"Muito Alta",AND(E43&lt;0.95,E43&gt;=0.9),"Alta",AND(E43&lt;0.9,E43&gt;=0.7),"Boa",AND(E43&lt;0.7,E43&gt;=0.5),"Médio",AND(E43&lt;0.5,E43&gt;=0.25),"Baixo",AND(E43&lt;0.25,E43&gt;0),"Muito Baixo",E43=0,"Zero")</f>
        <v>Zero</v>
      </c>
      <c r="K43" s="28"/>
    </row>
    <row r="44" spans="1:11" x14ac:dyDescent="0.35">
      <c r="A44" s="16">
        <v>42</v>
      </c>
      <c r="B44" s="2">
        <v>0.99845440494590421</v>
      </c>
      <c r="C44" s="2">
        <v>0</v>
      </c>
      <c r="D44" s="2">
        <v>0</v>
      </c>
      <c r="E44" s="2">
        <v>0</v>
      </c>
      <c r="F44" s="23">
        <v>2</v>
      </c>
      <c r="G44" s="13" t="str" cm="1">
        <f t="array" ref="G44">_xlfn.IFS(AND(B44&lt;=1,B44&gt;=0.95),"Muito Alta",AND(B44&lt;0.95,B44&gt;=0.9),"Alta",AND(B44&lt;0.9,B44&gt;=0.7),"Boa",AND(B44&lt;0.7,B44&gt;=0.5),"Médio",AND(B44&lt;0.5,B44&gt;=0.25),"Baixo",AND(B44&lt;0.25,B44&gt;0),"Muito Baixo",B44=0,"Zero")</f>
        <v>Muito Alta</v>
      </c>
      <c r="H44" s="13" t="str" cm="1">
        <f t="array" ref="H44">_xlfn.IFS(AND(C44&lt;=1,C44&gt;=0.95),"Muito Alta",AND(C44&lt;0.95,C44&gt;=0.9),"Alta",AND(C44&lt;0.9,C44&gt;=0.7),"Boa",AND(C44&lt;0.7,C44&gt;=0.5),"Médio",AND(C44&lt;0.5,C44&gt;=0.25),"Baixo",AND(C44&lt;0.25,C44&gt;0),"Muito Baixo",C44=0,"Zero")</f>
        <v>Zero</v>
      </c>
      <c r="I44" s="13" t="str" cm="1">
        <f t="array" ref="I44">_xlfn.IFS(AND(D44&lt;=1,D44&gt;=0.95),"Muito Alta",AND(D44&lt;0.95,D44&gt;=0.9),"Alta",AND(D44&lt;0.9,D44&gt;=0.7),"Boa",AND(D44&lt;0.7,D44&gt;=0.5),"Médio",AND(D44&lt;0.5,D44&gt;=0.25),"Baixo",AND(D44&lt;0.25,D44&gt;0),"Muito Baixo",D44=0,"Zero")</f>
        <v>Zero</v>
      </c>
      <c r="J44" s="13" t="str" cm="1">
        <f t="array" ref="J44">_xlfn.IFS(AND(E44&lt;=1,E44&gt;=0.95),"Muito Alta",AND(E44&lt;0.95,E44&gt;=0.9),"Alta",AND(E44&lt;0.9,E44&gt;=0.7),"Boa",AND(E44&lt;0.7,E44&gt;=0.5),"Médio",AND(E44&lt;0.5,E44&gt;=0.25),"Baixo",AND(E44&lt;0.25,E44&gt;0),"Muito Baixo",E44=0,"Zero")</f>
        <v>Zero</v>
      </c>
      <c r="K44" s="29"/>
    </row>
    <row r="45" spans="1:11" x14ac:dyDescent="0.35">
      <c r="A45" s="9" t="s">
        <v>8</v>
      </c>
      <c r="B45" s="6">
        <f>MIN(B2:B44)</f>
        <v>0.84853168469860896</v>
      </c>
      <c r="C45" s="6">
        <f t="shared" ref="C45:E45" si="0">MIN(C2:C44)</f>
        <v>0</v>
      </c>
      <c r="D45" s="6">
        <f t="shared" si="0"/>
        <v>0</v>
      </c>
      <c r="E45" s="6">
        <f t="shared" si="0"/>
        <v>0</v>
      </c>
      <c r="G45" s="12">
        <f>COUNTIF(G2:G44,$K$45)</f>
        <v>41</v>
      </c>
      <c r="H45" s="12">
        <f t="shared" ref="H45:J45" si="1">COUNTIF(H2:H44,$K$45)</f>
        <v>3</v>
      </c>
      <c r="I45" s="12">
        <f t="shared" si="1"/>
        <v>2</v>
      </c>
      <c r="J45" s="12">
        <f t="shared" si="1"/>
        <v>0</v>
      </c>
      <c r="K45" t="s">
        <v>20</v>
      </c>
    </row>
    <row r="46" spans="1:11" x14ac:dyDescent="0.35">
      <c r="A46" s="10" t="s">
        <v>9</v>
      </c>
      <c r="B46" s="7">
        <f>MAX(B2:B44)</f>
        <v>1</v>
      </c>
      <c r="C46" s="7">
        <f t="shared" ref="C46:E46" si="2">MAX(C2:C44)</f>
        <v>1</v>
      </c>
      <c r="D46" s="7">
        <f t="shared" si="2"/>
        <v>1</v>
      </c>
      <c r="E46" s="7">
        <f t="shared" si="2"/>
        <v>0.88221153846153855</v>
      </c>
      <c r="G46" s="12">
        <f>COUNTIF(G2:G44,$K$46)</f>
        <v>1</v>
      </c>
      <c r="H46" s="12">
        <f t="shared" ref="H46:J46" si="3">COUNTIF(H2:H44,$K$46)</f>
        <v>0</v>
      </c>
      <c r="I46" s="12">
        <f t="shared" si="3"/>
        <v>0</v>
      </c>
      <c r="J46" s="12">
        <f t="shared" si="3"/>
        <v>0</v>
      </c>
      <c r="K46" t="s">
        <v>15</v>
      </c>
    </row>
    <row r="47" spans="1:11" x14ac:dyDescent="0.35">
      <c r="A47" s="17">
        <v>0</v>
      </c>
      <c r="B47">
        <f>COUNTIF(B2:B44,"=0")</f>
        <v>0</v>
      </c>
      <c r="C47">
        <f t="shared" ref="C47:E47" si="4">COUNTIF(C2:C44,"=0")</f>
        <v>31</v>
      </c>
      <c r="D47">
        <f t="shared" si="4"/>
        <v>31</v>
      </c>
      <c r="E47">
        <f t="shared" si="4"/>
        <v>31</v>
      </c>
      <c r="G47" s="12">
        <f>COUNTIF(G2:G44,$K$47)</f>
        <v>1</v>
      </c>
      <c r="H47" s="12">
        <f t="shared" ref="H47:J47" si="5">COUNTIF(H2:H44,$K$47)</f>
        <v>2</v>
      </c>
      <c r="I47" s="12">
        <f t="shared" si="5"/>
        <v>1</v>
      </c>
      <c r="J47" s="12">
        <f t="shared" si="5"/>
        <v>3</v>
      </c>
      <c r="K47" t="s">
        <v>24</v>
      </c>
    </row>
    <row r="48" spans="1:11" x14ac:dyDescent="0.35">
      <c r="A48" s="17">
        <v>1</v>
      </c>
      <c r="B48">
        <f>COUNTIF(B2:B44,"=1")</f>
        <v>15</v>
      </c>
      <c r="C48">
        <f>COUNTIF(C2:C44,"=1")</f>
        <v>3</v>
      </c>
      <c r="D48">
        <f>COUNTIF(D2:D44,"=1")</f>
        <v>1</v>
      </c>
      <c r="E48">
        <f>COUNTIF(E2:E44,"=1")</f>
        <v>0</v>
      </c>
      <c r="G48" s="12">
        <f>COUNTIF(G2:G44,$K$48)</f>
        <v>0</v>
      </c>
      <c r="H48" s="12">
        <f t="shared" ref="H48:J48" si="6">COUNTIF(H2:H44,$K$48)</f>
        <v>4</v>
      </c>
      <c r="I48" s="12">
        <f t="shared" si="6"/>
        <v>2</v>
      </c>
      <c r="J48" s="12">
        <f t="shared" si="6"/>
        <v>3</v>
      </c>
      <c r="K48" t="s">
        <v>17</v>
      </c>
    </row>
    <row r="49" spans="1:11" x14ac:dyDescent="0.35">
      <c r="A49" s="18" t="s">
        <v>8</v>
      </c>
      <c r="B49" s="9">
        <f>INDEX($A$2:$A$44,MATCH(B45,B2:B44,0))</f>
        <v>33</v>
      </c>
      <c r="C49" s="6">
        <f t="shared" ref="C49:E49" si="7">INDEX($A$2:$A$44,MATCH(C45,C2:C44,0))</f>
        <v>1</v>
      </c>
      <c r="D49" s="6">
        <f t="shared" si="7"/>
        <v>1</v>
      </c>
      <c r="E49" s="6">
        <f t="shared" si="7"/>
        <v>1</v>
      </c>
      <c r="G49" s="12">
        <f>COUNTIF(G2:G44,$K$49)</f>
        <v>0</v>
      </c>
      <c r="H49" s="12">
        <f>COUNTIF(H2:H44,$K$49)</f>
        <v>1</v>
      </c>
      <c r="I49" s="12">
        <f>COUNTIF(I2:I44,$K$49)</f>
        <v>3</v>
      </c>
      <c r="J49" s="12">
        <f>COUNTIF(J2:J44,$K$49)</f>
        <v>3</v>
      </c>
      <c r="K49" t="s">
        <v>22</v>
      </c>
    </row>
    <row r="50" spans="1:11" x14ac:dyDescent="0.35">
      <c r="A50" s="19" t="s">
        <v>9</v>
      </c>
      <c r="B50" s="7">
        <f>INDEX($A$2:$A$44,MATCH(B46,B2:B44,0))</f>
        <v>3</v>
      </c>
      <c r="C50" s="7">
        <f t="shared" ref="C50:E50" si="8">INDEX($A$2:$A$44,MATCH(C46,C2:C44,0))</f>
        <v>12</v>
      </c>
      <c r="D50" s="7">
        <f t="shared" si="8"/>
        <v>6</v>
      </c>
      <c r="E50" s="10">
        <f t="shared" si="8"/>
        <v>33</v>
      </c>
      <c r="F50" s="25"/>
      <c r="G50" s="12">
        <f>COUNTIF(G2:G44,$K$50)</f>
        <v>0</v>
      </c>
      <c r="H50" s="12">
        <f t="shared" ref="H50:J50" si="9">COUNTIF(H2:H44,$K$50)</f>
        <v>2</v>
      </c>
      <c r="I50" s="12">
        <f t="shared" si="9"/>
        <v>4</v>
      </c>
      <c r="J50" s="12">
        <f t="shared" si="9"/>
        <v>3</v>
      </c>
      <c r="K50" t="s">
        <v>32</v>
      </c>
    </row>
    <row r="51" spans="1:11" x14ac:dyDescent="0.35">
      <c r="A51" s="17"/>
      <c r="G51">
        <f>SUM(G45:G50)+B47</f>
        <v>43</v>
      </c>
      <c r="H51">
        <f t="shared" ref="H51:J51" si="10">SUM(H45:H50)+C47</f>
        <v>43</v>
      </c>
      <c r="I51">
        <f t="shared" si="10"/>
        <v>43</v>
      </c>
      <c r="J51">
        <f t="shared" si="10"/>
        <v>43</v>
      </c>
    </row>
  </sheetData>
  <mergeCells count="6">
    <mergeCell ref="K30:K33"/>
    <mergeCell ref="K39:K44"/>
    <mergeCell ref="K15:K21"/>
    <mergeCell ref="K24:K25"/>
    <mergeCell ref="K3:K7"/>
    <mergeCell ref="K9:K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dimension ref="A1"/>
  <sheetViews>
    <sheetView zoomScale="80" zoomScaleNormal="80" workbookViewId="0">
      <selection activeCell="O14" sqref="O1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Geral</vt:lpstr>
      <vt:lpstr>Loss e Accuracy</vt:lpstr>
      <vt:lpstr>Matriz Confusão</vt:lpstr>
      <vt:lpstr>Métricas</vt:lpstr>
      <vt:lpstr>Accuracy</vt:lpstr>
      <vt:lpstr>Precision</vt:lpstr>
      <vt:lpstr>Recall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2024-10-05T18:31:06Z</dcterms:modified>
</cp:coreProperties>
</file>