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"/>
    </mc:Choice>
  </mc:AlternateContent>
  <xr:revisionPtr revIDLastSave="0" documentId="13_ncr:1_{F7E18900-3A7C-44D8-A1B2-75568331D152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5" i="7"/>
  <c r="F6" i="7"/>
  <c r="F2" i="7"/>
  <c r="C9" i="7"/>
  <c r="D9" i="7"/>
  <c r="E9" i="7"/>
  <c r="B9" i="7"/>
  <c r="B10" i="7"/>
  <c r="C10" i="7"/>
  <c r="D10" i="7"/>
  <c r="E10" i="7"/>
  <c r="C8" i="7"/>
  <c r="C12" i="7" s="1"/>
  <c r="D8" i="7"/>
  <c r="D12" i="7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<sst xmlns="http://schemas.openxmlformats.org/spreadsheetml/2006/main" count="60" uniqueCount="46">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</sst>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5"/>
    <tableColumn id="2" xr3:uid="{158B1DC5-8A42-4E97-A9C4-3F00630EA162}" name="Accuracy" dataDxfId="4"/>
    <tableColumn id="3" xr3:uid="{C65D27B5-BF2B-480F-9245-88EBC462C418}" name="Precision" dataDxfId="3"/>
    <tableColumn id="4" xr3:uid="{2F039AB7-CAFE-4D33-8E3F-DDB0554402B9}" name="Recall" dataDxfId="2"/>
    <tableColumn id="5" xr3:uid="{E8A788D3-B0FB-4153-AC29-EB77EB842308}" name="F1 Score" dataDxfId="0"/>
    <tableColumn id="6" xr3:uid="{76122F43-3076-419C-936F-1BAB3AB79795}" name="Qtd" dataDxfId="1">
      <calculatedColumnFormula>'Matriz Confusão 2'!H3</calculatedColumnFormula>
    </tableColumn>
    <tableColumn id="7" xr3:uid="{ED69C583-BA02-4717-B168-089B7EA09073}" name="Exatidão" dataDxfId="9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8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7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6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9"/>
      <c r="C2" s="49"/>
      <c r="D2" s="49"/>
      <c r="E2" s="49"/>
    </row>
    <row r="3" spans="1:5" x14ac:dyDescent="0.35">
      <c r="A3" s="2">
        <v>2</v>
      </c>
      <c r="B3" s="49"/>
      <c r="C3" s="49"/>
      <c r="D3" s="49"/>
      <c r="E3" s="49"/>
    </row>
    <row r="4" spans="1:5" x14ac:dyDescent="0.35">
      <c r="A4" s="2">
        <v>3</v>
      </c>
      <c r="B4" s="49"/>
      <c r="C4" s="49"/>
      <c r="D4" s="49"/>
      <c r="E4" s="49"/>
    </row>
    <row r="5" spans="1:5" x14ac:dyDescent="0.35">
      <c r="A5" s="2">
        <v>4</v>
      </c>
      <c r="B5" s="49"/>
      <c r="C5" s="49"/>
      <c r="D5" s="49"/>
      <c r="E5" s="49"/>
    </row>
    <row r="6" spans="1:5" x14ac:dyDescent="0.35">
      <c r="A6" s="2">
        <v>5</v>
      </c>
      <c r="B6" s="49"/>
      <c r="C6" s="49"/>
      <c r="D6" s="49"/>
      <c r="E6" s="49"/>
    </row>
    <row r="7" spans="1:5" x14ac:dyDescent="0.35">
      <c r="A7" s="2">
        <v>6</v>
      </c>
      <c r="B7" s="49"/>
      <c r="C7" s="49"/>
      <c r="D7" s="49"/>
      <c r="E7" s="49"/>
    </row>
    <row r="8" spans="1:5" x14ac:dyDescent="0.35">
      <c r="A8" s="2">
        <v>7</v>
      </c>
      <c r="B8" s="49"/>
      <c r="C8" s="49"/>
      <c r="D8" s="49"/>
      <c r="E8" s="49"/>
    </row>
    <row r="9" spans="1:5" x14ac:dyDescent="0.35">
      <c r="A9" s="2">
        <v>8</v>
      </c>
      <c r="B9" s="49"/>
      <c r="C9" s="49"/>
      <c r="D9" s="49"/>
      <c r="E9" s="49"/>
    </row>
    <row r="10" spans="1:5" x14ac:dyDescent="0.35">
      <c r="A10" s="2">
        <v>9</v>
      </c>
      <c r="B10" s="49"/>
      <c r="C10" s="49"/>
      <c r="D10" s="49"/>
      <c r="E10" s="49"/>
    </row>
    <row r="11" spans="1:5" x14ac:dyDescent="0.35">
      <c r="A11" s="2">
        <v>10</v>
      </c>
      <c r="B11" s="49"/>
      <c r="C11" s="49"/>
      <c r="D11" s="49"/>
      <c r="E11" s="49"/>
    </row>
    <row r="12" spans="1:5" x14ac:dyDescent="0.35">
      <c r="A12" s="3" t="s">
        <v>21</v>
      </c>
      <c r="B12" s="50"/>
      <c r="C12" s="50"/>
      <c r="D12" s="50"/>
      <c r="E12" s="50"/>
    </row>
    <row r="13" spans="1:5" x14ac:dyDescent="0.35">
      <c r="A13" s="3" t="s">
        <v>22</v>
      </c>
      <c r="B13" s="50"/>
      <c r="C13" s="50"/>
      <c r="D13" s="50"/>
      <c r="E13" s="50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8"/>
  <sheetViews>
    <sheetView zoomScaleNormal="100" workbookViewId="0">
      <selection activeCell="C3" sqref="C3:G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8" x14ac:dyDescent="0.35">
      <c r="C1" s="46" t="s">
        <v>35</v>
      </c>
      <c r="D1" s="46"/>
      <c r="E1" s="46"/>
      <c r="F1" s="46"/>
      <c r="G1" s="46"/>
    </row>
    <row r="2" spans="1:8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8" ht="20" customHeight="1" x14ac:dyDescent="0.35">
      <c r="A3" s="47" t="str">
        <f>"Verdadeiro"</f>
        <v>Verdadeiro</v>
      </c>
      <c r="B3" s="41">
        <v>0</v>
      </c>
      <c r="C3" s="38"/>
      <c r="D3" s="2"/>
      <c r="E3" s="2"/>
      <c r="F3" s="2"/>
      <c r="G3" s="2"/>
      <c r="H3">
        <f>SUM(C3:G3)</f>
        <v>0</v>
      </c>
    </row>
    <row r="4" spans="1:8" ht="20" customHeight="1" x14ac:dyDescent="0.35">
      <c r="A4" s="47"/>
      <c r="B4" s="41">
        <v>1</v>
      </c>
      <c r="C4" s="2"/>
      <c r="D4" s="38"/>
      <c r="E4" s="2"/>
      <c r="F4" s="2"/>
      <c r="G4" s="2"/>
      <c r="H4">
        <f t="shared" ref="H4:H7" si="0">SUM(C4:G4)</f>
        <v>0</v>
      </c>
    </row>
    <row r="5" spans="1:8" ht="20" customHeight="1" x14ac:dyDescent="0.35">
      <c r="A5" s="47"/>
      <c r="B5" s="41">
        <v>2</v>
      </c>
      <c r="C5" s="2"/>
      <c r="D5" s="2"/>
      <c r="E5" s="38"/>
      <c r="F5" s="2"/>
      <c r="G5" s="2"/>
      <c r="H5">
        <f t="shared" si="0"/>
        <v>0</v>
      </c>
    </row>
    <row r="6" spans="1:8" ht="20" customHeight="1" x14ac:dyDescent="0.35">
      <c r="A6" s="47"/>
      <c r="B6" s="41">
        <v>3</v>
      </c>
      <c r="C6" s="2"/>
      <c r="D6" s="2"/>
      <c r="E6" s="2"/>
      <c r="F6" s="38"/>
      <c r="G6" s="2"/>
      <c r="H6">
        <f t="shared" si="0"/>
        <v>0</v>
      </c>
    </row>
    <row r="7" spans="1:8" ht="20" customHeight="1" x14ac:dyDescent="0.35">
      <c r="A7" s="47"/>
      <c r="B7" s="41">
        <v>4</v>
      </c>
      <c r="C7" s="2"/>
      <c r="D7" s="2"/>
      <c r="E7" s="2"/>
      <c r="F7" s="2"/>
      <c r="G7" s="38"/>
      <c r="H7">
        <f t="shared" si="0"/>
        <v>0</v>
      </c>
    </row>
    <row r="8" spans="1:8" x14ac:dyDescent="0.35">
      <c r="C8">
        <f>SUM(C3:C7)</f>
        <v>0</v>
      </c>
      <c r="D8">
        <f t="shared" ref="D8:G8" si="1">SUM(D3:D7)</f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>SUM(H3:H7)</f>
        <v>0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26" sqref="B26:B3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48" t="s">
        <v>27</v>
      </c>
      <c r="N1" s="48"/>
      <c r="O1" s="48"/>
      <c r="P1" s="48"/>
    </row>
    <row r="2" spans="1:16" ht="20" customHeight="1" x14ac:dyDescent="0.35">
      <c r="A2" s="47" t="s">
        <v>30</v>
      </c>
      <c r="B2" s="22"/>
      <c r="C2" s="22">
        <v>0</v>
      </c>
      <c r="D2" s="23" t="e">
        <f>B2/SUM(B2:B6)</f>
        <v>#DIV/0!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0</v>
      </c>
      <c r="N2" s="21" t="s">
        <v>28</v>
      </c>
      <c r="O2" s="18">
        <v>647</v>
      </c>
      <c r="P2" s="28">
        <f>M2/O2</f>
        <v>0</v>
      </c>
    </row>
    <row r="3" spans="1:16" ht="20" customHeight="1" x14ac:dyDescent="0.35">
      <c r="A3" s="47"/>
      <c r="B3" s="18"/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e">
        <f>ROUND(B3/SUM($B$2:$B$6)*100,0) &amp;"%"</f>
        <v>#DIV/0!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4</v>
      </c>
      <c r="N3" s="21" t="s">
        <v>45</v>
      </c>
      <c r="O3" s="45">
        <f>M3/$M$6</f>
        <v>0.2</v>
      </c>
    </row>
    <row r="4" spans="1:16" ht="20" customHeight="1" x14ac:dyDescent="0.35">
      <c r="A4" s="47"/>
      <c r="B4" s="18"/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e">
        <f t="shared" ref="E4:E6" si="3">ROUND(B4/SUM($B$2:$B$6)*100,0) &amp;"%"</f>
        <v>#DIV/0!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4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47"/>
      <c r="B5" s="18"/>
      <c r="C5" s="18">
        <v>3</v>
      </c>
      <c r="D5" s="21" t="str">
        <f t="shared" si="2"/>
        <v>0 (Nenhuma)</v>
      </c>
      <c r="E5" s="19" t="e">
        <f t="shared" si="3"/>
        <v>#DIV/0!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12</v>
      </c>
      <c r="N5" s="18" t="s">
        <v>44</v>
      </c>
      <c r="O5" s="45">
        <f t="shared" si="4"/>
        <v>0.6</v>
      </c>
    </row>
    <row r="6" spans="1:16" ht="20" customHeight="1" x14ac:dyDescent="0.35">
      <c r="A6" s="47"/>
      <c r="B6" s="18"/>
      <c r="C6" s="18">
        <v>4</v>
      </c>
      <c r="D6" s="21" t="str">
        <f t="shared" si="2"/>
        <v>0 (Nenhuma)</v>
      </c>
      <c r="E6" s="19" t="e">
        <f t="shared" si="3"/>
        <v>#DIV/0!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20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7" t="s">
        <v>31</v>
      </c>
      <c r="B8" s="22"/>
      <c r="C8" s="22">
        <v>1</v>
      </c>
      <c r="D8" s="23" t="e">
        <f>B8/SUM(B8:B12)</f>
        <v>#DIV/0!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7"/>
      <c r="B9" s="18"/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e">
        <f>ROUND(B9/SUM($B$8:$B$12)*100,0) &amp;"%"</f>
        <v>#DIV/0!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7"/>
      <c r="B10" s="18"/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e">
        <f t="shared" ref="E10:E12" si="8">ROUND(B10/SUM($B$8:$B$12)*100,0) &amp;"%"</f>
        <v>#DIV/0!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7"/>
      <c r="B11" s="18"/>
      <c r="C11" s="18">
        <v>3</v>
      </c>
      <c r="D11" s="21" t="str">
        <f t="shared" si="7"/>
        <v>1 (Ano, )</v>
      </c>
      <c r="E11" s="19" t="e">
        <f t="shared" si="8"/>
        <v>#DIV/0!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7"/>
      <c r="B12" s="18"/>
      <c r="C12" s="18">
        <v>4</v>
      </c>
      <c r="D12" s="21" t="str">
        <f t="shared" si="7"/>
        <v>0 (Nenhuma)</v>
      </c>
      <c r="E12" s="19" t="e">
        <f t="shared" si="8"/>
        <v>#DIV/0!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7" t="s">
        <v>32</v>
      </c>
      <c r="B14" s="22"/>
      <c r="C14" s="22">
        <v>2</v>
      </c>
      <c r="D14" s="23" t="e">
        <f>B14/SUM(B14:B18)</f>
        <v>#DIV/0!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7"/>
      <c r="B15" s="18"/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e">
        <f>ROUND(B15/SUM($B$14:$B$18)*100,0) &amp;"%"</f>
        <v>#DIV/0!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7"/>
      <c r="B16" s="18"/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e">
        <f t="shared" ref="E16:E18" si="12">ROUND(B16/SUM($B$14:$B$18)*100,0) &amp;"%"</f>
        <v>#DIV/0!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7"/>
      <c r="B17" s="18"/>
      <c r="C17" s="18">
        <v>3</v>
      </c>
      <c r="D17" s="21" t="str">
        <f t="shared" si="11"/>
        <v>0 (Nenhuma)</v>
      </c>
      <c r="E17" s="19" t="e">
        <f t="shared" si="12"/>
        <v>#DIV/0!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7"/>
      <c r="B18" s="18"/>
      <c r="C18" s="18">
        <v>4</v>
      </c>
      <c r="D18" s="21" t="str">
        <f t="shared" si="11"/>
        <v>1 (Ano, )</v>
      </c>
      <c r="E18" s="19" t="e">
        <f t="shared" si="12"/>
        <v>#DIV/0!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7" t="s">
        <v>39</v>
      </c>
      <c r="B20" s="22"/>
      <c r="C20" s="22">
        <v>3</v>
      </c>
      <c r="D20" s="23" t="e">
        <f>B20/SUM(B20:B24)</f>
        <v>#DIV/0!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7"/>
      <c r="B21" s="18"/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e">
        <f>ROUND(B21/SUM($B$20:$B$24)*100,0) &amp;"%"</f>
        <v>#DIV/0!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7"/>
      <c r="B22" s="18"/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e">
        <f t="shared" ref="E22:E24" si="16">ROUND(B22/SUM($B$20:$B$24)*100,0) &amp;"%"</f>
        <v>#DIV/0!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7"/>
      <c r="B23" s="18"/>
      <c r="C23" s="18">
        <v>2</v>
      </c>
      <c r="D23" s="21" t="str">
        <f t="shared" si="15"/>
        <v>0 (Nenhuma)</v>
      </c>
      <c r="E23" s="19" t="e">
        <f t="shared" si="16"/>
        <v>#DIV/0!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7"/>
      <c r="B24" s="18"/>
      <c r="C24" s="18">
        <v>4</v>
      </c>
      <c r="D24" s="21" t="str">
        <f t="shared" si="15"/>
        <v>1 (Material, )</v>
      </c>
      <c r="E24" s="19" t="e">
        <f t="shared" si="16"/>
        <v>#DIV/0!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7" t="s">
        <v>40</v>
      </c>
      <c r="B26" s="22"/>
      <c r="C26" s="22">
        <v>4</v>
      </c>
      <c r="D26" s="44" t="e">
        <f>B26/SUM(B26:B30)</f>
        <v>#DIV/0!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7"/>
      <c r="B27" s="18"/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e">
        <f>ROUND(B27/SUM($B$26:$B$30)*100,1) &amp;"%"</f>
        <v>#DIV/0!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7"/>
      <c r="B28" s="18"/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e">
        <f t="shared" ref="E28:E30" si="20">ROUND(B28/SUM($B$26:$B$30)*100,1) &amp;"%"</f>
        <v>#DIV/0!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7"/>
      <c r="B29" s="18"/>
      <c r="C29" s="18">
        <v>2</v>
      </c>
      <c r="D29" s="21" t="str">
        <f t="shared" si="19"/>
        <v>1 (Ano, )</v>
      </c>
      <c r="E29" s="19" t="e">
        <f t="shared" si="20"/>
        <v>#DIV/0!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7"/>
      <c r="B30" s="18"/>
      <c r="C30" s="18">
        <v>3</v>
      </c>
      <c r="D30" s="21" t="str">
        <f t="shared" si="19"/>
        <v>1 (Material, )</v>
      </c>
      <c r="E30" s="19" t="e">
        <f t="shared" si="20"/>
        <v>#DIV/0!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B2" sqref="B2:E6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49"/>
      <c r="C2" s="49"/>
      <c r="D2" s="49"/>
      <c r="E2" s="49"/>
      <c r="F2" s="30">
        <f>'Matriz Confusão 2'!H3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49"/>
      <c r="C3" s="49"/>
      <c r="D3" s="49"/>
      <c r="E3" s="49"/>
      <c r="F3" s="30">
        <f>'Matriz Confusão 2'!H4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39">
        <v>2</v>
      </c>
      <c r="B4" s="51"/>
      <c r="C4" s="51"/>
      <c r="D4" s="51"/>
      <c r="E4" s="51"/>
      <c r="F4" s="30">
        <f>'Matriz Confusão 2'!H5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30" customHeight="1" x14ac:dyDescent="0.35">
      <c r="A5" s="40">
        <v>3</v>
      </c>
      <c r="B5" s="49"/>
      <c r="C5" s="49"/>
      <c r="D5" s="49"/>
      <c r="E5" s="49"/>
      <c r="F5" s="30">
        <f>'Matriz Confusão 2'!H6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ht="30" customHeight="1" x14ac:dyDescent="0.35">
      <c r="A6" s="40">
        <v>4</v>
      </c>
      <c r="B6" s="49"/>
      <c r="C6" s="49"/>
      <c r="D6" s="49"/>
      <c r="E6" s="49"/>
      <c r="F6" s="30">
        <f>'Matriz Confusão 2'!H7</f>
        <v>0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ht="14.5" x14ac:dyDescent="0.35">
      <c r="A7" s="7" t="s">
        <v>8</v>
      </c>
      <c r="B7" s="5">
        <f>MIN(B2:B6)</f>
        <v>0</v>
      </c>
      <c r="C7" s="5">
        <f>MIN(C2:C6)</f>
        <v>0</v>
      </c>
      <c r="D7" s="5">
        <f>MIN(D2:D6)</f>
        <v>0</v>
      </c>
      <c r="E7" s="5">
        <f>MIN(E2:E6)</f>
        <v>0</v>
      </c>
      <c r="G7" s="9">
        <f>COUNTIF(G2:G6,$K$7)</f>
        <v>0</v>
      </c>
      <c r="H7" s="9">
        <f>COUNTIF(H2:H6,$K$7)</f>
        <v>0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</v>
      </c>
      <c r="C8" s="6">
        <f>MAX(C2:C6)</f>
        <v>0</v>
      </c>
      <c r="D8" s="6">
        <f>MAX(D2:D6)</f>
        <v>0</v>
      </c>
      <c r="E8" s="6">
        <f>MAX(E2:E6)</f>
        <v>0</v>
      </c>
      <c r="G8" s="9">
        <f>COUNTIF(G2:G6,$K$8)</f>
        <v>0</v>
      </c>
      <c r="H8" s="9">
        <f>COUNTIF(H2:H6,$K$8)</f>
        <v>0</v>
      </c>
      <c r="I8" s="9">
        <f>COUNTIF(I2:I6,$K$8)</f>
        <v>0</v>
      </c>
      <c r="J8" s="9">
        <f>COUNTIF(J2:J6,$K$8)</f>
        <v>0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0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0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 t="e">
        <f>INDEX($A$2:$A$6,MATCH(B7,B2:B6,0))</f>
        <v>#N/A</v>
      </c>
      <c r="C11" s="5" t="e">
        <f>INDEX($A$2:$A$6,MATCH(C7,C2:C6,0))</f>
        <v>#N/A</v>
      </c>
      <c r="D11" s="5" t="e">
        <f>INDEX($A$2:$A$6,MATCH(D7,D2:D6,0))</f>
        <v>#N/A</v>
      </c>
      <c r="E11" s="5" t="e">
        <f>INDEX($A$2:$A$6,MATCH(E7,E2:E6,0))</f>
        <v>#N/A</v>
      </c>
      <c r="G11" s="9">
        <f>COUNTIF(G2:G6,$K$11)</f>
        <v>0</v>
      </c>
      <c r="H11" s="9">
        <f>COUNTIF(H2:H6,$K$11)</f>
        <v>0</v>
      </c>
      <c r="I11" s="9">
        <f>COUNTIF(I2:I6,$K$11)</f>
        <v>0</v>
      </c>
      <c r="J11" s="9">
        <f>COUNTIF(J2:J6,$K$11)</f>
        <v>0</v>
      </c>
      <c r="K11" s="33" t="s">
        <v>18</v>
      </c>
    </row>
    <row r="12" spans="1:11" ht="14.5" x14ac:dyDescent="0.35">
      <c r="A12" s="13" t="s">
        <v>9</v>
      </c>
      <c r="B12" s="6" t="e">
        <f>INDEX($A$2:$A$6,MATCH(B8,B2:B6,0))</f>
        <v>#N/A</v>
      </c>
      <c r="C12" s="6" t="e">
        <f>INDEX($A$2:$A$6,MATCH(C8,C2:C6,0))</f>
        <v>#N/A</v>
      </c>
      <c r="D12" s="6" t="e">
        <f>INDEX($A$2:$A$6,MATCH(D8,D2:D6,0))</f>
        <v>#N/A</v>
      </c>
      <c r="E12" s="6" t="e">
        <f>INDEX($A$2:$A$6,MATCH(E8,E2:E6,0))</f>
        <v>#N/A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0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0</v>
      </c>
      <c r="H13">
        <f t="shared" ref="H13:J13" si="0">SUM(H7:H12)+C9</f>
        <v>0</v>
      </c>
      <c r="I13">
        <f t="shared" si="0"/>
        <v>0</v>
      </c>
      <c r="J13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6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42"/>
    </row>
    <row r="6" spans="14:15" x14ac:dyDescent="0.35">
      <c r="N6" s="18">
        <v>4</v>
      </c>
      <c r="O6" s="42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2024-12-10T19:46:14Z</dcterms:modified>
</cp:coreProperties>
</file>