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1\"/>
    </mc:Choice>
  </mc:AlternateContent>
  <xr:revisionPtr revIDLastSave="0" documentId="13_ncr:1_{93941CBE-575A-4F10-9245-10EA9C7560E8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6" l="1"/>
  <c r="E26" i="16"/>
  <c r="E20" i="16"/>
  <c r="E8" i="16"/>
  <c r="E14" i="16"/>
  <c r="D28" i="16"/>
  <c r="D29" i="16"/>
  <c r="D30" i="16"/>
  <c r="D27" i="16"/>
  <c r="D22" i="16"/>
  <c r="D23" i="16"/>
  <c r="D24" i="16"/>
  <c r="D21" i="16"/>
  <c r="D16" i="16"/>
  <c r="D17" i="16"/>
  <c r="D18" i="16"/>
  <c r="D15" i="16"/>
  <c r="D10" i="16"/>
  <c r="D11" i="16"/>
  <c r="D12" i="16"/>
  <c r="D9" i="16"/>
  <c r="D4" i="16"/>
  <c r="D5" i="16"/>
  <c r="D6" i="16"/>
  <c r="D3" i="16"/>
  <c r="E28" i="16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G24" i="16"/>
  <c r="F24" i="16"/>
  <c r="G23" i="16"/>
  <c r="F23" i="16"/>
  <c r="G22" i="16"/>
  <c r="F22" i="16"/>
  <c r="G21" i="16"/>
  <c r="F21" i="16"/>
  <c r="G20" i="16"/>
  <c r="F20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M5" i="16" l="1"/>
  <c r="M4" i="16"/>
  <c r="M3" i="16"/>
  <c r="F4" i="16"/>
  <c r="G4" i="16"/>
  <c r="F5" i="16"/>
  <c r="G5" i="16"/>
  <c r="F6" i="16"/>
  <c r="G6" i="16"/>
  <c r="F2" i="16"/>
  <c r="M6" i="16" l="1"/>
  <c r="O5" i="16" s="1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F6" i="7" s="1"/>
  <c r="H6" i="9"/>
  <c r="F5" i="7" s="1"/>
  <c r="H5" i="9"/>
  <c r="F4" i="7" s="1"/>
  <c r="H4" i="9"/>
  <c r="F3" i="7" s="1"/>
  <c r="H3" i="9"/>
  <c r="A3" i="9"/>
  <c r="H8" i="9" l="1"/>
  <c r="O4" i="16"/>
  <c r="O3" i="16"/>
  <c r="F2" i="7"/>
  <c r="P2" i="16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0" i="7" l="1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<sst xmlns="http://schemas.openxmlformats.org/spreadsheetml/2006/main" count="61" uniqueCount="47">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</sst>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164" fontId="0" fillId="4" borderId="0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F536D39-BCCF-CFA2-9C6E-DAEE87091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C8CFD44-F4A9-8789-DE1A-FE7C69778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E7B1014-A12C-E145-64A5-1ECE8F58C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DC2032-DBDD-7005-CD6D-1141280DA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801B59F-372F-EB83-58A1-545E83CB5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767D4F7-2648-293C-0B0A-A4E8765D0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46CDD30-7521-C7EF-4EA2-020585935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E23" sqref="E2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47">
        <v>16.682170867919918</v>
      </c>
      <c r="C2" s="48">
        <v>0.78594928979873657</v>
      </c>
      <c r="D2" s="2">
        <v>10.659807205200201</v>
      </c>
      <c r="E2" s="2">
        <v>0.79379844665527344</v>
      </c>
    </row>
    <row r="3" spans="1:5" x14ac:dyDescent="0.35">
      <c r="A3" s="2">
        <v>2</v>
      </c>
      <c r="B3" s="2">
        <v>9.3888750076293945</v>
      </c>
      <c r="C3" s="2">
        <v>0.853493332862854</v>
      </c>
      <c r="D3" s="48">
        <v>9.7732210159301793</v>
      </c>
      <c r="E3" s="2">
        <v>0.82790696620941162</v>
      </c>
    </row>
    <row r="4" spans="1:5" x14ac:dyDescent="0.35">
      <c r="A4" s="2">
        <v>3</v>
      </c>
      <c r="B4" s="2">
        <v>15.0443000793457</v>
      </c>
      <c r="C4" s="2">
        <v>0.84304237365722656</v>
      </c>
      <c r="D4" s="2">
        <v>25.038455963134769</v>
      </c>
      <c r="E4" s="2">
        <v>0.85891473293304443</v>
      </c>
    </row>
    <row r="5" spans="1:5" x14ac:dyDescent="0.35">
      <c r="A5" s="2">
        <v>4</v>
      </c>
      <c r="B5" s="2">
        <v>12.11360454559326</v>
      </c>
      <c r="C5" s="2">
        <v>0.86007356643676758</v>
      </c>
      <c r="D5" s="47">
        <v>25.36898231506348</v>
      </c>
      <c r="E5" s="2">
        <v>0.86356586217880249</v>
      </c>
    </row>
    <row r="6" spans="1:5" x14ac:dyDescent="0.35">
      <c r="A6" s="2">
        <v>5</v>
      </c>
      <c r="B6" s="2">
        <v>5.205345630645752</v>
      </c>
      <c r="C6" s="2">
        <v>0.90981227159500122</v>
      </c>
      <c r="D6" s="2">
        <v>21.967300415039059</v>
      </c>
      <c r="E6" s="2">
        <v>0.86356586217880249</v>
      </c>
    </row>
    <row r="7" spans="1:5" x14ac:dyDescent="0.35">
      <c r="A7" s="2">
        <v>6</v>
      </c>
      <c r="B7" s="2">
        <v>1.946480870246887</v>
      </c>
      <c r="C7" s="2">
        <v>0.94735825061798096</v>
      </c>
      <c r="D7" s="2">
        <v>25.33234977722168</v>
      </c>
      <c r="E7" s="2">
        <v>0.86976742744445801</v>
      </c>
    </row>
    <row r="8" spans="1:5" x14ac:dyDescent="0.35">
      <c r="A8" s="2">
        <v>7</v>
      </c>
      <c r="B8" s="2">
        <v>1.486925482749939</v>
      </c>
      <c r="C8" s="2">
        <v>0.95664793252944946</v>
      </c>
      <c r="D8" s="2">
        <v>22.27250862121582</v>
      </c>
      <c r="E8" s="2">
        <v>0.86821705102920532</v>
      </c>
    </row>
    <row r="9" spans="1:5" x14ac:dyDescent="0.35">
      <c r="A9" s="2">
        <v>8</v>
      </c>
      <c r="B9" s="2">
        <v>1.722031950950623</v>
      </c>
      <c r="C9" s="2">
        <v>0.95626085996627808</v>
      </c>
      <c r="D9" s="2">
        <v>15.3460693359375</v>
      </c>
      <c r="E9" s="47">
        <v>0.87131780385971069</v>
      </c>
    </row>
    <row r="10" spans="1:5" x14ac:dyDescent="0.35">
      <c r="A10" s="2">
        <v>9</v>
      </c>
      <c r="B10" s="2">
        <v>1.859768271446228</v>
      </c>
      <c r="C10" s="2">
        <v>0.94948714971542358</v>
      </c>
      <c r="D10" s="2">
        <v>13.601340293884279</v>
      </c>
      <c r="E10" s="2">
        <v>0.78914725780487061</v>
      </c>
    </row>
    <row r="11" spans="1:5" x14ac:dyDescent="0.35">
      <c r="A11" s="2">
        <v>10</v>
      </c>
      <c r="B11" s="48">
        <v>0.79718124866485596</v>
      </c>
      <c r="C11" s="47">
        <v>0.97619509696960449</v>
      </c>
      <c r="D11" s="2">
        <v>17.500345230102539</v>
      </c>
      <c r="E11" s="48">
        <v>0.70852714776992798</v>
      </c>
    </row>
    <row r="12" spans="1:5" x14ac:dyDescent="0.35">
      <c r="A12" s="3" t="s">
        <v>21</v>
      </c>
      <c r="B12" s="50">
        <v>13.8674259185791</v>
      </c>
      <c r="C12" s="50"/>
      <c r="D12" s="50"/>
      <c r="E12" s="50"/>
    </row>
    <row r="13" spans="1:5" x14ac:dyDescent="0.35">
      <c r="A13" s="3" t="s">
        <v>22</v>
      </c>
      <c r="B13" s="50">
        <v>0.74343121051788297</v>
      </c>
      <c r="C13" s="50"/>
      <c r="D13" s="50"/>
      <c r="E13" s="50"/>
    </row>
    <row r="14" spans="1:5" x14ac:dyDescent="0.35">
      <c r="A14" s="4" t="s">
        <v>8</v>
      </c>
      <c r="B14" s="5">
        <f>MIN(B2:B11)</f>
        <v>0.79718124866485596</v>
      </c>
      <c r="C14" s="5">
        <f>MIN(C2:C11)</f>
        <v>0.78594928979873657</v>
      </c>
      <c r="D14" s="5">
        <f>MIN(D2:D11)</f>
        <v>9.7732210159301793</v>
      </c>
      <c r="E14" s="5">
        <f>MIN(E2:E11)</f>
        <v>0.70852714776992798</v>
      </c>
    </row>
    <row r="15" spans="1:5" x14ac:dyDescent="0.35">
      <c r="A15" s="4" t="s">
        <v>9</v>
      </c>
      <c r="B15" s="6">
        <f>MAX(B2:B11)</f>
        <v>16.682170867919918</v>
      </c>
      <c r="C15" s="6">
        <f>MAX(C2:C11)</f>
        <v>0.97619509696960449</v>
      </c>
      <c r="D15" s="6">
        <f>MAX(D2:D11)</f>
        <v>25.36898231506348</v>
      </c>
      <c r="E15" s="6">
        <f>MAX(E2:E11)</f>
        <v>0.87131780385971069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2</v>
      </c>
      <c r="E16">
        <f>INDEX($A$2:$A$11,MATCH(E14,E2:E11,0))</f>
        <v>10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4</v>
      </c>
      <c r="E17">
        <f>INDEX($A$2:$A$11,MATCH(E15,E2:E11,0))</f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Normal="100" workbookViewId="0">
      <selection activeCell="Q15" sqref="Q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P15" sqref="P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8"/>
  <sheetViews>
    <sheetView zoomScaleNormal="100" workbookViewId="0">
      <selection activeCell="J16" sqref="J16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8" x14ac:dyDescent="0.35">
      <c r="C1" s="51" t="s">
        <v>35</v>
      </c>
      <c r="D1" s="51"/>
      <c r="E1" s="51"/>
      <c r="F1" s="51"/>
      <c r="G1" s="51"/>
    </row>
    <row r="2" spans="1:8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8" ht="20" customHeight="1" x14ac:dyDescent="0.35">
      <c r="A3" s="52" t="str">
        <f>"Verdadeiro"</f>
        <v>Verdadeiro</v>
      </c>
      <c r="B3" s="41">
        <v>0</v>
      </c>
      <c r="C3" s="38">
        <v>3</v>
      </c>
      <c r="D3" s="2">
        <v>0</v>
      </c>
      <c r="E3" s="2">
        <v>0</v>
      </c>
      <c r="F3" s="2">
        <v>8</v>
      </c>
      <c r="G3" s="2">
        <v>1</v>
      </c>
      <c r="H3">
        <f>SUM(C3:G3)</f>
        <v>12</v>
      </c>
    </row>
    <row r="4" spans="1:8" ht="20" customHeight="1" x14ac:dyDescent="0.35">
      <c r="A4" s="52"/>
      <c r="B4" s="41">
        <v>1</v>
      </c>
      <c r="C4" s="2">
        <v>1</v>
      </c>
      <c r="D4" s="38">
        <v>1</v>
      </c>
      <c r="E4" s="2">
        <v>0</v>
      </c>
      <c r="F4" s="2">
        <v>3</v>
      </c>
      <c r="G4" s="2">
        <v>0</v>
      </c>
      <c r="H4">
        <f t="shared" ref="H4:H7" si="0">SUM(C4:G4)</f>
        <v>5</v>
      </c>
    </row>
    <row r="5" spans="1:8" ht="20" customHeight="1" x14ac:dyDescent="0.35">
      <c r="A5" s="52"/>
      <c r="B5" s="41">
        <v>2</v>
      </c>
      <c r="C5" s="2">
        <v>0</v>
      </c>
      <c r="D5" s="2">
        <v>0</v>
      </c>
      <c r="E5" s="38">
        <v>4</v>
      </c>
      <c r="F5" s="2">
        <v>1</v>
      </c>
      <c r="G5" s="2">
        <v>5</v>
      </c>
      <c r="H5">
        <f t="shared" si="0"/>
        <v>10</v>
      </c>
    </row>
    <row r="6" spans="1:8" ht="20" customHeight="1" x14ac:dyDescent="0.35">
      <c r="A6" s="52"/>
      <c r="B6" s="41">
        <v>3</v>
      </c>
      <c r="C6" s="2">
        <v>3</v>
      </c>
      <c r="D6" s="2">
        <v>0</v>
      </c>
      <c r="E6" s="2">
        <v>0</v>
      </c>
      <c r="F6" s="38">
        <v>36</v>
      </c>
      <c r="G6" s="2">
        <v>18</v>
      </c>
      <c r="H6">
        <f t="shared" si="0"/>
        <v>57</v>
      </c>
    </row>
    <row r="7" spans="1:8" ht="20" customHeight="1" x14ac:dyDescent="0.35">
      <c r="A7" s="52"/>
      <c r="B7" s="41">
        <v>4</v>
      </c>
      <c r="C7" s="2">
        <v>2</v>
      </c>
      <c r="D7" s="2">
        <v>0</v>
      </c>
      <c r="E7" s="2">
        <v>0</v>
      </c>
      <c r="F7" s="2">
        <v>124</v>
      </c>
      <c r="G7" s="38">
        <v>437</v>
      </c>
      <c r="H7">
        <f t="shared" si="0"/>
        <v>563</v>
      </c>
    </row>
    <row r="8" spans="1:8" x14ac:dyDescent="0.35">
      <c r="C8">
        <f>SUM(C3:C7)</f>
        <v>9</v>
      </c>
      <c r="D8">
        <f t="shared" ref="D8:G8" si="1">SUM(D3:D7)</f>
        <v>1</v>
      </c>
      <c r="E8">
        <f t="shared" si="1"/>
        <v>4</v>
      </c>
      <c r="F8">
        <f t="shared" si="1"/>
        <v>172</v>
      </c>
      <c r="G8">
        <f t="shared" si="1"/>
        <v>461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15" activePane="bottomLeft" state="frozen"/>
      <selection pane="bottomLeft" activeCell="G9" sqref="G9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3" t="s">
        <v>27</v>
      </c>
      <c r="N1" s="53"/>
      <c r="O1" s="53"/>
    </row>
    <row r="2" spans="1:16" ht="20" customHeight="1" x14ac:dyDescent="0.35">
      <c r="A2" s="52" t="s">
        <v>30</v>
      </c>
      <c r="B2" s="22">
        <v>3</v>
      </c>
      <c r="C2" s="22">
        <v>0</v>
      </c>
      <c r="D2" s="23"/>
      <c r="E2" s="43">
        <f>B2/SUM(B2:B6)</f>
        <v>0.25</v>
      </c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481</v>
      </c>
      <c r="N2" s="21" t="s">
        <v>28</v>
      </c>
      <c r="O2" s="18">
        <v>647</v>
      </c>
      <c r="P2" s="28">
        <f>M2/O2</f>
        <v>0.74343122102009274</v>
      </c>
    </row>
    <row r="3" spans="1:16" ht="20" customHeight="1" x14ac:dyDescent="0.35">
      <c r="A3" s="52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0.2</v>
      </c>
    </row>
    <row r="4" spans="1:16" ht="20" customHeight="1" x14ac:dyDescent="0.35">
      <c r="A4" s="52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2</v>
      </c>
      <c r="N4" s="21" t="s">
        <v>41</v>
      </c>
      <c r="O4" s="45">
        <f t="shared" ref="O4:O5" si="4">M4/$M$6</f>
        <v>0.2</v>
      </c>
    </row>
    <row r="5" spans="1:16" ht="20" customHeight="1" x14ac:dyDescent="0.35">
      <c r="A5" s="52"/>
      <c r="B5" s="18">
        <v>8</v>
      </c>
      <c r="C5" s="18">
        <v>3</v>
      </c>
      <c r="D5" s="21" t="str">
        <f t="shared" si="2"/>
        <v>0 (Nenhuma)</v>
      </c>
      <c r="E5" s="19" t="str">
        <f t="shared" si="3"/>
        <v>67%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6</v>
      </c>
      <c r="N5" s="18" t="s">
        <v>44</v>
      </c>
      <c r="O5" s="45">
        <f t="shared" si="4"/>
        <v>0.6</v>
      </c>
    </row>
    <row r="6" spans="1:16" ht="20" customHeight="1" x14ac:dyDescent="0.35">
      <c r="A6" s="52"/>
      <c r="B6" s="18">
        <v>1</v>
      </c>
      <c r="C6" s="18">
        <v>4</v>
      </c>
      <c r="D6" s="21" t="str">
        <f t="shared" si="2"/>
        <v>0 (Nenhuma)</v>
      </c>
      <c r="E6" s="19" t="str">
        <f t="shared" si="3"/>
        <v>8%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10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52" t="s">
        <v>31</v>
      </c>
      <c r="B8" s="22">
        <v>1</v>
      </c>
      <c r="C8" s="22">
        <v>1</v>
      </c>
      <c r="D8" s="23"/>
      <c r="E8" s="43">
        <f>B8/SUM(B8:B12)</f>
        <v>0.2</v>
      </c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52"/>
      <c r="B9" s="18">
        <v>1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20%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52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52"/>
      <c r="B11" s="18">
        <v>3</v>
      </c>
      <c r="C11" s="18">
        <v>3</v>
      </c>
      <c r="D11" s="21" t="str">
        <f t="shared" si="7"/>
        <v>1 (Ano, )</v>
      </c>
      <c r="E11" s="19" t="str">
        <f t="shared" si="8"/>
        <v>60%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52"/>
      <c r="B12" s="18">
        <v>0</v>
      </c>
      <c r="C12" s="18">
        <v>4</v>
      </c>
      <c r="D12" s="21" t="str">
        <f t="shared" si="7"/>
        <v>0 (Nenhuma)</v>
      </c>
      <c r="E12" s="19" t="str">
        <f t="shared" si="8"/>
        <v>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52" t="s">
        <v>32</v>
      </c>
      <c r="B14" s="22">
        <v>4</v>
      </c>
      <c r="C14" s="22">
        <v>2</v>
      </c>
      <c r="D14" s="23"/>
      <c r="E14" s="43">
        <f>B14/SUM(B14:B18)</f>
        <v>0.4</v>
      </c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52"/>
      <c r="B15" s="18"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52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52"/>
      <c r="B17" s="18">
        <v>1</v>
      </c>
      <c r="C17" s="18">
        <v>3</v>
      </c>
      <c r="D17" s="21" t="str">
        <f t="shared" si="11"/>
        <v>0 (Nenhuma)</v>
      </c>
      <c r="E17" s="19" t="str">
        <f t="shared" si="12"/>
        <v>10%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52"/>
      <c r="B18" s="18">
        <v>5</v>
      </c>
      <c r="C18" s="18">
        <v>4</v>
      </c>
      <c r="D18" s="21" t="str">
        <f t="shared" si="11"/>
        <v>1 (Ano, )</v>
      </c>
      <c r="E18" s="19" t="str">
        <f t="shared" si="12"/>
        <v>50%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52" t="s">
        <v>39</v>
      </c>
      <c r="B20" s="22">
        <v>36</v>
      </c>
      <c r="C20" s="22">
        <v>3</v>
      </c>
      <c r="D20" s="23"/>
      <c r="E20" s="43">
        <f>B20/SUM(B20:B24)</f>
        <v>0.63157894736842102</v>
      </c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52"/>
      <c r="B21" s="18">
        <v>3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5%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52"/>
      <c r="B22" s="18">
        <v>0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0%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52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52"/>
      <c r="B24" s="18">
        <v>18</v>
      </c>
      <c r="C24" s="18">
        <v>4</v>
      </c>
      <c r="D24" s="21" t="str">
        <f t="shared" si="15"/>
        <v>1 (Material, )</v>
      </c>
      <c r="E24" s="19" t="str">
        <f t="shared" si="16"/>
        <v>32%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52" t="s">
        <v>40</v>
      </c>
      <c r="B26" s="22">
        <v>437</v>
      </c>
      <c r="C26" s="22">
        <v>4</v>
      </c>
      <c r="D26" s="44"/>
      <c r="E26" s="49">
        <f>B26/SUM(B26:B30)</f>
        <v>0.77619893428063946</v>
      </c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52"/>
      <c r="B27" s="18">
        <v>2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0,4%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52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52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52"/>
      <c r="B30" s="18">
        <v>124</v>
      </c>
      <c r="C30" s="18">
        <v>3</v>
      </c>
      <c r="D30" s="21" t="str">
        <f t="shared" si="19"/>
        <v>1 (Material, )</v>
      </c>
      <c r="E30" s="19" t="str">
        <f t="shared" si="20"/>
        <v>22%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A20:A24"/>
    <mergeCell ref="A26:A30"/>
    <mergeCell ref="M1:O1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D5" sqref="D5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0.97681607418856264</v>
      </c>
      <c r="C2" s="2">
        <v>0.33333333333333331</v>
      </c>
      <c r="D2" s="2">
        <v>0.25</v>
      </c>
      <c r="E2" s="48">
        <v>0.28571428571428581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ht="30" customHeight="1" x14ac:dyDescent="0.35">
      <c r="A3" s="15">
        <v>1</v>
      </c>
      <c r="B3" s="47">
        <v>0.99381761978361671</v>
      </c>
      <c r="C3" s="47">
        <v>1</v>
      </c>
      <c r="D3" s="48">
        <v>0.2</v>
      </c>
      <c r="E3" s="2">
        <v>0.33333333333333343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39">
        <v>2</v>
      </c>
      <c r="B4" s="46">
        <v>0.99072642967542501</v>
      </c>
      <c r="C4" s="46">
        <v>1</v>
      </c>
      <c r="D4" s="46">
        <v>0.4</v>
      </c>
      <c r="E4" s="46">
        <v>0.57142857142857151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ht="30" customHeight="1" x14ac:dyDescent="0.35">
      <c r="A5" s="40">
        <v>3</v>
      </c>
      <c r="B5" s="48">
        <v>0.75734157650695522</v>
      </c>
      <c r="C5" s="48">
        <v>0.20930232558139539</v>
      </c>
      <c r="D5" s="2">
        <v>0.63157894736842102</v>
      </c>
      <c r="E5" s="2">
        <v>0.31441048034934499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Boa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Médio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Baixo</v>
      </c>
      <c r="K5"/>
    </row>
    <row r="6" spans="1:11" ht="30" customHeight="1" x14ac:dyDescent="0.35">
      <c r="A6" s="40">
        <v>4</v>
      </c>
      <c r="B6" s="2">
        <v>0.768160741885626</v>
      </c>
      <c r="C6" s="2">
        <v>0.94793926247288507</v>
      </c>
      <c r="D6" s="47">
        <v>0.77619893428063902</v>
      </c>
      <c r="E6" s="47">
        <v>0.853515625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Alta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Boa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ht="14.5" x14ac:dyDescent="0.35">
      <c r="A7" s="7" t="s">
        <v>8</v>
      </c>
      <c r="B7" s="5">
        <f>MIN(B2:B6)</f>
        <v>0.75734157650695522</v>
      </c>
      <c r="C7" s="5">
        <f>MIN(C2:C6)</f>
        <v>0.20930232558139539</v>
      </c>
      <c r="D7" s="5">
        <f>MIN(D2:D6)</f>
        <v>0.2</v>
      </c>
      <c r="E7" s="5">
        <f>MIN(E2:E6)</f>
        <v>0.28571428571428581</v>
      </c>
      <c r="G7" s="9">
        <f>COUNTIF(G2:G6,$K$7)</f>
        <v>3</v>
      </c>
      <c r="H7" s="9">
        <f>COUNTIF(H2:H6,$K$7)</f>
        <v>2</v>
      </c>
      <c r="I7" s="9">
        <f>COUNTIF(I2:I6,$K$7)</f>
        <v>0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0.99381761978361671</v>
      </c>
      <c r="C8" s="6">
        <f>MAX(C2:C6)</f>
        <v>1</v>
      </c>
      <c r="D8" s="6">
        <f>MAX(D2:D6)</f>
        <v>0.77619893428063902</v>
      </c>
      <c r="E8" s="6">
        <f>MAX(E2:E6)</f>
        <v>0.853515625</v>
      </c>
      <c r="G8" s="9">
        <f>COUNTIF(G2:G6,$K$8)</f>
        <v>0</v>
      </c>
      <c r="H8" s="9">
        <f>COUNTIF(H2:H6,$K$8)</f>
        <v>1</v>
      </c>
      <c r="I8" s="9">
        <f>COUNTIF(I2:I6,$K$8)</f>
        <v>0</v>
      </c>
      <c r="J8" s="9">
        <f>COUNTIF(J2:J6,$K$8)</f>
        <v>0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2</v>
      </c>
      <c r="H9" s="9">
        <f>COUNTIF(H2:H6,$K$9)</f>
        <v>0</v>
      </c>
      <c r="I9" s="9">
        <f>COUNTIF(I2:I6,$K$9)</f>
        <v>1</v>
      </c>
      <c r="J9" s="9">
        <f>COUNTIF(J2:J6,$K$9)</f>
        <v>1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2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0</v>
      </c>
      <c r="I10" s="9">
        <f>COUNTIF(I2:I6,$K$10)</f>
        <v>1</v>
      </c>
      <c r="J10" s="9">
        <f>COUNTIF(J2:J6,$K$10)</f>
        <v>1</v>
      </c>
      <c r="K10" s="33" t="s">
        <v>15</v>
      </c>
    </row>
    <row r="11" spans="1:11" ht="14.5" x14ac:dyDescent="0.35">
      <c r="A11" s="12" t="s">
        <v>8</v>
      </c>
      <c r="B11" s="5">
        <f>INDEX($A$2:$A$6,MATCH(B7,B2:B6,0))</f>
        <v>3</v>
      </c>
      <c r="C11" s="5">
        <f>INDEX($A$2:$A$6,MATCH(C7,C2:C6,0))</f>
        <v>3</v>
      </c>
      <c r="D11" s="5">
        <f>INDEX($A$2:$A$6,MATCH(D7,D2:D6,0))</f>
        <v>1</v>
      </c>
      <c r="E11" s="5">
        <f>INDEX($A$2:$A$6,MATCH(E7,E2:E6,0))</f>
        <v>0</v>
      </c>
      <c r="G11" s="9">
        <f>COUNTIF(G2:G6,$K$11)</f>
        <v>0</v>
      </c>
      <c r="H11" s="9">
        <f>COUNTIF(H2:H6,$K$11)</f>
        <v>1</v>
      </c>
      <c r="I11" s="9">
        <f>COUNTIF(I2:I6,$K$11)</f>
        <v>2</v>
      </c>
      <c r="J11" s="9">
        <f>COUNTIF(J2:J6,$K$11)</f>
        <v>3</v>
      </c>
      <c r="K11" s="33" t="s">
        <v>18</v>
      </c>
    </row>
    <row r="12" spans="1:11" ht="14.5" x14ac:dyDescent="0.35">
      <c r="A12" s="13" t="s">
        <v>9</v>
      </c>
      <c r="B12" s="6">
        <f>INDEX($A$2:$A$6,MATCH(B8,B2:B6,0))</f>
        <v>1</v>
      </c>
      <c r="C12" s="6">
        <f>INDEX($A$2:$A$6,MATCH(C8,C2:C6,0))</f>
        <v>1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1</v>
      </c>
      <c r="I12" s="9">
        <f>COUNTIF(I2:I6,$K$12)</f>
        <v>1</v>
      </c>
      <c r="J12" s="9">
        <f>COUNTIF(J2:J6,$K$12)</f>
        <v>0</v>
      </c>
      <c r="K12" s="33" t="s">
        <v>20</v>
      </c>
    </row>
    <row r="13" spans="1:11" ht="30" customHeight="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R23" sqref="R2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Q7" sqref="Q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0.82</v>
      </c>
    </row>
    <row r="3" spans="14:15" x14ac:dyDescent="0.35">
      <c r="N3" s="18">
        <v>1</v>
      </c>
      <c r="O3" s="18">
        <v>0.7</v>
      </c>
    </row>
    <row r="4" spans="14:15" x14ac:dyDescent="0.35">
      <c r="N4" s="18">
        <v>2</v>
      </c>
      <c r="O4" s="18">
        <v>0.8</v>
      </c>
    </row>
    <row r="5" spans="14:15" x14ac:dyDescent="0.35">
      <c r="N5" s="18">
        <v>3</v>
      </c>
      <c r="O5" s="42">
        <v>0.78</v>
      </c>
    </row>
    <row r="6" spans="14:15" x14ac:dyDescent="0.35">
      <c r="N6" s="18">
        <v>4</v>
      </c>
      <c r="O6" s="42">
        <v>0.8</v>
      </c>
    </row>
    <row r="7" spans="14:15" x14ac:dyDescent="0.35">
      <c r="N7"/>
      <c r="O7" t="s">
        <v>46</v>
      </c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2024-11-27T16:04:33Z</dcterms:modified>
</cp:coreProperties>
</file>