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5B5E860C-E7DE-44EB-BEFF-BC3EA6A10431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<sst xmlns="http://schemas.openxmlformats.org/spreadsheetml/2006/main" count="60" uniqueCount="46">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</sst>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BF69358-A5F6-2099-AC39-141067235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F18A19-C3FE-9035-DF86-E35C64B5E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E046583-F4BB-9824-117C-CCC286F4B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C81464-112E-4EA7-D6C9-AF5C4818E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BAA5DE-323B-9EA0-F37A-5A8F11395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4EF1E16-2335-703C-1CD7-89CAEA488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A59419E-54C7-6617-1151-860DB3C6E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2'!H3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10" sqref="H10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18.103298187255859</v>
      </c>
      <c r="C2" s="2">
        <v>0.78614282608032227</v>
      </c>
      <c r="D2" s="2">
        <v>10.918642044067379</v>
      </c>
      <c r="E2" s="2">
        <v>0.81550389528274536</v>
      </c>
    </row>
    <row r="3" spans="1:5" x14ac:dyDescent="0.35">
      <c r="A3" s="2">
        <v>2</v>
      </c>
      <c r="B3" s="2">
        <v>11.95698356628418</v>
      </c>
      <c r="C3" s="2">
        <v>0.83859103918075562</v>
      </c>
      <c r="D3" s="2">
        <v>13.050765037536619</v>
      </c>
      <c r="E3" s="2">
        <v>0.85271316766738892</v>
      </c>
    </row>
    <row r="4" spans="1:5" x14ac:dyDescent="0.35">
      <c r="A4" s="2">
        <v>3</v>
      </c>
      <c r="B4" s="2">
        <v>16.075151443481449</v>
      </c>
      <c r="C4" s="2">
        <v>0.83201086521148682</v>
      </c>
      <c r="D4" s="2">
        <v>27.576784133911129</v>
      </c>
      <c r="E4" s="2">
        <v>0.85891473293304443</v>
      </c>
    </row>
    <row r="5" spans="1:5" x14ac:dyDescent="0.35">
      <c r="A5" s="2">
        <v>4</v>
      </c>
      <c r="B5" s="2">
        <v>7.9112949371337891</v>
      </c>
      <c r="C5" s="2">
        <v>0.89045870304107666</v>
      </c>
      <c r="D5" s="2">
        <v>21.313421249389648</v>
      </c>
      <c r="E5" s="2">
        <v>0.86821705102920532</v>
      </c>
    </row>
    <row r="6" spans="1:5" x14ac:dyDescent="0.35">
      <c r="A6" s="2">
        <v>5</v>
      </c>
      <c r="B6" s="2">
        <v>2.2892951965332031</v>
      </c>
      <c r="C6" s="2">
        <v>0.93497192859649658</v>
      </c>
      <c r="D6" s="2">
        <v>22.55461502075195</v>
      </c>
      <c r="E6" s="2">
        <v>0.87441861629486084</v>
      </c>
    </row>
    <row r="7" spans="1:5" x14ac:dyDescent="0.35">
      <c r="A7" s="2">
        <v>6</v>
      </c>
      <c r="B7" s="2">
        <v>1.056615352630615</v>
      </c>
      <c r="C7" s="2">
        <v>0.95800268650054932</v>
      </c>
      <c r="D7" s="2">
        <v>28.505952835083011</v>
      </c>
      <c r="E7" s="2">
        <v>0.86976742744445801</v>
      </c>
    </row>
    <row r="8" spans="1:5" x14ac:dyDescent="0.35">
      <c r="A8" s="2">
        <v>7</v>
      </c>
      <c r="B8" s="2">
        <v>1.4434182643890381</v>
      </c>
      <c r="C8" s="2">
        <v>0.96226048469543457</v>
      </c>
      <c r="D8" s="2">
        <v>20.064155578613281</v>
      </c>
      <c r="E8" s="2">
        <v>0.86976742744445801</v>
      </c>
    </row>
    <row r="9" spans="1:5" x14ac:dyDescent="0.35">
      <c r="A9" s="2">
        <v>8</v>
      </c>
      <c r="B9" s="2">
        <v>2.2330248355865479</v>
      </c>
      <c r="C9" s="2">
        <v>0.94522935152053833</v>
      </c>
      <c r="D9" s="2">
        <v>12.99958324432373</v>
      </c>
      <c r="E9" s="2">
        <v>0.86821705102920532</v>
      </c>
    </row>
    <row r="10" spans="1:5" x14ac:dyDescent="0.35">
      <c r="A10" s="2">
        <v>9</v>
      </c>
      <c r="B10" s="2">
        <v>1.6425919532775879</v>
      </c>
      <c r="C10" s="2">
        <v>0.95219665765762329</v>
      </c>
      <c r="D10" s="2">
        <v>15.149733543396</v>
      </c>
      <c r="E10" s="2">
        <v>0.75038760900497437</v>
      </c>
    </row>
    <row r="11" spans="1:5" x14ac:dyDescent="0.35">
      <c r="A11" s="2">
        <v>10</v>
      </c>
      <c r="B11" s="2">
        <v>1.526310920715332</v>
      </c>
      <c r="C11" s="2">
        <v>0.96361523866653442</v>
      </c>
      <c r="D11" s="2">
        <v>12.58585739135742</v>
      </c>
      <c r="E11" s="2">
        <v>0.85271316766738892</v>
      </c>
    </row>
    <row r="12" spans="1:5" x14ac:dyDescent="0.35">
      <c r="A12" s="3" t="s">
        <v>21</v>
      </c>
      <c r="B12" s="48">
        <v>10.602006912231399</v>
      </c>
      <c r="C12" s="48"/>
      <c r="D12" s="48"/>
      <c r="E12" s="48"/>
    </row>
    <row r="13" spans="1:5" x14ac:dyDescent="0.35">
      <c r="A13" s="3" t="s">
        <v>22</v>
      </c>
      <c r="B13" s="48">
        <v>0.87789797782897905</v>
      </c>
      <c r="C13" s="48"/>
      <c r="D13" s="48"/>
      <c r="E13" s="48"/>
    </row>
    <row r="14" spans="1:5" x14ac:dyDescent="0.35">
      <c r="A14" s="4" t="s">
        <v>8</v>
      </c>
      <c r="B14" s="5">
        <f>MIN(B2:B11)</f>
        <v>1.056615352630615</v>
      </c>
      <c r="C14" s="5">
        <f>MIN(C2:C11)</f>
        <v>0.78614282608032227</v>
      </c>
      <c r="D14" s="5">
        <f>MIN(D2:D11)</f>
        <v>10.918642044067379</v>
      </c>
      <c r="E14" s="5">
        <f>MIN(E2:E11)</f>
        <v>0.75038760900497437</v>
      </c>
    </row>
    <row r="15" spans="1:5" x14ac:dyDescent="0.35">
      <c r="A15" s="4" t="s">
        <v>9</v>
      </c>
      <c r="B15" s="6">
        <f>MAX(B2:B11)</f>
        <v>18.103298187255859</v>
      </c>
      <c r="C15" s="6">
        <f>MAX(C2:C11)</f>
        <v>0.96361523866653442</v>
      </c>
      <c r="D15" s="6">
        <f>MAX(D2:D11)</f>
        <v>28.505952835083011</v>
      </c>
      <c r="E15" s="6">
        <f>MAX(E2:E11)</f>
        <v>0.87441861629486084</v>
      </c>
    </row>
    <row r="16" spans="1:5" x14ac:dyDescent="0.35">
      <c r="A16" s="4" t="s">
        <v>8</v>
      </c>
      <c r="B16">
        <f>INDEX($A$2:$A$11,MATCH(B14,B2:B11,0))</f>
        <v>6</v>
      </c>
      <c r="C16">
        <f>INDEX($A$2:$A$11,MATCH(C14,C2:C11,0))</f>
        <v>1</v>
      </c>
      <c r="D16">
        <f>INDEX($A$2:$A$11,MATCH(D14,D2:D11,0))</f>
        <v>1</v>
      </c>
      <c r="E16">
        <f>INDEX($A$2:$A$11,MATCH(E14,E2:E11,0))</f>
        <v>9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6</v>
      </c>
      <c r="E17">
        <f>INDEX($A$2:$A$11,MATCH(E15,E2:E11,0))</f>
        <v>5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N22" sqref="N2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sqref="A1:H8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9" t="s">
        <v>35</v>
      </c>
      <c r="D1" s="49"/>
      <c r="E1" s="49"/>
      <c r="F1" s="49"/>
      <c r="G1" s="49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0" t="str">
        <f>"Verdadeiro"</f>
        <v>Verdadeiro</v>
      </c>
      <c r="B3" s="41">
        <v>0</v>
      </c>
      <c r="C3" s="38">
        <v>5</v>
      </c>
      <c r="D3" s="2">
        <v>0</v>
      </c>
      <c r="E3" s="2">
        <v>0</v>
      </c>
      <c r="F3" s="2">
        <v>5</v>
      </c>
      <c r="G3" s="2">
        <v>2</v>
      </c>
      <c r="H3">
        <f>SUM(C3:G3)</f>
        <v>12</v>
      </c>
      <c r="J3" s="47">
        <v>12</v>
      </c>
    </row>
    <row r="4" spans="1:10" ht="20" customHeight="1" x14ac:dyDescent="0.35">
      <c r="A4" s="50"/>
      <c r="B4" s="41">
        <v>1</v>
      </c>
      <c r="C4" s="2">
        <v>1</v>
      </c>
      <c r="D4" s="38">
        <v>1</v>
      </c>
      <c r="E4" s="2">
        <v>0</v>
      </c>
      <c r="F4" s="2">
        <v>2</v>
      </c>
      <c r="G4" s="2">
        <v>1</v>
      </c>
      <c r="H4">
        <f t="shared" ref="H4:H7" si="0">SUM(C4:G4)</f>
        <v>5</v>
      </c>
      <c r="J4" s="47">
        <v>5</v>
      </c>
    </row>
    <row r="5" spans="1:10" ht="20" customHeight="1" x14ac:dyDescent="0.35">
      <c r="A5" s="50"/>
      <c r="B5" s="41">
        <v>2</v>
      </c>
      <c r="C5" s="2">
        <v>0</v>
      </c>
      <c r="D5" s="2">
        <v>0</v>
      </c>
      <c r="E5" s="38">
        <v>4</v>
      </c>
      <c r="F5" s="2">
        <v>0</v>
      </c>
      <c r="G5" s="2">
        <v>6</v>
      </c>
      <c r="H5">
        <f t="shared" si="0"/>
        <v>10</v>
      </c>
      <c r="J5" s="47">
        <v>10</v>
      </c>
    </row>
    <row r="6" spans="1:10" ht="20" customHeight="1" x14ac:dyDescent="0.35">
      <c r="A6" s="50"/>
      <c r="B6" s="41">
        <v>3</v>
      </c>
      <c r="C6" s="2">
        <v>3</v>
      </c>
      <c r="D6" s="2">
        <v>0</v>
      </c>
      <c r="E6" s="2">
        <v>0</v>
      </c>
      <c r="F6" s="38">
        <v>12</v>
      </c>
      <c r="G6" s="2">
        <v>42</v>
      </c>
      <c r="H6">
        <f t="shared" si="0"/>
        <v>57</v>
      </c>
      <c r="J6" s="47">
        <v>57</v>
      </c>
    </row>
    <row r="7" spans="1:10" ht="20" customHeight="1" x14ac:dyDescent="0.35">
      <c r="A7" s="50"/>
      <c r="B7" s="41">
        <v>4</v>
      </c>
      <c r="C7" s="2">
        <v>2</v>
      </c>
      <c r="D7" s="2">
        <v>0</v>
      </c>
      <c r="E7" s="2">
        <v>0</v>
      </c>
      <c r="F7" s="2">
        <v>15</v>
      </c>
      <c r="G7" s="38">
        <v>546</v>
      </c>
      <c r="H7">
        <f t="shared" si="0"/>
        <v>563</v>
      </c>
      <c r="J7" s="47">
        <v>563</v>
      </c>
    </row>
    <row r="8" spans="1:10" x14ac:dyDescent="0.35">
      <c r="C8">
        <f>SUM(C3:C7)</f>
        <v>11</v>
      </c>
      <c r="D8">
        <f t="shared" ref="D8:G8" si="1">SUM(D3:D7)</f>
        <v>1</v>
      </c>
      <c r="E8">
        <f t="shared" si="1"/>
        <v>4</v>
      </c>
      <c r="F8">
        <f t="shared" si="1"/>
        <v>34</v>
      </c>
      <c r="G8">
        <f t="shared" si="1"/>
        <v>597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31" sqref="B3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>
        <v>5</v>
      </c>
      <c r="C2" s="22">
        <v>0</v>
      </c>
      <c r="D2" s="23">
        <f>B2/SUM(B2:B6)</f>
        <v>0.41666666666666669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568</v>
      </c>
      <c r="N2" s="21" t="s">
        <v>28</v>
      </c>
      <c r="O2" s="18">
        <v>647</v>
      </c>
      <c r="P2" s="28">
        <f>M2/O2</f>
        <v>0.87789799072642971</v>
      </c>
    </row>
    <row r="3" spans="1:16" ht="20" customHeight="1" x14ac:dyDescent="0.35">
      <c r="A3" s="50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0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2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50"/>
      <c r="B5" s="18">
        <v>5</v>
      </c>
      <c r="C5" s="18">
        <v>3</v>
      </c>
      <c r="D5" s="21" t="str">
        <f t="shared" si="2"/>
        <v>0 (Nenhuma)</v>
      </c>
      <c r="E5" s="19" t="str">
        <f t="shared" si="3"/>
        <v>42%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0.6</v>
      </c>
    </row>
    <row r="6" spans="1:16" ht="20" customHeight="1" x14ac:dyDescent="0.35">
      <c r="A6" s="50"/>
      <c r="B6" s="18">
        <v>2</v>
      </c>
      <c r="C6" s="18">
        <v>4</v>
      </c>
      <c r="D6" s="21" t="str">
        <f t="shared" si="2"/>
        <v>0 (Nenhuma)</v>
      </c>
      <c r="E6" s="19" t="str">
        <f t="shared" si="3"/>
        <v>17%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>
        <v>2</v>
      </c>
      <c r="C11" s="18">
        <v>3</v>
      </c>
      <c r="D11" s="21" t="str">
        <f t="shared" si="7"/>
        <v>1 (Ano, )</v>
      </c>
      <c r="E11" s="19" t="str">
        <f t="shared" si="8"/>
        <v>40%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>
        <v>4</v>
      </c>
      <c r="C14" s="22">
        <v>2</v>
      </c>
      <c r="D14" s="23">
        <f>B14/SUM(B14:B18)</f>
        <v>0.4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>
        <v>6</v>
      </c>
      <c r="C18" s="18">
        <v>4</v>
      </c>
      <c r="D18" s="21" t="str">
        <f t="shared" si="11"/>
        <v>1 (Ano, )</v>
      </c>
      <c r="E18" s="19" t="str">
        <f t="shared" si="12"/>
        <v>60%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>
        <v>12</v>
      </c>
      <c r="C20" s="22">
        <v>3</v>
      </c>
      <c r="D20" s="23">
        <f>B20/SUM(B20:B24)</f>
        <v>0.21052631578947367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>
        <v>3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5%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0%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>
        <v>42</v>
      </c>
      <c r="C24" s="18">
        <v>4</v>
      </c>
      <c r="D24" s="21" t="str">
        <f t="shared" si="15"/>
        <v>1 (Material, )</v>
      </c>
      <c r="E24" s="19" t="str">
        <f t="shared" si="16"/>
        <v>74%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>
        <v>546</v>
      </c>
      <c r="C26" s="22">
        <v>4</v>
      </c>
      <c r="D26" s="44">
        <f>B26/SUM(B26:B30)</f>
        <v>0.96980461811722918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>
        <v>2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0,4%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>
        <v>15</v>
      </c>
      <c r="C30" s="18">
        <v>3</v>
      </c>
      <c r="D30" s="21" t="str">
        <f t="shared" si="19"/>
        <v>1 (Material, )</v>
      </c>
      <c r="E30" s="19" t="str">
        <f t="shared" si="20"/>
        <v>2,7%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K4" sqref="K4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0.97990726429675423</v>
      </c>
      <c r="C2" s="2">
        <v>0.45454545454545447</v>
      </c>
      <c r="D2" s="2">
        <v>0.41666666666666669</v>
      </c>
      <c r="E2" s="2">
        <v>0.43478260869565222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2">
        <v>0.99381761978361671</v>
      </c>
      <c r="C3" s="2">
        <v>1</v>
      </c>
      <c r="D3" s="2">
        <v>0.2</v>
      </c>
      <c r="E3" s="2">
        <v>0.33333333333333343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46">
        <v>0.99072642967542501</v>
      </c>
      <c r="C4" s="46">
        <v>1</v>
      </c>
      <c r="D4" s="46">
        <v>0.4</v>
      </c>
      <c r="E4" s="46">
        <v>0.57142857142857151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ht="30" customHeight="1" x14ac:dyDescent="0.35">
      <c r="A5" s="40">
        <v>3</v>
      </c>
      <c r="B5" s="2">
        <v>0.89644513137557957</v>
      </c>
      <c r="C5" s="2">
        <v>0.35294117647058831</v>
      </c>
      <c r="D5" s="2">
        <v>0.2105263157894737</v>
      </c>
      <c r="E5" s="2">
        <v>0.26373626373626369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ht="30" customHeight="1" x14ac:dyDescent="0.35">
      <c r="A6" s="40">
        <v>4</v>
      </c>
      <c r="B6" s="2">
        <v>0.89489953632148378</v>
      </c>
      <c r="C6" s="2">
        <v>0.914572864321608</v>
      </c>
      <c r="D6" s="2">
        <v>0.96980461811722918</v>
      </c>
      <c r="E6" s="2">
        <v>0.94137931034482758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0.89489953632148378</v>
      </c>
      <c r="C7" s="5">
        <f>MIN(C2:C6)</f>
        <v>0.35294117647058831</v>
      </c>
      <c r="D7" s="5">
        <f>MIN(D2:D6)</f>
        <v>0.2</v>
      </c>
      <c r="E7" s="5">
        <f>MIN(E2:E6)</f>
        <v>0.26373626373626369</v>
      </c>
      <c r="G7" s="9">
        <f>COUNTIF(G2:G6,$K$7)</f>
        <v>3</v>
      </c>
      <c r="H7" s="9">
        <f>COUNTIF(H2:H6,$K$7)</f>
        <v>2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0.99381761978361671</v>
      </c>
      <c r="C8" s="6">
        <f>MAX(C2:C6)</f>
        <v>1</v>
      </c>
      <c r="D8" s="6">
        <f>MAX(D2:D6)</f>
        <v>0.96980461811722918</v>
      </c>
      <c r="E8" s="6">
        <f>MAX(E2:E6)</f>
        <v>0.94137931034482758</v>
      </c>
      <c r="G8" s="9">
        <f>COUNTIF(G2:G6,$K$8)</f>
        <v>0</v>
      </c>
      <c r="H8" s="9">
        <f>COUNTIF(H2:H6,$K$8)</f>
        <v>1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2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0</v>
      </c>
      <c r="J10" s="9">
        <f>COUNTIF(J2:J6,$K$10)</f>
        <v>1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1</v>
      </c>
      <c r="E11" s="5">
        <f>INDEX($A$2:$A$6,MATCH(E7,E2:E6,0))</f>
        <v>3</v>
      </c>
      <c r="G11" s="9">
        <f>COUNTIF(G2:G6,$K$11)</f>
        <v>0</v>
      </c>
      <c r="H11" s="9">
        <f>COUNTIF(H2:H6,$K$11)</f>
        <v>2</v>
      </c>
      <c r="I11" s="9">
        <f>COUNTIF(I2:I6,$K$11)</f>
        <v>2</v>
      </c>
      <c r="J11" s="9">
        <f>COUNTIF(J2:J6,$K$11)</f>
        <v>3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1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2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0.87</v>
      </c>
    </row>
    <row r="3" spans="14:15" x14ac:dyDescent="0.35">
      <c r="N3" s="18">
        <v>1</v>
      </c>
      <c r="O3" s="18">
        <v>0.8</v>
      </c>
    </row>
    <row r="4" spans="14:15" x14ac:dyDescent="0.35">
      <c r="N4" s="18">
        <v>2</v>
      </c>
      <c r="O4" s="18">
        <v>0.85</v>
      </c>
    </row>
    <row r="5" spans="14:15" x14ac:dyDescent="0.35">
      <c r="N5" s="18">
        <v>3</v>
      </c>
      <c r="O5" s="42">
        <v>0.7</v>
      </c>
    </row>
    <row r="6" spans="14:15" x14ac:dyDescent="0.35">
      <c r="N6" s="18">
        <v>4</v>
      </c>
      <c r="O6" s="42">
        <v>0.68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2025-01-02T18:49:42Z</dcterms:modified>
</cp:coreProperties>
</file>